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theme/theme1.xml" ContentType="application/vnd.openxmlformats-officedocument.theme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tyles.xml" ContentType="application/vnd.openxmlformats-officedocument.spreadsheetml.styles+xml"/>
  <Override PartName="/xl/charts/style4.xml" ContentType="application/vnd.ms-office.chartstyle+xml"/>
  <Override PartName="/xl/charts/style5.xml" ContentType="application/vnd.ms-office.chartstyle+xml"/>
  <Override PartName="/xl/charts/chart4.xml" ContentType="application/vnd.openxmlformats-officedocument.drawingml.chart+xml"/>
  <Override PartName="/xl/charts/colors4.xml" ContentType="application/vnd.ms-office.chartcolorstyle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olors3.xml" ContentType="application/vnd.ms-office.chartcolorstyle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8.xml" ContentType="application/vnd.openxmlformats-officedocument.spreadsheetml.worksheet+xml"/>
  <Override PartName="/xl/charts/colors5.xml" ContentType="application/vnd.ms-office.chartcolorstyle+xml"/>
  <Override PartName="/xl/charts/style3.xml" ContentType="application/vnd.ms-office.chart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worksheets/sheet5.xml" ContentType="application/vnd.openxmlformats-officedocument.spreadsheetml.worksheet+xml"/>
  <Override PartName="/xl/charts/colors2.xml" ContentType="application/vnd.ms-office.chartcolorstyle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docProps/app.xml" ContentType="application/vnd.openxmlformats-officedocument.extended-properties+xml"/>
  <Override PartName="/xl/charts/style2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6.xml" ContentType="application/vnd.openxmlformats-officedocument.drawing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5"/>
  </bookViews>
  <sheets>
    <sheet name="SPX O.I." sheetId="1" state="visible" r:id="rId1"/>
    <sheet name="SPX Vanna" sheetId="2" state="visible" r:id="rId2"/>
    <sheet name="VEX" sheetId="3" state="visible" r:id="rId3"/>
    <sheet name="CALL VEX  " sheetId="4" state="visible" r:id="rId4"/>
    <sheet name="PUT VEX " sheetId="5" state="visible" r:id="rId5"/>
    <sheet name="BSMmodel" sheetId="6" state="visible" r:id="rId6"/>
    <sheet name="シート1" sheetId="7" state="visible" r:id="rId7"/>
    <sheet name="spx_quotedata" sheetId="8" state="visible" r:id="rId8"/>
  </sheets>
  <calcPr concurrentManualCount="2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<sst xmlns="http://schemas.openxmlformats.org/spreadsheetml/2006/main" count="1043" uniqueCount="1043">
  <si>
    <t xml:space="preserve">SPX Call OPTION O.I.</t>
  </si>
  <si>
    <t xml:space="preserve">SPX Put OPTION O.I.</t>
  </si>
  <si>
    <t xml:space="preserve">SPX Call OPTION Vanna</t>
  </si>
  <si>
    <t xml:space="preserve">SPX Put OPTION Vanna</t>
  </si>
  <si>
    <t xml:space="preserve">S&amp;P500 (SPX) OPTION Vanna Exposure (VEX) 1$ / 1% I.V. Move</t>
  </si>
  <si>
    <t xml:space="preserve">E-mini S&amp;P500 Option on expiration date 2025-3-21 (ESH5) Gamma Exposure (GEX</t>
  </si>
  <si>
    <t xml:space="preserve">S&amp;P500 (SPX) OPTION Call Vanna Exposure (VEX) 1$ / 1% I.V. Move</t>
  </si>
  <si>
    <t xml:space="preserve">S&amp;P500 (SPX) OPTION Put Vanna Exposure (VEX) 1$ / 1% I.V. Move</t>
  </si>
  <si>
    <t xml:space="preserve">Long Call + Short Put=Net $</t>
  </si>
  <si>
    <t xml:space="preserve">Long Call $</t>
  </si>
  <si>
    <t xml:space="preserve">Short Put $</t>
  </si>
  <si>
    <t xml:space="preserve">Long Call</t>
  </si>
  <si>
    <t xml:space="preserve">Short Put</t>
  </si>
  <si>
    <t>S&amp;P500</t>
  </si>
  <si>
    <t xml:space="preserve">Option Strike</t>
  </si>
  <si>
    <t>Volatility</t>
  </si>
  <si>
    <t xml:space="preserve">Expiration month</t>
  </si>
  <si>
    <t xml:space="preserve">Expiration date</t>
  </si>
  <si>
    <t xml:space="preserve">Option pricing date</t>
  </si>
  <si>
    <t xml:space="preserve">Time until expiration</t>
  </si>
  <si>
    <t xml:space="preserve">Dividend Yield</t>
  </si>
  <si>
    <t xml:space="preserve">Vanna Exposure</t>
  </si>
  <si>
    <t xml:space="preserve">LN (F/X)</t>
  </si>
  <si>
    <t xml:space="preserve">                            CALL</t>
  </si>
  <si>
    <t xml:space="preserve">                            PUT</t>
  </si>
  <si>
    <t xml:space="preserve">CALL VANNA</t>
  </si>
  <si>
    <t xml:space="preserve">PUT VANNA</t>
  </si>
  <si>
    <t>NET</t>
  </si>
  <si>
    <t>sigma^2*T/2</t>
  </si>
  <si>
    <t>sigma*sqrt(T)</t>
  </si>
  <si>
    <t>d1</t>
  </si>
  <si>
    <t>d2</t>
  </si>
  <si>
    <t xml:space="preserve">N (d1)</t>
  </si>
  <si>
    <t xml:space="preserve">N (d2)</t>
  </si>
  <si>
    <t xml:space="preserve">N (-d1)</t>
  </si>
  <si>
    <t xml:space="preserve">N (-d2)</t>
  </si>
  <si>
    <t>N_(d1)</t>
  </si>
  <si>
    <t>Vega</t>
  </si>
  <si>
    <t>Vanna</t>
  </si>
  <si>
    <t xml:space="preserve">Open Interest</t>
  </si>
  <si>
    <t>Strike</t>
  </si>
  <si>
    <t>Premium</t>
  </si>
  <si>
    <t xml:space="preserve">Annualised interest rate</t>
  </si>
  <si>
    <t>r_continuous</t>
  </si>
  <si>
    <t xml:space="preserve">discount factor</t>
  </si>
  <si>
    <t xml:space="preserve">rate adjustment</t>
  </si>
  <si>
    <t xml:space="preserve">Option premium</t>
  </si>
  <si>
    <t>Delta</t>
  </si>
  <si>
    <t>Gamma</t>
  </si>
  <si>
    <t>Theta</t>
  </si>
  <si>
    <t>Rho</t>
  </si>
  <si>
    <t xml:space="preserve">Vanna the same</t>
  </si>
  <si>
    <t xml:space="preserve">S&amp;P 500 INDEX</t>
  </si>
  <si>
    <t xml:space="preserve">Last: 5958.3799</t>
  </si>
  <si>
    <t xml:space="preserve">Last: 5970.8101</t>
  </si>
  <si>
    <t xml:space="preserve">Change:  0.4401</t>
  </si>
  <si>
    <t xml:space="preserve">Date: 2025年5月19日 7:16 GMT-4</t>
  </si>
  <si>
    <t xml:space="preserve">Bid: 5843.6699</t>
  </si>
  <si>
    <t xml:space="preserve">Date: 2025年6月5日 5:30 GMT-4</t>
  </si>
  <si>
    <t xml:space="preserve">Bid: 5905.6299</t>
  </si>
  <si>
    <t xml:space="preserve">Ask: 6019.8501</t>
  </si>
  <si>
    <t xml:space="preserve">Size: 1*1</t>
  </si>
  <si>
    <t xml:space="preserve">Volume: 0</t>
  </si>
  <si>
    <t xml:space="preserve">Expiration Date</t>
  </si>
  <si>
    <t>Calls</t>
  </si>
  <si>
    <t xml:space="preserve">Last Sale</t>
  </si>
  <si>
    <t>Net</t>
  </si>
  <si>
    <t>Bid</t>
  </si>
  <si>
    <t>Ask</t>
  </si>
  <si>
    <t>Volume</t>
  </si>
  <si>
    <t>IV</t>
  </si>
  <si>
    <t>Puts</t>
  </si>
  <si>
    <t xml:space="preserve">Fri Jun 20 2025</t>
  </si>
  <si>
    <t>SPX250620C00200000</t>
  </si>
  <si>
    <t>SPX250620P00200000</t>
  </si>
  <si>
    <t>SPX250620C00400000</t>
  </si>
  <si>
    <t>SPX250620P00400000</t>
  </si>
  <si>
    <t>SPX250620C00600000</t>
  </si>
  <si>
    <t>SPX250620P00600000</t>
  </si>
  <si>
    <t>SPX250620C00800000</t>
  </si>
  <si>
    <t>SPX250620P00800000</t>
  </si>
  <si>
    <t>SPX250620C01000000</t>
  </si>
  <si>
    <t>SPX250620P01000000</t>
  </si>
  <si>
    <t>SPX250620C01200000</t>
  </si>
  <si>
    <t>SPX250620P01200000</t>
  </si>
  <si>
    <t>SPX250620C01400000</t>
  </si>
  <si>
    <t>SPX250620P01400000</t>
  </si>
  <si>
    <t>SPX250620C01600000</t>
  </si>
  <si>
    <t>SPX250620P01600000</t>
  </si>
  <si>
    <t>SPX250620C01800000</t>
  </si>
  <si>
    <t>SPX250620P01800000</t>
  </si>
  <si>
    <t>SPX250620C01900000</t>
  </si>
  <si>
    <t>SPX250620P01900000</t>
  </si>
  <si>
    <t>SPX250620C02000000</t>
  </si>
  <si>
    <t>SPX250620P02000000</t>
  </si>
  <si>
    <t>SPX250620C02100000</t>
  </si>
  <si>
    <t>SPX250620P02100000</t>
  </si>
  <si>
    <t>SPX250620C02200000</t>
  </si>
  <si>
    <t>SPX250620P02200000</t>
  </si>
  <si>
    <t>SPX250620C02300000</t>
  </si>
  <si>
    <t>SPX250620P02300000</t>
  </si>
  <si>
    <t>SPX250620C02400000</t>
  </si>
  <si>
    <t>SPX250620P02400000</t>
  </si>
  <si>
    <t>SPX250620C02500000</t>
  </si>
  <si>
    <t>SPX250620P02500000</t>
  </si>
  <si>
    <t>SPX250620C02600000</t>
  </si>
  <si>
    <t>SPX250620P02600000</t>
  </si>
  <si>
    <t>SPX250620C02700000</t>
  </si>
  <si>
    <t>SPX250620P02700000</t>
  </si>
  <si>
    <t>SPX250620C02800000</t>
  </si>
  <si>
    <t>SPX250620P02800000</t>
  </si>
  <si>
    <t>SPX250620C02900000</t>
  </si>
  <si>
    <t>SPX250620P02900000</t>
  </si>
  <si>
    <t>SPX250620C03000000</t>
  </si>
  <si>
    <t>SPX250620P03000000</t>
  </si>
  <si>
    <t>SPX250620C03100000</t>
  </si>
  <si>
    <t>SPX250620P03100000</t>
  </si>
  <si>
    <t>SPX250620C03150000</t>
  </si>
  <si>
    <t>SPX250620P03150000</t>
  </si>
  <si>
    <t>SPX250620C03200000</t>
  </si>
  <si>
    <t>SPX250620P03200000</t>
  </si>
  <si>
    <t>SPX250620C03250000</t>
  </si>
  <si>
    <t>SPX250620P03250000</t>
  </si>
  <si>
    <t>SPX250620C03300000</t>
  </si>
  <si>
    <t>SPX250620P03300000</t>
  </si>
  <si>
    <t>SPX250620C03350000</t>
  </si>
  <si>
    <t>SPX250620P03350000</t>
  </si>
  <si>
    <t>SPX250620C03400000</t>
  </si>
  <si>
    <t>SPX250620P03400000</t>
  </si>
  <si>
    <t>SPX250620C03450000</t>
  </si>
  <si>
    <t>SPX250620P03450000</t>
  </si>
  <si>
    <t>SPX250620C03500000</t>
  </si>
  <si>
    <t>SPX250620P03500000</t>
  </si>
  <si>
    <t>SPX250620C03550000</t>
  </si>
  <si>
    <t>SPX250620P03550000</t>
  </si>
  <si>
    <t>SPX250620C03600000</t>
  </si>
  <si>
    <t>SPX250620P03600000</t>
  </si>
  <si>
    <t>SPX250620C03650000</t>
  </si>
  <si>
    <t>SPX250620P03650000</t>
  </si>
  <si>
    <t>SPX250620C03700000</t>
  </si>
  <si>
    <t>SPX250620P03700000</t>
  </si>
  <si>
    <t>SPX250620C03725000</t>
  </si>
  <si>
    <t>SPX250620P03725000</t>
  </si>
  <si>
    <t>SPX250620C03750000</t>
  </si>
  <si>
    <t>SPX250620P03750000</t>
  </si>
  <si>
    <t>SPX250620C03775000</t>
  </si>
  <si>
    <t>SPX250620P03775000</t>
  </si>
  <si>
    <t>SPX250620C03800000</t>
  </si>
  <si>
    <t>SPX250620P03800000</t>
  </si>
  <si>
    <t>SPX250620C03825000</t>
  </si>
  <si>
    <t>SPX250620P03825000</t>
  </si>
  <si>
    <t>SPX250620C03850000</t>
  </si>
  <si>
    <t>SPX250620P03850000</t>
  </si>
  <si>
    <t>SPX250620C03875000</t>
  </si>
  <si>
    <t>SPX250620P03875000</t>
  </si>
  <si>
    <t>SPX250620C03900000</t>
  </si>
  <si>
    <t>SPX250620P03900000</t>
  </si>
  <si>
    <t>SPX250620C03925000</t>
  </si>
  <si>
    <t>SPX250620P03925000</t>
  </si>
  <si>
    <t>SPX250620C03950000</t>
  </si>
  <si>
    <t>SPX250620P03950000</t>
  </si>
  <si>
    <t>SPX250620C03975000</t>
  </si>
  <si>
    <t>SPX250620P03975000</t>
  </si>
  <si>
    <t>SPX250620C04000000</t>
  </si>
  <si>
    <t>SPX250620P04000000</t>
  </si>
  <si>
    <t>SPX250620C04025000</t>
  </si>
  <si>
    <t>SPX250620P04025000</t>
  </si>
  <si>
    <t>SPX250620C04050000</t>
  </si>
  <si>
    <t>SPX250620P04050000</t>
  </si>
  <si>
    <t>SPX250620C04075000</t>
  </si>
  <si>
    <t>SPX250620P04075000</t>
  </si>
  <si>
    <t>SPX250620C04100000</t>
  </si>
  <si>
    <t>SPX250620P04100000</t>
  </si>
  <si>
    <t>SPX250620C04125000</t>
  </si>
  <si>
    <t>SPX250620P04125000</t>
  </si>
  <si>
    <t>SPX250620C04150000</t>
  </si>
  <si>
    <t>SPX250620P04150000</t>
  </si>
  <si>
    <t>SPX250620C04175000</t>
  </si>
  <si>
    <t>SPX250620P04175000</t>
  </si>
  <si>
    <t>SPX250620C04200000</t>
  </si>
  <si>
    <t>SPX250620P04200000</t>
  </si>
  <si>
    <t>SPX250620C04225000</t>
  </si>
  <si>
    <t>SPX250620P04225000</t>
  </si>
  <si>
    <t>SPX250620C04250000</t>
  </si>
  <si>
    <t>SPX250620P04250000</t>
  </si>
  <si>
    <t>SPX250620C04275000</t>
  </si>
  <si>
    <t>SPX250620P04275000</t>
  </si>
  <si>
    <t>SPX250620C04290000</t>
  </si>
  <si>
    <t>SPX250620P04290000</t>
  </si>
  <si>
    <t>SPX250620C04300000</t>
  </si>
  <si>
    <t>SPX250620P04300000</t>
  </si>
  <si>
    <t>SPX250620C04310000</t>
  </si>
  <si>
    <t>SPX250620P04310000</t>
  </si>
  <si>
    <t>SPX250620C04320000</t>
  </si>
  <si>
    <t>SPX250620P04320000</t>
  </si>
  <si>
    <t>SPX250620C04325000</t>
  </si>
  <si>
    <t>SPX250620P04325000</t>
  </si>
  <si>
    <t>SPX250620C04330000</t>
  </si>
  <si>
    <t>SPX250620P04330000</t>
  </si>
  <si>
    <t>SPX250620C04340000</t>
  </si>
  <si>
    <t>SPX250620P04340000</t>
  </si>
  <si>
    <t>SPX250620C04350000</t>
  </si>
  <si>
    <t>SPX250620P04350000</t>
  </si>
  <si>
    <t>SPX250620C04360000</t>
  </si>
  <si>
    <t>SPX250620P04360000</t>
  </si>
  <si>
    <t>SPX250620C04370000</t>
  </si>
  <si>
    <t>SPX250620P04370000</t>
  </si>
  <si>
    <t>SPX250620C04375000</t>
  </si>
  <si>
    <t>SPX250620P04375000</t>
  </si>
  <si>
    <t>SPX250620C04380000</t>
  </si>
  <si>
    <t>SPX250620P04380000</t>
  </si>
  <si>
    <t>SPX250620C04390000</t>
  </si>
  <si>
    <t>SPX250620P04390000</t>
  </si>
  <si>
    <t>SPX250620C04400000</t>
  </si>
  <si>
    <t>SPX250620P04400000</t>
  </si>
  <si>
    <t>SPX250620C04410000</t>
  </si>
  <si>
    <t>SPX250620P04410000</t>
  </si>
  <si>
    <t>SPX250620C04420000</t>
  </si>
  <si>
    <t>SPX250620P04420000</t>
  </si>
  <si>
    <t>SPX250620C04425000</t>
  </si>
  <si>
    <t>SPX250620P04425000</t>
  </si>
  <si>
    <t>SPX250620C04430000</t>
  </si>
  <si>
    <t>SPX250620P04430000</t>
  </si>
  <si>
    <t>SPX250620C04440000</t>
  </si>
  <si>
    <t>SPX250620P04440000</t>
  </si>
  <si>
    <t>SPX250620C04450000</t>
  </si>
  <si>
    <t>SPX250620P04450000</t>
  </si>
  <si>
    <t>SPX250620C04460000</t>
  </si>
  <si>
    <t>SPX250620P04460000</t>
  </si>
  <si>
    <t>SPX250620C04470000</t>
  </si>
  <si>
    <t>SPX250620P04470000</t>
  </si>
  <si>
    <t>SPX250620C04475000</t>
  </si>
  <si>
    <t>SPX250620P04475000</t>
  </si>
  <si>
    <t>SPX250620C04480000</t>
  </si>
  <si>
    <t>SPX250620P04480000</t>
  </si>
  <si>
    <t>SPX250620C04490000</t>
  </si>
  <si>
    <t>SPX250620P04490000</t>
  </si>
  <si>
    <t>SPX250620C04500000</t>
  </si>
  <si>
    <t>SPX250620P04500000</t>
  </si>
  <si>
    <t>SPX250620C04510000</t>
  </si>
  <si>
    <t>SPX250620P04510000</t>
  </si>
  <si>
    <t>SPX250620C04520000</t>
  </si>
  <si>
    <t>SPX250620P04520000</t>
  </si>
  <si>
    <t>SPX250620C04525000</t>
  </si>
  <si>
    <t>SPX250620P04525000</t>
  </si>
  <si>
    <t>SPX250620C04530000</t>
  </si>
  <si>
    <t>SPX250620P04530000</t>
  </si>
  <si>
    <t>SPX250620C04540000</t>
  </si>
  <si>
    <t>SPX250620P04540000</t>
  </si>
  <si>
    <t>SPX250620C04550000</t>
  </si>
  <si>
    <t>SPX250620P04550000</t>
  </si>
  <si>
    <t>SPX250620C04560000</t>
  </si>
  <si>
    <t>SPX250620P04560000</t>
  </si>
  <si>
    <t>SPX250620C04570000</t>
  </si>
  <si>
    <t>SPX250620P04570000</t>
  </si>
  <si>
    <t>SPX250620C04575000</t>
  </si>
  <si>
    <t>SPX250620P04575000</t>
  </si>
  <si>
    <t>SPX250620C04580000</t>
  </si>
  <si>
    <t>SPX250620P04580000</t>
  </si>
  <si>
    <t>SPX250620C04590000</t>
  </si>
  <si>
    <t>SPX250620P04590000</t>
  </si>
  <si>
    <t>SPX250620C04600000</t>
  </si>
  <si>
    <t>SPX250620P04600000</t>
  </si>
  <si>
    <t>SPX250620C04610000</t>
  </si>
  <si>
    <t>SPX250620P04610000</t>
  </si>
  <si>
    <t>SPX250620C04620000</t>
  </si>
  <si>
    <t>SPX250620P04620000</t>
  </si>
  <si>
    <t>SPX250620C04625000</t>
  </si>
  <si>
    <t>SPX250620P04625000</t>
  </si>
  <si>
    <t>SPX250620C04630000</t>
  </si>
  <si>
    <t>SPX250620P04630000</t>
  </si>
  <si>
    <t>SPX250620C04640000</t>
  </si>
  <si>
    <t>SPX250620P04640000</t>
  </si>
  <si>
    <t>SPX250620C04650000</t>
  </si>
  <si>
    <t>SPX250620P04650000</t>
  </si>
  <si>
    <t>SPX250620C04660000</t>
  </si>
  <si>
    <t>SPX250620P04660000</t>
  </si>
  <si>
    <t>SPX250620C04670000</t>
  </si>
  <si>
    <t>SPX250620P04670000</t>
  </si>
  <si>
    <t>SPX250620C04675000</t>
  </si>
  <si>
    <t>SPX250620P04675000</t>
  </si>
  <si>
    <t>SPX250620C04680000</t>
  </si>
  <si>
    <t>SPX250620P04680000</t>
  </si>
  <si>
    <t>SPX250620C04690000</t>
  </si>
  <si>
    <t>SPX250620P04690000</t>
  </si>
  <si>
    <t>SPX250620C04700000</t>
  </si>
  <si>
    <t>SPX250620P04700000</t>
  </si>
  <si>
    <t>SPX250620C04710000</t>
  </si>
  <si>
    <t>SPX250620P04710000</t>
  </si>
  <si>
    <t>SPX250620C04720000</t>
  </si>
  <si>
    <t>SPX250620P04720000</t>
  </si>
  <si>
    <t>SPX250620C04725000</t>
  </si>
  <si>
    <t>SPX250620P04725000</t>
  </si>
  <si>
    <t>SPX250620C04730000</t>
  </si>
  <si>
    <t>SPX250620P04730000</t>
  </si>
  <si>
    <t>SPX250620C04740000</t>
  </si>
  <si>
    <t>SPX250620P04740000</t>
  </si>
  <si>
    <t>SPX250620C04750000</t>
  </si>
  <si>
    <t>SPX250620P04750000</t>
  </si>
  <si>
    <t>SPX250620C04760000</t>
  </si>
  <si>
    <t>SPX250620P04760000</t>
  </si>
  <si>
    <t>SPX250620C04770000</t>
  </si>
  <si>
    <t>SPX250620P04770000</t>
  </si>
  <si>
    <t>SPX250620C04775000</t>
  </si>
  <si>
    <t>SPX250620P04775000</t>
  </si>
  <si>
    <t>SPX250620C04780000</t>
  </si>
  <si>
    <t>SPX250620P04780000</t>
  </si>
  <si>
    <t>SPX250620C04790000</t>
  </si>
  <si>
    <t>SPX250620P04790000</t>
  </si>
  <si>
    <t>SPX250620C04795000</t>
  </si>
  <si>
    <t>SPX250620P04795000</t>
  </si>
  <si>
    <t>SPX250620C04800000</t>
  </si>
  <si>
    <t>SPX250620P04800000</t>
  </si>
  <si>
    <t>SPX250620C04805000</t>
  </si>
  <si>
    <t>SPX250620P04805000</t>
  </si>
  <si>
    <t>SPX250620C04810000</t>
  </si>
  <si>
    <t>SPX250620P04810000</t>
  </si>
  <si>
    <t>SPX250620C04815000</t>
  </si>
  <si>
    <t>SPX250620P04815000</t>
  </si>
  <si>
    <t>SPX250620C04820000</t>
  </si>
  <si>
    <t>SPX250620P04820000</t>
  </si>
  <si>
    <t>SPX250620C04825000</t>
  </si>
  <si>
    <t>SPX250620P04825000</t>
  </si>
  <si>
    <t>SPX250620C04830000</t>
  </si>
  <si>
    <t>SPX250620P04830000</t>
  </si>
  <si>
    <t>SPX250620C04835000</t>
  </si>
  <si>
    <t>SPX250620P04835000</t>
  </si>
  <si>
    <t>SPX250620C04840000</t>
  </si>
  <si>
    <t>SPX250620P04840000</t>
  </si>
  <si>
    <t>SPX250620C04845000</t>
  </si>
  <si>
    <t>SPX250620P04845000</t>
  </si>
  <si>
    <t>SPX250620C04850000</t>
  </si>
  <si>
    <t>SPX250620P04850000</t>
  </si>
  <si>
    <t>SPX250620C04855000</t>
  </si>
  <si>
    <t>SPX250620P04855000</t>
  </si>
  <si>
    <t>SPX250620C04860000</t>
  </si>
  <si>
    <t>SPX250620P04860000</t>
  </si>
  <si>
    <t>SPX250620C04865000</t>
  </si>
  <si>
    <t>SPX250620P04865000</t>
  </si>
  <si>
    <t>SPX250620C04870000</t>
  </si>
  <si>
    <t>SPX250620P04870000</t>
  </si>
  <si>
    <t>SPX250620C04875000</t>
  </si>
  <si>
    <t>SPX250620P04875000</t>
  </si>
  <si>
    <t>SPX250620C04880000</t>
  </si>
  <si>
    <t>SPX250620P04880000</t>
  </si>
  <si>
    <t>SPX250620C04885000</t>
  </si>
  <si>
    <t>SPX250620P04885000</t>
  </si>
  <si>
    <t>SPX250620C04890000</t>
  </si>
  <si>
    <t>SPX250620P04890000</t>
  </si>
  <si>
    <t>SPX250620C04895000</t>
  </si>
  <si>
    <t>SPX250620P04895000</t>
  </si>
  <si>
    <t>SPX250620C04900000</t>
  </si>
  <si>
    <t>SPX250620P04900000</t>
  </si>
  <si>
    <t>SPX250620C04905000</t>
  </si>
  <si>
    <t>SPX250620P04905000</t>
  </si>
  <si>
    <t>SPX250620C04910000</t>
  </si>
  <si>
    <t>SPX250620P04910000</t>
  </si>
  <si>
    <t>SPX250620C04915000</t>
  </si>
  <si>
    <t>SPX250620P04915000</t>
  </si>
  <si>
    <t>SPX250620C04920000</t>
  </si>
  <si>
    <t>SPX250620P04920000</t>
  </si>
  <si>
    <t>SPX250620C04925000</t>
  </si>
  <si>
    <t>SPX250620P04925000</t>
  </si>
  <si>
    <t>SPX250620C04930000</t>
  </si>
  <si>
    <t>SPX250620P04930000</t>
  </si>
  <si>
    <t>SPX250620C04935000</t>
  </si>
  <si>
    <t>SPX250620P04935000</t>
  </si>
  <si>
    <t>SPX250620C04940000</t>
  </si>
  <si>
    <t>SPX250620P04940000</t>
  </si>
  <si>
    <t>SPX250620C04945000</t>
  </si>
  <si>
    <t>SPX250620P04945000</t>
  </si>
  <si>
    <t>SPX250620C04950000</t>
  </si>
  <si>
    <t>SPX250620P04950000</t>
  </si>
  <si>
    <t>SPX250620C04955000</t>
  </si>
  <si>
    <t>SPX250620P04955000</t>
  </si>
  <si>
    <t>SPX250620C04960000</t>
  </si>
  <si>
    <t>SPX250620P04960000</t>
  </si>
  <si>
    <t>SPX250620C04965000</t>
  </si>
  <si>
    <t>SPX250620P04965000</t>
  </si>
  <si>
    <t>SPX250620C04970000</t>
  </si>
  <si>
    <t>SPX250620P04970000</t>
  </si>
  <si>
    <t>SPX250620C04975000</t>
  </si>
  <si>
    <t>SPX250620P04975000</t>
  </si>
  <si>
    <t>SPX250620C04980000</t>
  </si>
  <si>
    <t>SPX250620P04980000</t>
  </si>
  <si>
    <t>SPX250620C04985000</t>
  </si>
  <si>
    <t>SPX250620P04985000</t>
  </si>
  <si>
    <t>SPX250620C04990000</t>
  </si>
  <si>
    <t>SPX250620P04990000</t>
  </si>
  <si>
    <t>SPX250620C04995000</t>
  </si>
  <si>
    <t>SPX250620P04995000</t>
  </si>
  <si>
    <t>SPX250620C05000000</t>
  </si>
  <si>
    <t>SPX250620P05000000</t>
  </si>
  <si>
    <t>SPX250620C05005000</t>
  </si>
  <si>
    <t>SPX250620P05005000</t>
  </si>
  <si>
    <t>SPX250620C05010000</t>
  </si>
  <si>
    <t>SPX250620P05010000</t>
  </si>
  <si>
    <t>SPX250620C05015000</t>
  </si>
  <si>
    <t>SPX250620P05015000</t>
  </si>
  <si>
    <t>SPX250620C05020000</t>
  </si>
  <si>
    <t>SPX250620P05020000</t>
  </si>
  <si>
    <t>SPX250620C05025000</t>
  </si>
  <si>
    <t>SPX250620P05025000</t>
  </si>
  <si>
    <t>SPX250620C05030000</t>
  </si>
  <si>
    <t>SPX250620P05030000</t>
  </si>
  <si>
    <t>SPX250620C05035000</t>
  </si>
  <si>
    <t>SPX250620P05035000</t>
  </si>
  <si>
    <t>SPX250620C05040000</t>
  </si>
  <si>
    <t>SPX250620P05040000</t>
  </si>
  <si>
    <t>SPX250620C05045000</t>
  </si>
  <si>
    <t>SPX250620P05045000</t>
  </si>
  <si>
    <t>SPX250620C05050000</t>
  </si>
  <si>
    <t>SPX250620P05050000</t>
  </si>
  <si>
    <t>SPX250620C05055000</t>
  </si>
  <si>
    <t>SPX250620P05055000</t>
  </si>
  <si>
    <t>SPX250620C05060000</t>
  </si>
  <si>
    <t>SPX250620P05060000</t>
  </si>
  <si>
    <t>SPX250620C05065000</t>
  </si>
  <si>
    <t>SPX250620P05065000</t>
  </si>
  <si>
    <t>SPX250620C05070000</t>
  </si>
  <si>
    <t>SPX250620P05070000</t>
  </si>
  <si>
    <t>SPX250620C05075000</t>
  </si>
  <si>
    <t>SPX250620P05075000</t>
  </si>
  <si>
    <t>SPX250620C05080000</t>
  </si>
  <si>
    <t>SPX250620P05080000</t>
  </si>
  <si>
    <t>SPX250620C05085000</t>
  </si>
  <si>
    <t>SPX250620P05085000</t>
  </si>
  <si>
    <t>SPX250620C05090000</t>
  </si>
  <si>
    <t>SPX250620P05090000</t>
  </si>
  <si>
    <t>SPX250620C05095000</t>
  </si>
  <si>
    <t>SPX250620P05095000</t>
  </si>
  <si>
    <t>SPX250620C05100000</t>
  </si>
  <si>
    <t>SPX250620P05100000</t>
  </si>
  <si>
    <t>SPX250620C05105000</t>
  </si>
  <si>
    <t>SPX250620P05105000</t>
  </si>
  <si>
    <t>SPX250620C05110000</t>
  </si>
  <si>
    <t>SPX250620P05110000</t>
  </si>
  <si>
    <t>SPX250620C05115000</t>
  </si>
  <si>
    <t>SPX250620P05115000</t>
  </si>
  <si>
    <t>SPX250620C05120000</t>
  </si>
  <si>
    <t>SPX250620P05120000</t>
  </si>
  <si>
    <t>SPX250620C05125000</t>
  </si>
  <si>
    <t>SPX250620P05125000</t>
  </si>
  <si>
    <t>SPX250620C05130000</t>
  </si>
  <si>
    <t>SPX250620P05130000</t>
  </si>
  <si>
    <t>SPX250620C05135000</t>
  </si>
  <si>
    <t>SPX250620P05135000</t>
  </si>
  <si>
    <t>SPX250620C05140000</t>
  </si>
  <si>
    <t>SPX250620P05140000</t>
  </si>
  <si>
    <t>SPX250620C05145000</t>
  </si>
  <si>
    <t>SPX250620P05145000</t>
  </si>
  <si>
    <t>SPX250620C05150000</t>
  </si>
  <si>
    <t>SPX250620P05150000</t>
  </si>
  <si>
    <t>SPX250620C05155000</t>
  </si>
  <si>
    <t>SPX250620P05155000</t>
  </si>
  <si>
    <t>SPX250620C05160000</t>
  </si>
  <si>
    <t>SPX250620P05160000</t>
  </si>
  <si>
    <t>SPX250620C05165000</t>
  </si>
  <si>
    <t>SPX250620P05165000</t>
  </si>
  <si>
    <t>SPX250620C05170000</t>
  </si>
  <si>
    <t>SPX250620P05170000</t>
  </si>
  <si>
    <t>SPX250620C05175000</t>
  </si>
  <si>
    <t>SPX250620P05175000</t>
  </si>
  <si>
    <t>SPX250620C05180000</t>
  </si>
  <si>
    <t>SPX250620P05180000</t>
  </si>
  <si>
    <t>SPX250620C05185000</t>
  </si>
  <si>
    <t>SPX250620P05185000</t>
  </si>
  <si>
    <t>SPX250620C05190000</t>
  </si>
  <si>
    <t>SPX250620P05190000</t>
  </si>
  <si>
    <t>SPX250620C05195000</t>
  </si>
  <si>
    <t>SPX250620P05195000</t>
  </si>
  <si>
    <t>SPX250620C05200000</t>
  </si>
  <si>
    <t>SPX250620P05200000</t>
  </si>
  <si>
    <t>SPX250620C05205000</t>
  </si>
  <si>
    <t>SPX250620P05205000</t>
  </si>
  <si>
    <t>SPX250620C05210000</t>
  </si>
  <si>
    <t>SPX250620P05210000</t>
  </si>
  <si>
    <t>SPX250620C05215000</t>
  </si>
  <si>
    <t>SPX250620P05215000</t>
  </si>
  <si>
    <t>SPX250620C05220000</t>
  </si>
  <si>
    <t>SPX250620P05220000</t>
  </si>
  <si>
    <t>SPX250620C05225000</t>
  </si>
  <si>
    <t>SPX250620P05225000</t>
  </si>
  <si>
    <t>SPX250620C05230000</t>
  </si>
  <si>
    <t>SPX250620P05230000</t>
  </si>
  <si>
    <t>SPX250620C05235000</t>
  </si>
  <si>
    <t>SPX250620P05235000</t>
  </si>
  <si>
    <t>SPX250620C05240000</t>
  </si>
  <si>
    <t>SPX250620P05240000</t>
  </si>
  <si>
    <t>SPX250620C05245000</t>
  </si>
  <si>
    <t>SPX250620P05245000</t>
  </si>
  <si>
    <t>SPX250620C05250000</t>
  </si>
  <si>
    <t>SPX250620P05250000</t>
  </si>
  <si>
    <t>SPX250620C05255000</t>
  </si>
  <si>
    <t>SPX250620P05255000</t>
  </si>
  <si>
    <t>SPX250620C05260000</t>
  </si>
  <si>
    <t>SPX250620P05260000</t>
  </si>
  <si>
    <t>SPX250620C05265000</t>
  </si>
  <si>
    <t>SPX250620P05265000</t>
  </si>
  <si>
    <t>SPX250620C05270000</t>
  </si>
  <si>
    <t>SPX250620P05270000</t>
  </si>
  <si>
    <t>SPX250620C05275000</t>
  </si>
  <si>
    <t>SPX250620P05275000</t>
  </si>
  <si>
    <t>SPX250620C05280000</t>
  </si>
  <si>
    <t>SPX250620P05280000</t>
  </si>
  <si>
    <t>SPX250620C05285000</t>
  </si>
  <si>
    <t>SPX250620P05285000</t>
  </si>
  <si>
    <t>SPX250620C05290000</t>
  </si>
  <si>
    <t>SPX250620P05290000</t>
  </si>
  <si>
    <t>SPX250620C05295000</t>
  </si>
  <si>
    <t>SPX250620P05295000</t>
  </si>
  <si>
    <t>SPX250620C05300000</t>
  </si>
  <si>
    <t>SPX250620P05300000</t>
  </si>
  <si>
    <t>SPX250620C05305000</t>
  </si>
  <si>
    <t>SPX250620P05305000</t>
  </si>
  <si>
    <t>SPX250620C05310000</t>
  </si>
  <si>
    <t>SPX250620P05310000</t>
  </si>
  <si>
    <t>SPX250620C05315000</t>
  </si>
  <si>
    <t>SPX250620P05315000</t>
  </si>
  <si>
    <t>SPX250620C05320000</t>
  </si>
  <si>
    <t>SPX250620P05320000</t>
  </si>
  <si>
    <t>SPX250620C05325000</t>
  </si>
  <si>
    <t>SPX250620P05325000</t>
  </si>
  <si>
    <t>SPX250620C05330000</t>
  </si>
  <si>
    <t>SPX250620P05330000</t>
  </si>
  <si>
    <t>SPX250620C05335000</t>
  </si>
  <si>
    <t>SPX250620P05335000</t>
  </si>
  <si>
    <t>SPX250620C05340000</t>
  </si>
  <si>
    <t>SPX250620P05340000</t>
  </si>
  <si>
    <t>SPX250620C05345000</t>
  </si>
  <si>
    <t>SPX250620P05345000</t>
  </si>
  <si>
    <t>SPX250620C05350000</t>
  </si>
  <si>
    <t>SPX250620P05350000</t>
  </si>
  <si>
    <t>SPX250620C05355000</t>
  </si>
  <si>
    <t>SPX250620P05355000</t>
  </si>
  <si>
    <t>SPX250620C05360000</t>
  </si>
  <si>
    <t>SPX250620P05360000</t>
  </si>
  <si>
    <t>SPX250620C05365000</t>
  </si>
  <si>
    <t>SPX250620P05365000</t>
  </si>
  <si>
    <t>SPX250620C05370000</t>
  </si>
  <si>
    <t>SPX250620P05370000</t>
  </si>
  <si>
    <t>SPX250620C05375000</t>
  </si>
  <si>
    <t>SPX250620P05375000</t>
  </si>
  <si>
    <t>SPX250620C05380000</t>
  </si>
  <si>
    <t>SPX250620P05380000</t>
  </si>
  <si>
    <t>SPX250620C05385000</t>
  </si>
  <si>
    <t>SPX250620P05385000</t>
  </si>
  <si>
    <t>SPX250620C05390000</t>
  </si>
  <si>
    <t>SPX250620P05390000</t>
  </si>
  <si>
    <t>SPX250620C05395000</t>
  </si>
  <si>
    <t>SPX250620P05395000</t>
  </si>
  <si>
    <t>SPX250620C05400000</t>
  </si>
  <si>
    <t>SPX250620P05400000</t>
  </si>
  <si>
    <t>SPX250620C05405000</t>
  </si>
  <si>
    <t>SPX250620P05405000</t>
  </si>
  <si>
    <t>SPX250620C05410000</t>
  </si>
  <si>
    <t>SPX250620P05410000</t>
  </si>
  <si>
    <t>SPX250620C05415000</t>
  </si>
  <si>
    <t>SPX250620P05415000</t>
  </si>
  <si>
    <t>SPX250620C05420000</t>
  </si>
  <si>
    <t>SPX250620P05420000</t>
  </si>
  <si>
    <t>SPX250620C05425000</t>
  </si>
  <si>
    <t>SPX250620P05425000</t>
  </si>
  <si>
    <t>SPX250620C05430000</t>
  </si>
  <si>
    <t>SPX250620P05430000</t>
  </si>
  <si>
    <t>SPX250620C05435000</t>
  </si>
  <si>
    <t>SPX250620P05435000</t>
  </si>
  <si>
    <t>SPX250620C05440000</t>
  </si>
  <si>
    <t>SPX250620P05440000</t>
  </si>
  <si>
    <t>SPX250620C05445000</t>
  </si>
  <si>
    <t>SPX250620P05445000</t>
  </si>
  <si>
    <t>SPX250620C05450000</t>
  </si>
  <si>
    <t>SPX250620P05450000</t>
  </si>
  <si>
    <t>SPX250620C05455000</t>
  </si>
  <si>
    <t>SPX250620P05455000</t>
  </si>
  <si>
    <t>SPX250620C05460000</t>
  </si>
  <si>
    <t>SPX250620P05460000</t>
  </si>
  <si>
    <t>SPX250620C05465000</t>
  </si>
  <si>
    <t>SPX250620P05465000</t>
  </si>
  <si>
    <t>SPX250620C05470000</t>
  </si>
  <si>
    <t>SPX250620P05470000</t>
  </si>
  <si>
    <t>SPX250620C05475000</t>
  </si>
  <si>
    <t>SPX250620P05475000</t>
  </si>
  <si>
    <t>SPX250620C05480000</t>
  </si>
  <si>
    <t>SPX250620P05480000</t>
  </si>
  <si>
    <t>SPX250620C05485000</t>
  </si>
  <si>
    <t>SPX250620P05485000</t>
  </si>
  <si>
    <t>SPX250620C05490000</t>
  </si>
  <si>
    <t>SPX250620P05490000</t>
  </si>
  <si>
    <t>SPX250620C05495000</t>
  </si>
  <si>
    <t>SPX250620P05495000</t>
  </si>
  <si>
    <t>SPX250620C05500000</t>
  </si>
  <si>
    <t>SPX250620P05500000</t>
  </si>
  <si>
    <t>SPX250620C05505000</t>
  </si>
  <si>
    <t>SPX250620P05505000</t>
  </si>
  <si>
    <t>SPX250620C05510000</t>
  </si>
  <si>
    <t>SPX250620P05510000</t>
  </si>
  <si>
    <t>SPX250620C05515000</t>
  </si>
  <si>
    <t>SPX250620P05515000</t>
  </si>
  <si>
    <t>SPX250620C05520000</t>
  </si>
  <si>
    <t>SPX250620P05520000</t>
  </si>
  <si>
    <t>SPX250620C05525000</t>
  </si>
  <si>
    <t>SPX250620P05525000</t>
  </si>
  <si>
    <t>SPX250620C05530000</t>
  </si>
  <si>
    <t>SPX250620P05530000</t>
  </si>
  <si>
    <t>SPX250620C05535000</t>
  </si>
  <si>
    <t>SPX250620P05535000</t>
  </si>
  <si>
    <t>SPX250620C05540000</t>
  </si>
  <si>
    <t>SPX250620P05540000</t>
  </si>
  <si>
    <t>SPX250620C05545000</t>
  </si>
  <si>
    <t>SPX250620P05545000</t>
  </si>
  <si>
    <t>SPX250620C05550000</t>
  </si>
  <si>
    <t>SPX250620P05550000</t>
  </si>
  <si>
    <t>SPX250620C05555000</t>
  </si>
  <si>
    <t>SPX250620P05555000</t>
  </si>
  <si>
    <t>SPX250620C05560000</t>
  </si>
  <si>
    <t>SPX250620P05560000</t>
  </si>
  <si>
    <t>SPX250620C05565000</t>
  </si>
  <si>
    <t>SPX250620P05565000</t>
  </si>
  <si>
    <t>SPX250620C05570000</t>
  </si>
  <si>
    <t>SPX250620P05570000</t>
  </si>
  <si>
    <t>SPX250620C05575000</t>
  </si>
  <si>
    <t>SPX250620P05575000</t>
  </si>
  <si>
    <t>SPX250620C05580000</t>
  </si>
  <si>
    <t>SPX250620P05580000</t>
  </si>
  <si>
    <t>SPX250620C05585000</t>
  </si>
  <si>
    <t>SPX250620P05585000</t>
  </si>
  <si>
    <t>SPX250620C05590000</t>
  </si>
  <si>
    <t>SPX250620P05590000</t>
  </si>
  <si>
    <t>SPX250620C05595000</t>
  </si>
  <si>
    <t>SPX250620P05595000</t>
  </si>
  <si>
    <t>SPX250620C05600000</t>
  </si>
  <si>
    <t>SPX250620P05600000</t>
  </si>
  <si>
    <t>SPX250620C05605000</t>
  </si>
  <si>
    <t>SPX250620P05605000</t>
  </si>
  <si>
    <t>SPX250620C05610000</t>
  </si>
  <si>
    <t>SPX250620P05610000</t>
  </si>
  <si>
    <t>SPX250620C05615000</t>
  </si>
  <si>
    <t>SPX250620P05615000</t>
  </si>
  <si>
    <t>SPX250620C05620000</t>
  </si>
  <si>
    <t>SPX250620P05620000</t>
  </si>
  <si>
    <t>SPX250620C05625000</t>
  </si>
  <si>
    <t>SPX250620P05625000</t>
  </si>
  <si>
    <t>SPX250620C05630000</t>
  </si>
  <si>
    <t>SPX250620P05630000</t>
  </si>
  <si>
    <t>SPX250620C05635000</t>
  </si>
  <si>
    <t>SPX250620P05635000</t>
  </si>
  <si>
    <t>SPX250620C05640000</t>
  </si>
  <si>
    <t>SPX250620P05640000</t>
  </si>
  <si>
    <t>SPX250620C05645000</t>
  </si>
  <si>
    <t>SPX250620P05645000</t>
  </si>
  <si>
    <t>SPX250620C05650000</t>
  </si>
  <si>
    <t>SPX250620P05650000</t>
  </si>
  <si>
    <t>SPX250620C05655000</t>
  </si>
  <si>
    <t>SPX250620P05655000</t>
  </si>
  <si>
    <t>SPX250620C05660000</t>
  </si>
  <si>
    <t>SPX250620P05660000</t>
  </si>
  <si>
    <t>SPX250620C05665000</t>
  </si>
  <si>
    <t>SPX250620P05665000</t>
  </si>
  <si>
    <t>SPX250620C05670000</t>
  </si>
  <si>
    <t>SPX250620P05670000</t>
  </si>
  <si>
    <t>SPX250620C05675000</t>
  </si>
  <si>
    <t>SPX250620P05675000</t>
  </si>
  <si>
    <t>SPX250620C05680000</t>
  </si>
  <si>
    <t>SPX250620P05680000</t>
  </si>
  <si>
    <t>SPX250620C05685000</t>
  </si>
  <si>
    <t>SPX250620P05685000</t>
  </si>
  <si>
    <t>SPX250620C05690000</t>
  </si>
  <si>
    <t>SPX250620P05690000</t>
  </si>
  <si>
    <t>SPX250620C05695000</t>
  </si>
  <si>
    <t>SPX250620P05695000</t>
  </si>
  <si>
    <t>SPX250620C05700000</t>
  </si>
  <si>
    <t>SPX250620P05700000</t>
  </si>
  <si>
    <t>SPX250620C05705000</t>
  </si>
  <si>
    <t>SPX250620P05705000</t>
  </si>
  <si>
    <t>SPX250620C05710000</t>
  </si>
  <si>
    <t>SPX250620P05710000</t>
  </si>
  <si>
    <t>SPX250620C05715000</t>
  </si>
  <si>
    <t>SPX250620P05715000</t>
  </si>
  <si>
    <t>SPX250620C05720000</t>
  </si>
  <si>
    <t>SPX250620P05720000</t>
  </si>
  <si>
    <t>SPX250620C05725000</t>
  </si>
  <si>
    <t>SPX250620P05725000</t>
  </si>
  <si>
    <t>SPX250620C05730000</t>
  </si>
  <si>
    <t>SPX250620P05730000</t>
  </si>
  <si>
    <t>SPX250620C05735000</t>
  </si>
  <si>
    <t>SPX250620P05735000</t>
  </si>
  <si>
    <t>SPX250620C05740000</t>
  </si>
  <si>
    <t>SPX250620P05740000</t>
  </si>
  <si>
    <t>SPX250620C05745000</t>
  </si>
  <si>
    <t>SPX250620P05745000</t>
  </si>
  <si>
    <t>SPX250620C05750000</t>
  </si>
  <si>
    <t>SPX250620P05750000</t>
  </si>
  <si>
    <t>SPX250620C05755000</t>
  </si>
  <si>
    <t>SPX250620P05755000</t>
  </si>
  <si>
    <t>SPX250620C05760000</t>
  </si>
  <si>
    <t>SPX250620P05760000</t>
  </si>
  <si>
    <t>SPX250620C05765000</t>
  </si>
  <si>
    <t>SPX250620P05765000</t>
  </si>
  <si>
    <t>SPX250620C05770000</t>
  </si>
  <si>
    <t>SPX250620P05770000</t>
  </si>
  <si>
    <t>SPX250620C05775000</t>
  </si>
  <si>
    <t>SPX250620P05775000</t>
  </si>
  <si>
    <t>SPX250620C05780000</t>
  </si>
  <si>
    <t>SPX250620P05780000</t>
  </si>
  <si>
    <t>SPX250620C05785000</t>
  </si>
  <si>
    <t>SPX250620P05785000</t>
  </si>
  <si>
    <t>SPX250620C05790000</t>
  </si>
  <si>
    <t>SPX250620P05790000</t>
  </si>
  <si>
    <t>SPX250620C05795000</t>
  </si>
  <si>
    <t>SPX250620P05795000</t>
  </si>
  <si>
    <t>SPX250620C05800000</t>
  </si>
  <si>
    <t>SPX250620P05800000</t>
  </si>
  <si>
    <t>SPX250620C05805000</t>
  </si>
  <si>
    <t>SPX250620P05805000</t>
  </si>
  <si>
    <t>SPX250620C05810000</t>
  </si>
  <si>
    <t>SPX250620P05810000</t>
  </si>
  <si>
    <t>SPX250620C05815000</t>
  </si>
  <si>
    <t>SPX250620P05815000</t>
  </si>
  <si>
    <t>SPX250620C05820000</t>
  </si>
  <si>
    <t>SPX250620P05820000</t>
  </si>
  <si>
    <t>SPX250620C05825000</t>
  </si>
  <si>
    <t>SPX250620P05825000</t>
  </si>
  <si>
    <t>SPX250620C05830000</t>
  </si>
  <si>
    <t>SPX250620P05830000</t>
  </si>
  <si>
    <t>SPX250620C05835000</t>
  </si>
  <si>
    <t>SPX250620P05835000</t>
  </si>
  <si>
    <t>SPX250620C05840000</t>
  </si>
  <si>
    <t>SPX250620P05840000</t>
  </si>
  <si>
    <t>SPX250620C05845000</t>
  </si>
  <si>
    <t>SPX250620P05845000</t>
  </si>
  <si>
    <t>SPX250620C05850000</t>
  </si>
  <si>
    <t>SPX250620P05850000</t>
  </si>
  <si>
    <t>SPX250620C05855000</t>
  </si>
  <si>
    <t>SPX250620P05855000</t>
  </si>
  <si>
    <t>SPX250620C05860000</t>
  </si>
  <si>
    <t>SPX250620P05860000</t>
  </si>
  <si>
    <t>SPX250620C05865000</t>
  </si>
  <si>
    <t>SPX250620P05865000</t>
  </si>
  <si>
    <t>SPX250620C05870000</t>
  </si>
  <si>
    <t>SPX250620P05870000</t>
  </si>
  <si>
    <t>SPX250620C05875000</t>
  </si>
  <si>
    <t>SPX250620P05875000</t>
  </si>
  <si>
    <t>SPX250620C05880000</t>
  </si>
  <si>
    <t>SPX250620P05880000</t>
  </si>
  <si>
    <t>SPX250620C05885000</t>
  </si>
  <si>
    <t>SPX250620P05885000</t>
  </si>
  <si>
    <t>SPX250620C05890000</t>
  </si>
  <si>
    <t>SPX250620P05890000</t>
  </si>
  <si>
    <t>SPX250620C05895000</t>
  </si>
  <si>
    <t>SPX250620P05895000</t>
  </si>
  <si>
    <t>SPX250620C05900000</t>
  </si>
  <si>
    <t>SPX250620P05900000</t>
  </si>
  <si>
    <t>SPX250620C05905000</t>
  </si>
  <si>
    <t>SPX250620P05905000</t>
  </si>
  <si>
    <t>SPX250620C05910000</t>
  </si>
  <si>
    <t>SPX250620P05910000</t>
  </si>
  <si>
    <t>SPX250620C05915000</t>
  </si>
  <si>
    <t>SPX250620P05915000</t>
  </si>
  <si>
    <t>SPX250620C05920000</t>
  </si>
  <si>
    <t>SPX250620P05920000</t>
  </si>
  <si>
    <t>SPX250620C05925000</t>
  </si>
  <si>
    <t>SPX250620P05925000</t>
  </si>
  <si>
    <t>SPX250620C05930000</t>
  </si>
  <si>
    <t>SPX250620P05930000</t>
  </si>
  <si>
    <t>SPX250620C05935000</t>
  </si>
  <si>
    <t>SPX250620P05935000</t>
  </si>
  <si>
    <t>SPX250620C05940000</t>
  </si>
  <si>
    <t>SPX250620P05940000</t>
  </si>
  <si>
    <t>SPX250620C05945000</t>
  </si>
  <si>
    <t>SPX250620P05945000</t>
  </si>
  <si>
    <t>SPX250620C05950000</t>
  </si>
  <si>
    <t>SPX250620P05950000</t>
  </si>
  <si>
    <t>SPX250620C05955000</t>
  </si>
  <si>
    <t>SPX250620P05955000</t>
  </si>
  <si>
    <t>SPX250620C05960000</t>
  </si>
  <si>
    <t>SPX250620P05960000</t>
  </si>
  <si>
    <t>SPX250620C05965000</t>
  </si>
  <si>
    <t>SPX250620P05965000</t>
  </si>
  <si>
    <t>SPX250620C05970000</t>
  </si>
  <si>
    <t>SPX250620P05970000</t>
  </si>
  <si>
    <t>SPX250620C05975000</t>
  </si>
  <si>
    <t>SPX250620P05975000</t>
  </si>
  <si>
    <t>SPX250620C05980000</t>
  </si>
  <si>
    <t>SPX250620P05980000</t>
  </si>
  <si>
    <t>SPX250620C05985000</t>
  </si>
  <si>
    <t>SPX250620P05985000</t>
  </si>
  <si>
    <t>SPX250620C05990000</t>
  </si>
  <si>
    <t>SPX250620P05990000</t>
  </si>
  <si>
    <t>SPX250620C05995000</t>
  </si>
  <si>
    <t>SPX250620P05995000</t>
  </si>
  <si>
    <t>SPX250620C06000000</t>
  </si>
  <si>
    <t>SPX250620P06000000</t>
  </si>
  <si>
    <t>SPX250620C06005000</t>
  </si>
  <si>
    <t>SPX250620P06005000</t>
  </si>
  <si>
    <t>SPX250620C06010000</t>
  </si>
  <si>
    <t>SPX250620P06010000</t>
  </si>
  <si>
    <t>SPX250620C06015000</t>
  </si>
  <si>
    <t>SPX250620P06015000</t>
  </si>
  <si>
    <t>SPX250620C06020000</t>
  </si>
  <si>
    <t>SPX250620P06020000</t>
  </si>
  <si>
    <t>SPX250620C06025000</t>
  </si>
  <si>
    <t>SPX250620P06025000</t>
  </si>
  <si>
    <t>SPX250620C06030000</t>
  </si>
  <si>
    <t>SPX250620P06030000</t>
  </si>
  <si>
    <t>SPX250620C06035000</t>
  </si>
  <si>
    <t>SPX250620P06035000</t>
  </si>
  <si>
    <t>SPX250620C06040000</t>
  </si>
  <si>
    <t>SPX250620P06040000</t>
  </si>
  <si>
    <t>SPX250620C06045000</t>
  </si>
  <si>
    <t>SPX250620P06045000</t>
  </si>
  <si>
    <t>SPX250620C06050000</t>
  </si>
  <si>
    <t>SPX250620P06050000</t>
  </si>
  <si>
    <t>SPX250620C06055000</t>
  </si>
  <si>
    <t>SPX250620P06055000</t>
  </si>
  <si>
    <t>SPX250620C06060000</t>
  </si>
  <si>
    <t>SPX250620P06060000</t>
  </si>
  <si>
    <t>SPX250620C06065000</t>
  </si>
  <si>
    <t>SPX250620P06065000</t>
  </si>
  <si>
    <t>SPX250620C06070000</t>
  </si>
  <si>
    <t>SPX250620P06070000</t>
  </si>
  <si>
    <t>SPX250620C06075000</t>
  </si>
  <si>
    <t>SPX250620P06075000</t>
  </si>
  <si>
    <t>SPX250620C06080000</t>
  </si>
  <si>
    <t>SPX250620P06080000</t>
  </si>
  <si>
    <t>SPX250620C06085000</t>
  </si>
  <si>
    <t>SPX250620P06085000</t>
  </si>
  <si>
    <t>SPX250620C06090000</t>
  </si>
  <si>
    <t>SPX250620P06090000</t>
  </si>
  <si>
    <t>SPX250620C06095000</t>
  </si>
  <si>
    <t>SPX250620P06095000</t>
  </si>
  <si>
    <t>SPX250620C06100000</t>
  </si>
  <si>
    <t>SPX250620P06100000</t>
  </si>
  <si>
    <t>SPX250620C06105000</t>
  </si>
  <si>
    <t>SPX250620P06105000</t>
  </si>
  <si>
    <t>SPX250620C06110000</t>
  </si>
  <si>
    <t>SPX250620P06110000</t>
  </si>
  <si>
    <t>SPX250620C06115000</t>
  </si>
  <si>
    <t>SPX250620P06115000</t>
  </si>
  <si>
    <t>SPX250620C06120000</t>
  </si>
  <si>
    <t>SPX250620P06120000</t>
  </si>
  <si>
    <t>SPX250620C06125000</t>
  </si>
  <si>
    <t>SPX250620P06125000</t>
  </si>
  <si>
    <t>SPX250620C06130000</t>
  </si>
  <si>
    <t>SPX250620P06130000</t>
  </si>
  <si>
    <t>SPX250620C06135000</t>
  </si>
  <si>
    <t>SPX250620P06135000</t>
  </si>
  <si>
    <t>SPX250620C06140000</t>
  </si>
  <si>
    <t>SPX250620P06140000</t>
  </si>
  <si>
    <t>SPX250620C06145000</t>
  </si>
  <si>
    <t>SPX250620P06145000</t>
  </si>
  <si>
    <t>SPX250620C06150000</t>
  </si>
  <si>
    <t>SPX250620P06150000</t>
  </si>
  <si>
    <t>SPX250620C06155000</t>
  </si>
  <si>
    <t>SPX250620P06155000</t>
  </si>
  <si>
    <t>SPX250620C06160000</t>
  </si>
  <si>
    <t>SPX250620P06160000</t>
  </si>
  <si>
    <t>SPX250620C06165000</t>
  </si>
  <si>
    <t>SPX250620P06165000</t>
  </si>
  <si>
    <t>SPX250620C06170000</t>
  </si>
  <si>
    <t>SPX250620P06170000</t>
  </si>
  <si>
    <t>SPX250620C06175000</t>
  </si>
  <si>
    <t>SPX250620P06175000</t>
  </si>
  <si>
    <t>SPX250620C06180000</t>
  </si>
  <si>
    <t>SPX250620P06180000</t>
  </si>
  <si>
    <t>SPX250620C06185000</t>
  </si>
  <si>
    <t>SPX250620P06185000</t>
  </si>
  <si>
    <t>SPX250620C06190000</t>
  </si>
  <si>
    <t>SPX250620P06190000</t>
  </si>
  <si>
    <t>SPX250620C06195000</t>
  </si>
  <si>
    <t>SPX250620P06195000</t>
  </si>
  <si>
    <t>SPX250620C06200000</t>
  </si>
  <si>
    <t>SPX250620P06200000</t>
  </si>
  <si>
    <t>SPX250620C06210000</t>
  </si>
  <si>
    <t>SPX250620P06210000</t>
  </si>
  <si>
    <t>SPX250620C06220000</t>
  </si>
  <si>
    <t>SPX250620P06220000</t>
  </si>
  <si>
    <t>SPX250620C06225000</t>
  </si>
  <si>
    <t>SPX250620P06225000</t>
  </si>
  <si>
    <t>SPX250620C06230000</t>
  </si>
  <si>
    <t>SPX250620P06230000</t>
  </si>
  <si>
    <t>SPX250620C06240000</t>
  </si>
  <si>
    <t>SPX250620P06240000</t>
  </si>
  <si>
    <t>SPX250620C06250000</t>
  </si>
  <si>
    <t>SPX250620P06250000</t>
  </si>
  <si>
    <t>SPX250620C06260000</t>
  </si>
  <si>
    <t>SPX250620P06260000</t>
  </si>
  <si>
    <t>SPX250620C06270000</t>
  </si>
  <si>
    <t>SPX250620P06270000</t>
  </si>
  <si>
    <t>SPX250620C06275000</t>
  </si>
  <si>
    <t>SPX250620P06275000</t>
  </si>
  <si>
    <t>SPX250620C06280000</t>
  </si>
  <si>
    <t>SPX250620P06280000</t>
  </si>
  <si>
    <t>SPX250620C06290000</t>
  </si>
  <si>
    <t>SPX250620P06290000</t>
  </si>
  <si>
    <t>SPX250620C06300000</t>
  </si>
  <si>
    <t>SPX250620P06300000</t>
  </si>
  <si>
    <t>SPX250620C06310000</t>
  </si>
  <si>
    <t>SPX250620P06310000</t>
  </si>
  <si>
    <t>SPX250620C06320000</t>
  </si>
  <si>
    <t>SPX250620P06320000</t>
  </si>
  <si>
    <t>SPX250620C06325000</t>
  </si>
  <si>
    <t>SPX250620P06325000</t>
  </si>
  <si>
    <t>SPX250620C06330000</t>
  </si>
  <si>
    <t>SPX250620P06330000</t>
  </si>
  <si>
    <t>SPX250620C06340000</t>
  </si>
  <si>
    <t>SPX250620P06340000</t>
  </si>
  <si>
    <t>SPX250620C06350000</t>
  </si>
  <si>
    <t>SPX250620P06350000</t>
  </si>
  <si>
    <t>SPX250620C06360000</t>
  </si>
  <si>
    <t>SPX250620P06360000</t>
  </si>
  <si>
    <t>SPX250620C06370000</t>
  </si>
  <si>
    <t>SPX250620P06370000</t>
  </si>
  <si>
    <t>SPX250620C06375000</t>
  </si>
  <si>
    <t>SPX250620P06375000</t>
  </si>
  <si>
    <t>SPX250620C06380000</t>
  </si>
  <si>
    <t>SPX250620P06380000</t>
  </si>
  <si>
    <t>SPX250620C06390000</t>
  </si>
  <si>
    <t>SPX250620P06390000</t>
  </si>
  <si>
    <t>SPX250620C06400000</t>
  </si>
  <si>
    <t>SPX250620P06400000</t>
  </si>
  <si>
    <t>SPX250620C06410000</t>
  </si>
  <si>
    <t>SPX250620P06410000</t>
  </si>
  <si>
    <t>SPX250620C06420000</t>
  </si>
  <si>
    <t>SPX250620P06420000</t>
  </si>
  <si>
    <t>SPX250620C06425000</t>
  </si>
  <si>
    <t>SPX250620P06425000</t>
  </si>
  <si>
    <t>SPX250620C06430000</t>
  </si>
  <si>
    <t>SPX250620P06430000</t>
  </si>
  <si>
    <t>SPX250620C06440000</t>
  </si>
  <si>
    <t>SPX250620P06440000</t>
  </si>
  <si>
    <t>SPX250620C06450000</t>
  </si>
  <si>
    <t>SPX250620P06450000</t>
  </si>
  <si>
    <t>SPX250620C06460000</t>
  </si>
  <si>
    <t>SPX250620P06460000</t>
  </si>
  <si>
    <t>SPX250620C06470000</t>
  </si>
  <si>
    <t>SPX250620P06470000</t>
  </si>
  <si>
    <t>SPX250620C06475000</t>
  </si>
  <si>
    <t>SPX250620P06475000</t>
  </si>
  <si>
    <t>SPX250620C06480000</t>
  </si>
  <si>
    <t>SPX250620P06480000</t>
  </si>
  <si>
    <t>SPX250620C06490000</t>
  </si>
  <si>
    <t>SPX250620P06490000</t>
  </si>
  <si>
    <t>SPX250620C06500000</t>
  </si>
  <si>
    <t>SPX250620P06500000</t>
  </si>
  <si>
    <t>SPX250620C06525000</t>
  </si>
  <si>
    <t>SPX250620P06525000</t>
  </si>
  <si>
    <t>SPX250620C06550000</t>
  </si>
  <si>
    <t>SPX250620P06550000</t>
  </si>
  <si>
    <t>SPX250620C06575000</t>
  </si>
  <si>
    <t>SPX250620P06575000</t>
  </si>
  <si>
    <t>SPX250620C06600000</t>
  </si>
  <si>
    <t>SPX250620P06600000</t>
  </si>
  <si>
    <t>SPX250620C06625000</t>
  </si>
  <si>
    <t>SPX250620P06625000</t>
  </si>
  <si>
    <t>SPX250620C06650000</t>
  </si>
  <si>
    <t>SPX250620P06650000</t>
  </si>
  <si>
    <t>SPX250620C06675000</t>
  </si>
  <si>
    <t>SPX250620P06675000</t>
  </si>
  <si>
    <t>SPX250620C06700000</t>
  </si>
  <si>
    <t>SPX250620P06700000</t>
  </si>
  <si>
    <t>SPX250620C06725000</t>
  </si>
  <si>
    <t>SPX250620P06725000</t>
  </si>
  <si>
    <t>SPX250620C06750000</t>
  </si>
  <si>
    <t>SPX250620P06750000</t>
  </si>
  <si>
    <t>SPX250620C06775000</t>
  </si>
  <si>
    <t>SPX250620P06775000</t>
  </si>
  <si>
    <t>SPX250620C06800000</t>
  </si>
  <si>
    <t>SPX250620P06800000</t>
  </si>
  <si>
    <t>SPX250620C06850000</t>
  </si>
  <si>
    <t>SPX250620P06850000</t>
  </si>
  <si>
    <t>SPX250620C06900000</t>
  </si>
  <si>
    <t>SPX250620P06900000</t>
  </si>
  <si>
    <t>SPX250620C06950000</t>
  </si>
  <si>
    <t>SPX250620P06950000</t>
  </si>
  <si>
    <t>SPX250620C07000000</t>
  </si>
  <si>
    <t>SPX250620P07000000</t>
  </si>
  <si>
    <t>SPX250620C07050000</t>
  </si>
  <si>
    <t>SPX250620P07050000</t>
  </si>
  <si>
    <t>SPX250620C07100000</t>
  </si>
  <si>
    <t>SPX250620P07100000</t>
  </si>
  <si>
    <t>SPX250620C07200000</t>
  </si>
  <si>
    <t>SPX250620P07200000</t>
  </si>
  <si>
    <t>SPX250620C07300000</t>
  </si>
  <si>
    <t>SPX250620P07300000</t>
  </si>
  <si>
    <t>SPX250620C07400000</t>
  </si>
  <si>
    <t>SPX250620P07400000</t>
  </si>
  <si>
    <t>SPX250620C07500000</t>
  </si>
  <si>
    <t>SPX250620P07500000</t>
  </si>
  <si>
    <t>SPX250620C07600000</t>
  </si>
  <si>
    <t>SPX250620P07600000</t>
  </si>
  <si>
    <t>SPX250620C07700000</t>
  </si>
  <si>
    <t>SPX250620P07700000</t>
  </si>
  <si>
    <t>SPX250620C07800000</t>
  </si>
  <si>
    <t>SPX250620P07800000</t>
  </si>
  <si>
    <t>SPX250620C07900000</t>
  </si>
  <si>
    <t>SPX250620P07900000</t>
  </si>
  <si>
    <t>SPX250620C08000000</t>
  </si>
  <si>
    <t>SPX250620P08000000</t>
  </si>
  <si>
    <t>SPX250620C08100000</t>
  </si>
  <si>
    <t>SPX250620P08100000</t>
  </si>
  <si>
    <t>SPX250620C08200000</t>
  </si>
  <si>
    <t>SPX250620P08200000</t>
  </si>
  <si>
    <t>SPX250620C08300000</t>
  </si>
  <si>
    <t>SPX250620P08300000</t>
  </si>
  <si>
    <t>SPX250620C08400000</t>
  </si>
  <si>
    <t>SPX250620P08400000</t>
  </si>
  <si>
    <t>SPX250620C08500000</t>
  </si>
  <si>
    <t>SPX250620P08500000</t>
  </si>
  <si>
    <t>SPX250620C08600000</t>
  </si>
  <si>
    <t>SPX250620P08600000</t>
  </si>
  <si>
    <t>SPX250620C08700000</t>
  </si>
  <si>
    <t>SPX250620P08700000</t>
  </si>
  <si>
    <t>SPX250620C08800000</t>
  </si>
  <si>
    <t>SPX250620P08800000</t>
  </si>
  <si>
    <t>SPX250620C08900000</t>
  </si>
  <si>
    <t>SPX250620P08900000</t>
  </si>
  <si>
    <t>SPX250620C09000000</t>
  </si>
  <si>
    <t>SPX250620P09000000</t>
  </si>
  <si>
    <t>SPX250620C09200000</t>
  </si>
  <si>
    <t>SPX250620P09200000</t>
  </si>
  <si>
    <t>SPX250620C09600000</t>
  </si>
  <si>
    <t>SPX250620P09600000</t>
  </si>
  <si>
    <t>SPX250620C10000000</t>
  </si>
  <si>
    <t>SPX250620P10000000</t>
  </si>
  <si>
    <t>SPX250620C10100000</t>
  </si>
  <si>
    <t>SPX250620P10100000</t>
  </si>
  <si>
    <t>SPX250620C10200000</t>
  </si>
  <si>
    <t>SPX250620P10200000</t>
  </si>
  <si>
    <t>SPX250620C10400000</t>
  </si>
  <si>
    <t>SPX250620P10400000</t>
  </si>
  <si>
    <t>SPX250620C10500000</t>
  </si>
  <si>
    <t>SPX250620P10500000</t>
  </si>
  <si>
    <t>SPX250620C10600000</t>
  </si>
  <si>
    <t>SPX250620P10600000</t>
  </si>
  <si>
    <t>SPX250620C10800000</t>
  </si>
  <si>
    <t>SPX250620P10800000</t>
  </si>
  <si>
    <t>SPX250620C11000000</t>
  </si>
  <si>
    <t>SPX250620P11000000</t>
  </si>
  <si>
    <t>SPX250620C11100000</t>
  </si>
  <si>
    <t>SPX250620P11100000</t>
  </si>
  <si>
    <t>SPX250620C12000000</t>
  </si>
  <si>
    <t>SPX250620P12000000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</si>
</sst>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4" formatCode="#,##0;[Red]\-#,##0"/>
    <numFmt numFmtId="165" formatCode="#,##0.000000;[Red]\-#,##0.000000"/>
    <numFmt numFmtId="166" formatCode="0.000000_ ;[Red]\-0.000000\ "/>
    <numFmt numFmtId="167" formatCode="yyyy/mm/dd"/>
    <numFmt numFmtId="168" formatCode="#,##0.00000"/>
    <numFmt numFmtId="169" formatCode="0.0000000"/>
    <numFmt numFmtId="170" formatCode="0.000000"/>
    <numFmt numFmtId="171" formatCode="0.0000"/>
  </numFmts>
  <fonts count="11">
    <font>
      <sz val="11.000000"/>
      <color theme="1"/>
      <name val="Calibri"/>
      <scheme val="minor"/>
    </font>
    <font>
      <b/>
      <sz val="11.000000"/>
      <color rgb="FF242424"/>
      <name val="Times New Roman"/>
    </font>
    <font>
      <sz val="10.000000"/>
      <name val="Times New Roman"/>
    </font>
    <font>
      <sz val="12.000000"/>
      <color theme="1"/>
      <name val="Arial"/>
    </font>
    <font>
      <sz val="14.000000"/>
      <color theme="1"/>
      <name val="Arial"/>
    </font>
    <font>
      <b/>
      <sz val="14.000000"/>
      <color theme="1"/>
      <name val="Arial"/>
    </font>
    <font>
      <sz val="11.000000"/>
      <color theme="1"/>
      <name val="Arial"/>
    </font>
    <font>
      <sz val="11.000000"/>
      <color indexed="2"/>
      <name val="Calibri"/>
      <scheme val="minor"/>
    </font>
    <font>
      <i/>
      <sz val="11.000000"/>
      <color theme="1"/>
      <name val="Arial"/>
    </font>
    <font>
      <sz val="11.000000"/>
      <name val="Calibri"/>
    </font>
    <font>
      <i/>
      <sz val="12.000000"/>
      <color theme="1"/>
      <name val="Arial"/>
    </font>
  </fonts>
  <fills count="27">
    <fill>
      <patternFill patternType="none"/>
    </fill>
    <fill>
      <patternFill patternType="gray125"/>
    </fill>
    <fill>
      <patternFill patternType="solid">
        <fgColor theme="1" tint="0"/>
        <bgColor theme="1" tint="0"/>
      </patternFill>
    </fill>
    <fill>
      <patternFill patternType="solid">
        <fgColor rgb="FFD7F8FA"/>
        <bgColor rgb="FFD7F8FA"/>
      </patternFill>
    </fill>
    <fill>
      <patternFill patternType="solid">
        <fgColor rgb="FFFFF48F"/>
        <bgColor rgb="FFFFF48F"/>
      </patternFill>
    </fill>
    <fill>
      <patternFill patternType="solid">
        <fgColor rgb="FFF8CFFC"/>
        <bgColor rgb="FFF8CFFC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rgb="FF0FF7FF"/>
        <bgColor rgb="FF0FF7FF"/>
      </patternFill>
    </fill>
    <fill>
      <patternFill patternType="solid">
        <fgColor rgb="FFD1DDE6"/>
      </patternFill>
    </fill>
    <fill>
      <patternFill patternType="solid">
        <fgColor rgb="FFFFD985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indexed="5"/>
        <bgColor indexed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C00000"/>
        <bgColor rgb="FFC00000"/>
      </patternFill>
    </fill>
    <fill>
      <patternFill patternType="solid">
        <fgColor rgb="FF0DF75B"/>
        <bgColor rgb="FF0DF75B"/>
      </patternFill>
    </fill>
    <fill>
      <patternFill patternType="solid">
        <fgColor rgb="FFB8E6B3"/>
        <bgColor rgb="FFB8E6B3"/>
      </patternFill>
    </fill>
    <fill>
      <patternFill patternType="solid">
        <fgColor rgb="FF00B0F0"/>
        <bgColor rgb="FF00B0F0"/>
      </patternFill>
    </fill>
    <fill>
      <patternFill patternType="solid">
        <fgColor theme="5" tint="0"/>
        <bgColor theme="5" tint="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rgb="FF92D050"/>
        <bgColor rgb="FF92D050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rgb="FF53D413"/>
        <bgColor rgb="FF53D413"/>
      </patternFill>
    </fill>
    <fill>
      <patternFill patternType="solid">
        <fgColor rgb="FF89F4FA"/>
        <bgColor rgb="FF89F4FA"/>
      </patternFill>
    </fill>
    <fill>
      <patternFill patternType="solid">
        <fgColor indexed="65"/>
        <bgColor indexed="65"/>
      </patternFill>
    </fill>
    <fill>
      <patternFill patternType="solid">
        <fgColor rgb="FFD1DDE6"/>
        <bgColor rgb="FFD1DDE6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>
      <alignment vertical="center"/>
    </xf>
  </cellStyleXfs>
  <cellXfs count="100">
    <xf fontId="0" fillId="0" borderId="0" numFmtId="0" xfId="0" applyAlignment="1">
      <alignment vertical="center"/>
    </xf>
    <xf fontId="0" fillId="2" borderId="0" numFmtId="0" xfId="0" applyFill="1" applyAlignment="1">
      <alignment vertical="center"/>
    </xf>
    <xf fontId="0" fillId="0" borderId="1" numFmtId="0" xfId="0" applyBorder="1" applyAlignment="1">
      <alignment vertical="center"/>
    </xf>
    <xf fontId="1" fillId="3" borderId="1" numFmtId="0" xfId="0" applyFont="1" applyFill="1" applyBorder="1" applyAlignment="1">
      <alignment horizontal="left" vertical="center"/>
    </xf>
    <xf fontId="1" fillId="4" borderId="1" numFmtId="0" xfId="0" applyFont="1" applyFill="1" applyBorder="1" applyAlignment="1">
      <alignment horizontal="left" vertical="center"/>
    </xf>
    <xf fontId="0" fillId="0" borderId="1" numFmtId="0" xfId="0" applyBorder="1" applyAlignment="1">
      <alignment horizontal="left" vertical="center"/>
    </xf>
    <xf fontId="0" fillId="3" borderId="1" numFmtId="164" xfId="0" applyNumberFormat="1" applyFill="1" applyBorder="1" applyAlignment="1">
      <alignment vertical="center"/>
    </xf>
    <xf fontId="0" fillId="4" borderId="1" numFmtId="0" xfId="0" applyFill="1" applyBorder="1" applyAlignment="1">
      <alignment vertical="center"/>
    </xf>
    <xf fontId="0" fillId="3" borderId="1" numFmtId="165" xfId="0" applyNumberFormat="1" applyFill="1" applyBorder="1" applyAlignment="1">
      <alignment vertical="center"/>
    </xf>
    <xf fontId="0" fillId="4" borderId="1" numFmtId="166" xfId="0" applyNumberFormat="1" applyFill="1" applyBorder="1" applyAlignment="1">
      <alignment vertical="center"/>
    </xf>
    <xf fontId="1" fillId="5" borderId="1" numFmtId="0" xfId="0" applyFont="1" applyFill="1" applyBorder="1" applyAlignment="1">
      <alignment horizontal="left" vertical="center"/>
    </xf>
    <xf fontId="0" fillId="5" borderId="1" numFmtId="164" xfId="0" applyNumberFormat="1" applyFill="1" applyBorder="1" applyAlignment="1">
      <alignment vertical="center"/>
    </xf>
    <xf fontId="2" fillId="2" borderId="0" numFmtId="0" xfId="0" applyFont="1" applyFill="1" applyAlignment="1">
      <alignment horizontal="left" vertical="center"/>
    </xf>
    <xf fontId="0" fillId="4" borderId="1" numFmtId="164" xfId="0" applyNumberFormat="1" applyFill="1" applyBorder="1" applyAlignment="1">
      <alignment vertical="center"/>
    </xf>
    <xf fontId="0" fillId="6" borderId="0" numFmtId="0" xfId="0" applyFill="1" applyAlignment="1">
      <alignment vertical="center"/>
    </xf>
    <xf fontId="0" fillId="6" borderId="0" numFmtId="0" xfId="0" applyFill="1" applyAlignment="1">
      <alignment horizontal="left" vertical="center"/>
    </xf>
    <xf fontId="3" fillId="7" borderId="1" numFmtId="164" xfId="0" applyNumberFormat="1" applyFont="1" applyFill="1" applyBorder="1" applyAlignment="1">
      <alignment horizontal="center" vertical="center"/>
    </xf>
    <xf fontId="3" fillId="6" borderId="1" numFmtId="164" xfId="0" applyNumberFormat="1" applyFont="1" applyFill="1" applyBorder="1" applyAlignment="1">
      <alignment vertical="center"/>
    </xf>
    <xf fontId="4" fillId="8" borderId="1" numFmtId="0" xfId="0" applyFont="1" applyFill="1" applyBorder="1" applyAlignment="1">
      <alignment vertical="center"/>
    </xf>
    <xf fontId="5" fillId="8" borderId="1" numFmtId="0" xfId="0" applyFont="1" applyFill="1" applyBorder="1" applyAlignment="1">
      <alignment horizontal="right"/>
    </xf>
    <xf fontId="3" fillId="8" borderId="1" numFmtId="0" xfId="0" applyFont="1" applyFill="1" applyBorder="1" applyAlignment="1">
      <alignment vertical="center"/>
    </xf>
    <xf fontId="3" fillId="9" borderId="1" numFmtId="0" xfId="0" applyFont="1" applyFill="1" applyBorder="1" applyAlignment="1">
      <alignment vertical="center"/>
    </xf>
    <xf fontId="3" fillId="9" borderId="1" numFmtId="17" xfId="0" applyNumberFormat="1" applyFont="1" applyFill="1" applyBorder="1" applyAlignment="1">
      <alignment vertical="center"/>
    </xf>
    <xf fontId="3" fillId="9" borderId="1" numFmtId="167" xfId="0" applyNumberFormat="1" applyFont="1" applyFill="1" applyBorder="1" applyAlignment="1">
      <alignment vertical="center"/>
    </xf>
    <xf fontId="3" fillId="8" borderId="1" numFmtId="168" xfId="0" applyNumberFormat="1" applyFont="1" applyFill="1" applyBorder="1" applyAlignment="1">
      <alignment vertical="center"/>
    </xf>
    <xf fontId="6" fillId="10" borderId="2" numFmtId="0" xfId="0" applyFont="1" applyFill="1" applyBorder="1" applyAlignment="1">
      <alignment vertical="center"/>
    </xf>
    <xf fontId="6" fillId="10" borderId="3" numFmtId="0" xfId="0" applyFont="1" applyFill="1" applyBorder="1" applyAlignment="1">
      <alignment vertical="center"/>
    </xf>
    <xf fontId="6" fillId="10" borderId="4" numFmtId="0" xfId="0" applyFont="1" applyFill="1" applyBorder="1" applyAlignment="1">
      <alignment vertical="center"/>
    </xf>
    <xf fontId="3" fillId="11" borderId="1" numFmtId="0" xfId="0" applyFont="1" applyFill="1" applyBorder="1" applyAlignment="1">
      <alignment vertical="center"/>
    </xf>
    <xf fontId="0" fillId="12" borderId="2" numFmtId="0" xfId="0" applyFill="1" applyBorder="1" applyAlignment="1">
      <alignment horizontal="left" vertical="center"/>
    </xf>
    <xf fontId="0" fillId="12" borderId="3" numFmtId="0" xfId="0" applyFill="1" applyBorder="1" applyAlignment="1">
      <alignment vertical="center"/>
    </xf>
    <xf fontId="6" fillId="12" borderId="3" numFmtId="0" xfId="0" applyFont="1" applyFill="1" applyBorder="1" applyAlignment="1">
      <alignment horizontal="center" vertical="center"/>
    </xf>
    <xf fontId="0" fillId="12" borderId="4" numFmtId="0" xfId="0" applyFill="1" applyBorder="1" applyAlignment="1">
      <alignment vertical="center"/>
    </xf>
    <xf fontId="7" fillId="13" borderId="1" numFmtId="0" xfId="0" applyFont="1" applyFill="1" applyBorder="1" applyAlignment="1">
      <alignment vertical="center"/>
    </xf>
    <xf fontId="0" fillId="12" borderId="2" numFmtId="0" xfId="0" applyFill="1" applyBorder="1" applyAlignment="1">
      <alignment vertical="center"/>
    </xf>
    <xf fontId="6" fillId="0" borderId="5" numFmtId="0" xfId="0" applyFont="1" applyBorder="1" applyAlignment="1">
      <alignment horizontal="center" vertical="center"/>
      <protection hidden="0" locked="1"/>
    </xf>
    <xf fontId="6" fillId="0" borderId="0" numFmtId="0" xfId="0" applyFont="1" applyAlignment="1">
      <alignment horizontal="center" vertical="center"/>
      <protection hidden="0" locked="1"/>
    </xf>
    <xf fontId="6" fillId="0" borderId="6" numFmtId="0" xfId="0" applyFont="1" applyBorder="1" applyAlignment="1">
      <alignment horizontal="center" vertical="center"/>
      <protection hidden="0" locked="1"/>
    </xf>
    <xf fontId="0" fillId="13" borderId="1" numFmtId="0" xfId="0" applyFill="1" applyBorder="1" applyAlignment="1">
      <alignment vertical="center"/>
    </xf>
    <xf fontId="3" fillId="14" borderId="1" numFmtId="0" xfId="0" applyFont="1" applyFill="1" applyBorder="1" applyAlignment="1">
      <alignment vertical="center"/>
    </xf>
    <xf fontId="3" fillId="11" borderId="1" numFmtId="0" xfId="0" applyFont="1" applyFill="1" applyBorder="1" applyAlignment="1">
      <alignment horizontal="center" vertical="center"/>
    </xf>
    <xf fontId="3" fillId="14" borderId="1" numFmtId="0" xfId="0" applyFont="1" applyFill="1" applyBorder="1" applyAlignment="1">
      <alignment horizontal="center" vertical="center"/>
    </xf>
    <xf fontId="3" fillId="15" borderId="1" numFmtId="0" xfId="0" applyFont="1" applyFill="1" applyBorder="1" applyAlignment="1">
      <alignment horizontal="center" vertical="center"/>
    </xf>
    <xf fontId="3" fillId="16" borderId="1" numFmtId="0" xfId="0" applyFont="1" applyFill="1" applyBorder="1" applyAlignment="1">
      <alignment horizontal="center" vertical="center"/>
    </xf>
    <xf fontId="3" fillId="17" borderId="1" numFmtId="0" xfId="0" applyFont="1" applyFill="1" applyBorder="1" applyAlignment="1">
      <alignment horizontal="center" vertical="center"/>
    </xf>
    <xf fontId="3" fillId="18" borderId="1" numFmtId="0" xfId="0" applyFont="1" applyFill="1" applyBorder="1" applyAlignment="1">
      <alignment horizontal="center" vertical="center"/>
    </xf>
    <xf fontId="3" fillId="19" borderId="1" numFmtId="0" xfId="0" applyFont="1" applyFill="1" applyBorder="1" applyAlignment="1">
      <alignment horizontal="center" vertical="center"/>
    </xf>
    <xf fontId="3" fillId="20" borderId="1" numFmtId="0" xfId="0" applyFont="1" applyFill="1" applyBorder="1" applyAlignment="1">
      <alignment horizontal="center" vertical="center"/>
    </xf>
    <xf fontId="3" fillId="21" borderId="1" numFmtId="0" xfId="0" applyFont="1" applyFill="1" applyBorder="1" applyAlignment="1">
      <alignment horizontal="center" vertical="center"/>
    </xf>
    <xf fontId="3" fillId="22" borderId="1" numFmtId="0" xfId="0" applyFont="1" applyFill="1" applyBorder="1" applyAlignment="1">
      <alignment horizontal="center" vertical="center"/>
    </xf>
    <xf fontId="6" fillId="23" borderId="1" numFmtId="0" xfId="0" applyFont="1" applyFill="1" applyBorder="1" applyAlignment="1">
      <alignment horizontal="center" vertical="center"/>
    </xf>
    <xf fontId="6" fillId="24" borderId="1" numFmtId="0" xfId="0" applyFont="1" applyFill="1" applyBorder="1" applyAlignment="1">
      <alignment horizontal="center" vertical="center"/>
    </xf>
    <xf fontId="6" fillId="23" borderId="0" numFmtId="0" xfId="0" applyFont="1" applyFill="1" applyAlignment="1">
      <alignment horizontal="center" vertical="center"/>
    </xf>
    <xf fontId="3" fillId="15" borderId="1" numFmtId="0" xfId="0" applyFont="1" applyFill="1" applyBorder="1" applyAlignment="1">
      <alignment vertical="center"/>
    </xf>
    <xf fontId="3" fillId="15" borderId="1" numFmtId="169" xfId="0" applyNumberFormat="1" applyFont="1" applyFill="1" applyBorder="1" applyAlignment="1">
      <alignment vertical="center"/>
    </xf>
    <xf fontId="6" fillId="11" borderId="1" numFmtId="0" xfId="0" applyFont="1" applyFill="1" applyBorder="1" applyAlignment="1">
      <alignment vertical="center"/>
    </xf>
    <xf fontId="6" fillId="14" borderId="1" numFmtId="0" xfId="0" applyFont="1" applyFill="1" applyBorder="1" applyAlignment="1">
      <alignment vertical="center"/>
    </xf>
    <xf fontId="6" fillId="15" borderId="1" numFmtId="169" xfId="0" applyNumberFormat="1" applyFont="1" applyFill="1" applyBorder="1" applyAlignment="1">
      <alignment vertical="center"/>
    </xf>
    <xf fontId="6" fillId="16" borderId="1" numFmtId="170" xfId="0" applyNumberFormat="1" applyFont="1" applyFill="1" applyBorder="1" applyAlignment="1">
      <alignment vertical="center"/>
    </xf>
    <xf fontId="6" fillId="17" borderId="1" numFmtId="170" xfId="0" applyNumberFormat="1" applyFont="1" applyFill="1" applyBorder="1" applyAlignment="1">
      <alignment vertical="center"/>
    </xf>
    <xf fontId="6" fillId="18" borderId="1" numFmtId="170" xfId="0" applyNumberFormat="1" applyFont="1" applyFill="1" applyBorder="1" applyAlignment="1">
      <alignment vertical="center"/>
    </xf>
    <xf fontId="6" fillId="19" borderId="1" numFmtId="170" xfId="0" applyNumberFormat="1" applyFont="1" applyFill="1" applyBorder="1" applyAlignment="1">
      <alignment vertical="center"/>
    </xf>
    <xf fontId="6" fillId="20" borderId="1" numFmtId="169" xfId="0" applyNumberFormat="1" applyFont="1" applyFill="1" applyBorder="1" applyAlignment="1">
      <alignment vertical="center"/>
    </xf>
    <xf fontId="6" fillId="21" borderId="1" numFmtId="169" xfId="0" applyNumberFormat="1" applyFont="1" applyFill="1" applyBorder="1" applyAlignment="1">
      <alignment vertical="center"/>
    </xf>
    <xf fontId="6" fillId="22" borderId="1" numFmtId="169" xfId="0" applyNumberFormat="1" applyFont="1" applyFill="1" applyBorder="1" applyAlignment="1">
      <alignment vertical="center"/>
    </xf>
    <xf fontId="6" fillId="23" borderId="1" numFmtId="166" xfId="0" applyNumberFormat="1" applyFont="1" applyFill="1" applyBorder="1" applyAlignment="1">
      <alignment vertical="center"/>
    </xf>
    <xf fontId="8" fillId="23" borderId="1" numFmtId="166" xfId="0" applyNumberFormat="1" applyFont="1" applyFill="1" applyBorder="1" applyAlignment="1">
      <alignment vertical="center"/>
    </xf>
    <xf fontId="0" fillId="24" borderId="1" numFmtId="0" xfId="0" applyFill="1" applyBorder="1" applyAlignment="1">
      <alignment vertical="center"/>
    </xf>
    <xf fontId="9" fillId="25" borderId="1" numFmtId="0" xfId="0" applyFont="1" applyFill="1" applyBorder="1" applyAlignment="1">
      <alignment horizontal="center" vertical="center" wrapText="1"/>
    </xf>
    <xf fontId="3" fillId="16" borderId="1" numFmtId="0" xfId="0" applyFont="1" applyFill="1" applyBorder="1" applyAlignment="1">
      <alignment vertical="center"/>
    </xf>
    <xf fontId="3" fillId="16" borderId="1" numFmtId="170" xfId="0" applyNumberFormat="1" applyFont="1" applyFill="1" applyBorder="1" applyAlignment="1">
      <alignment vertical="center"/>
    </xf>
    <xf fontId="3" fillId="17" borderId="1" numFmtId="0" xfId="0" applyFont="1" applyFill="1" applyBorder="1" applyAlignment="1">
      <alignment vertical="center"/>
    </xf>
    <xf fontId="3" fillId="17" borderId="1" numFmtId="170" xfId="0" applyNumberFormat="1" applyFont="1" applyFill="1" applyBorder="1" applyAlignment="1">
      <alignment vertical="center"/>
    </xf>
    <xf fontId="3" fillId="18" borderId="1" numFmtId="0" xfId="0" applyFont="1" applyFill="1" applyBorder="1" applyAlignment="1">
      <alignment vertical="center"/>
    </xf>
    <xf fontId="3" fillId="19" borderId="1" numFmtId="0" xfId="0" applyFont="1" applyFill="1" applyBorder="1" applyAlignment="1">
      <alignment vertical="center"/>
    </xf>
    <xf fontId="3" fillId="19" borderId="1" numFmtId="169" xfId="0" applyNumberFormat="1" applyFont="1" applyFill="1" applyBorder="1" applyAlignment="1">
      <alignment vertical="center"/>
    </xf>
    <xf fontId="0" fillId="6" borderId="0" numFmtId="0" xfId="0" applyFill="1" applyAlignment="1">
      <alignment vertical="center"/>
      <protection hidden="0" locked="1"/>
    </xf>
    <xf fontId="3" fillId="20" borderId="1" numFmtId="0" xfId="0" applyFont="1" applyFill="1" applyBorder="1" applyAlignment="1">
      <alignment vertical="center"/>
    </xf>
    <xf fontId="3" fillId="20" borderId="1" numFmtId="169" xfId="0" applyNumberFormat="1" applyFont="1" applyFill="1" applyBorder="1" applyAlignment="1">
      <alignment vertical="center"/>
    </xf>
    <xf fontId="3" fillId="21" borderId="1" numFmtId="0" xfId="0" applyFont="1" applyFill="1" applyBorder="1" applyAlignment="1">
      <alignment vertical="center"/>
    </xf>
    <xf fontId="3" fillId="21" borderId="1" numFmtId="169" xfId="0" applyNumberFormat="1" applyFont="1" applyFill="1" applyBorder="1" applyAlignment="1">
      <alignment vertical="center"/>
    </xf>
    <xf fontId="3" fillId="22" borderId="1" numFmtId="0" xfId="0" applyFont="1" applyFill="1" applyBorder="1" applyAlignment="1">
      <alignment vertical="center"/>
    </xf>
    <xf fontId="3" fillId="22" borderId="1" numFmtId="169" xfId="0" applyNumberFormat="1" applyFont="1" applyFill="1" applyBorder="1" applyAlignment="1">
      <alignment vertical="center"/>
    </xf>
    <xf fontId="3" fillId="8" borderId="1" numFmtId="2" xfId="0" applyNumberFormat="1" applyFont="1" applyFill="1" applyBorder="1" applyAlignment="1">
      <alignment vertical="center"/>
    </xf>
    <xf fontId="3" fillId="8" borderId="7" numFmtId="0" xfId="0" applyFont="1" applyFill="1" applyBorder="1" applyAlignment="1">
      <alignment vertical="center"/>
    </xf>
    <xf fontId="3" fillId="26" borderId="1" numFmtId="171" xfId="0" applyNumberFormat="1" applyFont="1" applyFill="1" applyBorder="1" applyAlignment="1">
      <alignment vertical="center"/>
    </xf>
    <xf fontId="3" fillId="26" borderId="1" numFmtId="0" xfId="0" applyFont="1" applyFill="1" applyBorder="1" applyAlignment="1">
      <alignment vertical="center"/>
    </xf>
    <xf fontId="10" fillId="26" borderId="1" numFmtId="166" xfId="0" applyNumberFormat="1" applyFont="1" applyFill="1" applyBorder="1" applyAlignment="1">
      <alignment vertical="center"/>
    </xf>
    <xf fontId="10" fillId="26" borderId="8" numFmtId="166" xfId="0" applyNumberFormat="1" applyFont="1" applyFill="1" applyBorder="1" applyAlignment="1">
      <alignment vertical="center"/>
    </xf>
    <xf fontId="10" fillId="26" borderId="0" numFmtId="166" xfId="0" applyNumberFormat="1" applyFont="1" applyFill="1" applyAlignment="1">
      <alignment vertical="center"/>
    </xf>
    <xf fontId="3" fillId="23" borderId="1" numFmtId="0" xfId="0" applyFont="1" applyFill="1" applyBorder="1" applyAlignment="1">
      <alignment vertical="center"/>
    </xf>
    <xf fontId="10" fillId="23" borderId="1" numFmtId="166" xfId="0" applyNumberFormat="1" applyFont="1" applyFill="1" applyBorder="1" applyAlignment="1">
      <alignment vertical="center"/>
    </xf>
    <xf fontId="3" fillId="26" borderId="1" numFmtId="166" xfId="0" applyNumberFormat="1" applyFont="1" applyFill="1" applyBorder="1" applyAlignment="1">
      <alignment vertical="center"/>
    </xf>
    <xf fontId="3" fillId="26" borderId="2" numFmtId="166" xfId="0" applyNumberFormat="1" applyFont="1" applyFill="1" applyBorder="1" applyAlignment="1">
      <alignment vertical="center"/>
    </xf>
    <xf fontId="10" fillId="8" borderId="1" numFmtId="166" xfId="0" applyNumberFormat="1" applyFont="1" applyFill="1" applyBorder="1" applyAlignment="1">
      <alignment vertical="center"/>
    </xf>
    <xf fontId="10" fillId="8" borderId="0" numFmtId="166" xfId="0" applyNumberFormat="1" applyFont="1" applyFill="1" applyAlignment="1">
      <alignment vertical="center"/>
    </xf>
    <xf fontId="6" fillId="6" borderId="1" numFmtId="0" xfId="0" applyFont="1" applyFill="1" applyBorder="1" applyAlignment="1">
      <alignment vertical="center"/>
    </xf>
    <xf fontId="6" fillId="6" borderId="1" numFmtId="166" xfId="0" applyNumberFormat="1" applyFont="1" applyFill="1" applyBorder="1" applyAlignment="1">
      <alignment vertical="center"/>
    </xf>
    <xf fontId="0" fillId="0" borderId="0" numFmtId="0" xfId="0" applyAlignment="1">
      <alignment vertical="center"/>
      <protection hidden="0" locked="1"/>
    </xf>
    <xf fontId="0" fillId="0" borderId="0" numFmtId="0" xfId="0" applyAlignment="1">
      <alignment vertical="center" wrapText="1"/>
      <protection hidden="0" locked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10" Type="http://schemas.openxmlformats.org/officeDocument/2006/relationships/sharedStrings" Target="sharedStrings.xml"/><Relationship  Id="rId11" Type="http://schemas.openxmlformats.org/officeDocument/2006/relationships/styles" Target="styles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worksheet" Target="worksheets/sheet5.xml"/><Relationship  Id="rId6" Type="http://schemas.openxmlformats.org/officeDocument/2006/relationships/worksheet" Target="worksheets/sheet6.xml"/><Relationship  Id="rId7" Type="http://schemas.openxmlformats.org/officeDocument/2006/relationships/worksheet" Target="worksheets/sheet7.xml"/><Relationship  Id="rId8" Type="http://schemas.openxmlformats.org/officeDocument/2006/relationships/worksheet" Target="worksheets/sheet8.xml"/><Relationship  Id="rId9" Type="http://schemas.openxmlformats.org/officeDocument/2006/relationships/theme" Target="theme/theme1.xml"/></Relationships>
</file>

<file path=xl/charts/_rels/chart1.xml.rels><?xml version="1.0" encoding="UTF-8" standalone="yes"?><Relationships xmlns="http://schemas.openxmlformats.org/package/2006/relationships"><Relationship Id="rId1" Type="http://schemas.microsoft.com/office/2011/relationships/chartStyle" Target="style1.xml" /><Relationship Id="rId2" Type="http://schemas.microsoft.com/office/2011/relationships/chartColorStyle" Target="colors1.xml" /></Relationships>
</file>

<file path=xl/charts/_rels/chart2.xml.rels><?xml version="1.0" encoding="UTF-8" standalone="yes"?><Relationships xmlns="http://schemas.openxmlformats.org/package/2006/relationships"><Relationship Id="rId1" Type="http://schemas.microsoft.com/office/2011/relationships/chartStyle" Target="style2.xml" /><Relationship Id="rId2" Type="http://schemas.microsoft.com/office/2011/relationships/chartColorStyle" Target="colors2.xml" /></Relationships>
</file>

<file path=xl/charts/_rels/chart3.xml.rels><?xml version="1.0" encoding="UTF-8" standalone="yes"?><Relationships xmlns="http://schemas.openxmlformats.org/package/2006/relationships"><Relationship Id="rId1" Type="http://schemas.microsoft.com/office/2011/relationships/chartStyle" Target="style3.xml" /><Relationship Id="rId2" Type="http://schemas.microsoft.com/office/2011/relationships/chartColorStyle" Target="colors3.xml" /></Relationships>
</file>

<file path=xl/charts/_rels/chart4.xml.rels><?xml version="1.0" encoding="UTF-8" standalone="yes"?><Relationships xmlns="http://schemas.openxmlformats.org/package/2006/relationships"><Relationship Id="rId1" Type="http://schemas.microsoft.com/office/2011/relationships/chartStyle" Target="style4.xml" /><Relationship Id="rId2" Type="http://schemas.microsoft.com/office/2011/relationships/chartColorStyle" Target="colors4.xml" /></Relationships>
</file>

<file path=xl/charts/_rels/chart5.xml.rels><?xml version="1.0" encoding="UTF-8" standalone="yes"?><Relationships xmlns="http://schemas.openxmlformats.org/package/2006/relationships"><Relationship Id="rId1" Type="http://schemas.microsoft.com/office/2011/relationships/chartStyle" Target="style5.xml" /><Relationship Id="rId2" Type="http://schemas.microsoft.com/office/2011/relationships/chartColorStyle" Target="colors5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O.I.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17170"/>
          <c:y val="-0.00193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54460"/>
          <c:y val="0.083320"/>
          <c:w val="0.938190"/>
          <c:h val="0.80043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'SPX O.I.'!$B$1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'SPX O.I.'!$A$161:$A$464</c:f>
            </c:numRef>
          </c:cat>
          <c:val>
            <c:numRef>
              <c:f>'SPX O.I.'!$B$161:$B$464</c:f>
            </c:numRef>
          </c:val>
        </c:ser>
        <c:ser>
          <c:idx val="1"/>
          <c:order val="1"/>
          <c:tx>
            <c:strRef>
              <c:f>'SPX O.I.'!$C$1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dLbls>
            <c:showBubbleSize val="0"/>
            <c:showCatName val="0"/>
            <c:showLeaderLines val="0"/>
            <c:showLegendKey val="0"/>
            <c:showPercent val="0"/>
            <c:showSerName val="0"/>
            <c:showVal val="0"/>
            <c:spPr bwMode="auto">
              <a:prstGeom prst="rect">
                <a:avLst/>
              </a:prstGeom>
              <a:noFill/>
              <a:ln>
                <a:noFill/>
              </a:ln>
            </c:spPr>
            <c:txPr>
              <a:bodyPr/>
              <a:p>
                <a:pPr>
                  <a:defRPr sz="90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numRef>
              <c:f>'SPX O.I.'!$A$161:$A$464</c:f>
            </c:numRef>
          </c:cat>
          <c:val>
            <c:numRef>
              <c:f>'SPX O.I.'!$C$161:$C$464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1"/>
        <c:axId val="1866169577"/>
        <c:axId val="1866169578"/>
      </c:barChart>
      <c:catAx>
        <c:axId val="1866169577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8"/>
        <c:crosses val="autoZero"/>
        <c:auto val="1"/>
        <c:lblAlgn val="ctr"/>
        <c:lblOffset val="125"/>
        <c:tickMarkSkip val="1"/>
        <c:noMultiLvlLbl val="0"/>
      </c:catAx>
      <c:valAx>
        <c:axId val="1866169578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7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ayout>
        <c:manualLayout>
          <c:xMode val="edge"/>
          <c:yMode val="edge"/>
          <c:x val="0.344250"/>
          <c:y val="0.080300"/>
          <c:w val="0.351280"/>
          <c:h val="0.11460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72899" cy="4752974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>
                <a:latin typeface="Times New Roman"/>
                <a:ea typeface="Times New Roman"/>
                <a:cs typeface="Times New Roman"/>
              </a:defRPr>
            </a:pPr>
            <a:r>
              <a:rPr sz="1500"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>
                <a:latin typeface="Times New Roman"/>
                <a:ea typeface="Times New Roman"/>
                <a:cs typeface="Times New Roman"/>
              </a:rPr>
              <a:t> </a:t>
            </a:r>
            <a:r>
              <a:rPr sz="1500"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Vanna.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-0.017600"/>
          <c:y val="0.00006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59870"/>
          <c:y val="0.083320"/>
          <c:w val="0.932770"/>
          <c:h val="0.800430"/>
        </c:manualLayout>
      </c:layout>
      <c:lineChart>
        <c:grouping val="standard"/>
        <c:varyColors val="0"/>
        <c:ser>
          <c:idx val="0"/>
          <c:order val="0"/>
          <c:tx>
            <c:strRef>
              <c:f>'SPX Vanna'!$B$1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4925" cap="rnd">
              <a:solidFill>
                <a:schemeClr val="accent1"/>
              </a:solidFill>
              <a:round/>
            </a:ln>
          </c:spPr>
          <c:marker>
            <c:symbol val="none"/>
          </c:marker>
          <c:cat>
            <c:numRef>
              <c:f>'SPX Vanna'!$A$161:$A$464</c:f>
            </c:numRef>
          </c:cat>
          <c:val>
            <c:numRef>
              <c:f>'SPX Vanna'!$B$161:$B$464</c:f>
            </c:numRef>
          </c:val>
          <c:smooth val="0"/>
        </c:ser>
        <c:ser>
          <c:idx val="1"/>
          <c:order val="1"/>
          <c:tx>
            <c:strRef>
              <c:f>'SPX Vanna'!$C$1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4925" cap="rnd">
              <a:solidFill>
                <a:schemeClr val="accent2"/>
              </a:solidFill>
              <a:round/>
            </a:ln>
          </c:spPr>
          <c:marker>
            <c:symbol val="none"/>
          </c:marker>
          <c:dLbls>
            <c:dLblPos val="ctr"/>
            <c:showBubbleSize val="0"/>
            <c:showCatName val="0"/>
            <c:showLeaderLines val="0"/>
            <c:showLegendKey val="0"/>
            <c:showPercent val="0"/>
            <c:showSerName val="0"/>
            <c:showVal val="0"/>
            <c:spPr bwMode="auto">
              <a:prstGeom prst="rect">
                <a:avLst/>
              </a:prstGeom>
              <a:noFill/>
              <a:ln>
                <a:noFill/>
              </a:ln>
            </c:spPr>
            <c:txPr>
              <a:bodyPr/>
              <a:p>
                <a:pPr>
                  <a:defRPr sz="90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numRef>
              <c:f>'SPX Vanna'!$A$161:$A$464</c:f>
            </c:numRef>
          </c:cat>
          <c:val>
            <c:numRef>
              <c:f>'SPX Vanna'!$C$161:$C$464</c:f>
            </c:numRef>
          </c:val>
          <c:smooth val="0"/>
        </c:ser>
        <c:dLbls>
          <c:dLblPos val="ctr"/>
          <c:showBubbleSize val="0"/>
          <c:showCatName val="0"/>
          <c:showLeaderLines val="0"/>
          <c:showLegendKey val="0"/>
          <c:showPercent val="0"/>
          <c:showSerName val="0"/>
          <c:showVal val="0"/>
          <c:spPr bwMode="auto">
            <a:prstGeom prst="rect">
              <a:avLst/>
            </a:prstGeom>
            <a:noFill/>
            <a:ln>
              <a:noFill/>
            </a:ln>
          </c:spPr>
          <c:txPr>
            <a:bodyPr/>
            <a:p>
              <a:pPr>
                <a:defRPr sz="90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dLbls>
        <c:marker val="0"/>
        <c:smooth val="0"/>
        <c:axId val="1866169603"/>
        <c:axId val="1866169604"/>
        <c:axId val="1866169603"/>
        <c:axId val="1866169604"/>
      </c:lineChart>
      <c:catAx>
        <c:axId val="1866169603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1866169604"/>
        <c:crosses val="autoZero"/>
        <c:auto val="1"/>
        <c:lblAlgn val="ctr"/>
        <c:lblOffset val="125"/>
        <c:tickMarkSkip val="1"/>
        <c:noMultiLvlLbl val="0"/>
      </c:catAx>
      <c:valAx>
        <c:axId val="1866169604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spPr bwMode="auto">
            <a:prstGeom prst="rect">
              <a:avLst/>
            </a:prstGeom>
            <a:noFill/>
            <a:ln>
              <a:noFill/>
            </a:ln>
          </c:spPr>
          <c:txPr>
            <a:bodyPr rot="0" vert="horz"/>
            <a:p>
              <a:pPr>
                <a:defRPr sz="9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1866169603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ayout>
        <c:manualLayout>
          <c:xMode val="edge"/>
          <c:yMode val="edge"/>
          <c:x val="0.344250"/>
          <c:y val="0.080300"/>
          <c:w val="0.351280"/>
          <c:h val="0.11460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72898" cy="4752973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 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</a:t>
            </a:r>
            <a:r>
              <a:rPr sz="1500">
                <a:latin typeface="Times New Roman"/>
                <a:ea typeface="Times New Roman"/>
                <a:cs typeface="Times New Roman"/>
              </a:rPr>
              <a:t> Option on expiration date 2025-6-20 </a:t>
            </a:r>
            <a:r>
              <a:rPr sz="1500">
                <a:latin typeface="Times New Roman"/>
                <a:ea typeface="Times New Roman"/>
                <a:cs typeface="Times New Roman"/>
              </a:rPr>
              <a:t>Vanna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(VEX)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12170"/>
          <c:y val="-0.00425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3060"/>
          <c:y val="0.079100"/>
          <c:w val="0.898370"/>
          <c:h val="0.8052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VEX!$B$1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VEX!$A$161:$A$464</c:f>
            </c:numRef>
          </c:cat>
          <c:val>
            <c:numRef>
              <c:f>VEX!$B$161:$B$464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2"/>
        <c:axId val="1866169575"/>
        <c:axId val="1866169576"/>
      </c:barChart>
      <c:catAx>
        <c:axId val="1866169575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08300"/>
              <c:y val="-0.82512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6"/>
        <c:crosses val="autoZero"/>
        <c:auto val="1"/>
        <c:lblAlgn val="ctr"/>
        <c:lblOffset val="125"/>
        <c:tickMarkSkip val="1"/>
        <c:noMultiLvlLbl val="0"/>
      </c:catAx>
      <c:valAx>
        <c:axId val="1866169576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5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27330"/>
          <c:y val="0.077310"/>
          <c:w val="0.41819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9" cy="4743449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Call Vanna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(VEX)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25130"/>
          <c:y val="0.00178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6700"/>
          <c:y val="0.086260"/>
          <c:w val="0.901710"/>
          <c:h val="0.8005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'CALL VEX  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'CALL VEX  '!$A$161:$A$464</c:f>
            </c:numRef>
          </c:cat>
          <c:val>
            <c:numRef>
              <c:f>'CALL VEX  '!$B$161:$B$464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0"/>
        <c:axId val="1866169597"/>
        <c:axId val="1866169598"/>
      </c:barChart>
      <c:catAx>
        <c:axId val="1866169597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02670"/>
              <c:y val="-0.82793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98"/>
        <c:crosses val="autoZero"/>
        <c:auto val="1"/>
        <c:lblAlgn val="ctr"/>
        <c:lblOffset val="125"/>
        <c:tickMarkSkip val="1"/>
        <c:noMultiLvlLbl val="0"/>
      </c:catAx>
      <c:valAx>
        <c:axId val="1866169598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97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9410"/>
          <c:y val="0.081470"/>
          <c:w val="0.42962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8" cy="4733923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Put Vanna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(VEX)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25940"/>
          <c:y val="-0.00223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6700"/>
          <c:y val="0.086260"/>
          <c:w val="0.901710"/>
          <c:h val="0.8005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'PUT VEX 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'PUT VEX '!$A$161:$A$464</c:f>
            </c:numRef>
          </c:cat>
          <c:val>
            <c:numRef>
              <c:f>'PUT VEX '!$B$161:$B$464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1"/>
        <c:axId val="1866169585"/>
        <c:axId val="1866169586"/>
      </c:barChart>
      <c:catAx>
        <c:axId val="1866169585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05100"/>
              <c:y val="-0.81385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86"/>
        <c:crosses val="autoZero"/>
        <c:auto val="1"/>
        <c:lblAlgn val="ctr"/>
        <c:lblOffset val="125"/>
        <c:tickMarkSkip val="1"/>
        <c:noMultiLvlLbl val="0"/>
      </c:catAx>
      <c:valAx>
        <c:axId val="1866169586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85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2380"/>
          <c:y val="0.083500"/>
          <c:w val="0.42962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9" cy="4733924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19</xdr:col>
      <xdr:colOff>19048</xdr:colOff>
      <xdr:row>26</xdr:row>
      <xdr:rowOff>47623</xdr:rowOff>
    </xdr:to>
    <xdr:graphicFrame>
      <xdr:nvGraphicFramePr>
        <xdr:cNvPr id="719102138" name=""/>
        <xdr:cNvGraphicFramePr>
          <a:graphicFrameLocks xmlns:a="http://schemas.openxmlformats.org/drawingml/2006/main"/>
        </xdr:cNvGraphicFramePr>
      </xdr:nvGraphicFramePr>
      <xdr:xfrm>
        <a:off x="0" y="0"/>
        <a:ext cx="11772899" cy="4752974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19</xdr:col>
      <xdr:colOff>19047</xdr:colOff>
      <xdr:row>26</xdr:row>
      <xdr:rowOff>47622</xdr:rowOff>
    </xdr:to>
    <xdr:graphicFrame>
      <xdr:nvGraphicFramePr>
        <xdr:cNvPr id="942609271" name=""/>
        <xdr:cNvGraphicFramePr>
          <a:graphicFrameLocks xmlns:a="http://schemas.openxmlformats.org/drawingml/2006/main"/>
        </xdr:cNvGraphicFramePr>
      </xdr:nvGraphicFramePr>
      <xdr:xfrm>
        <a:off x="0" y="0"/>
        <a:ext cx="11772898" cy="4752973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38098</xdr:rowOff>
    </xdr:to>
    <xdr:graphicFrame>
      <xdr:nvGraphicFramePr>
        <xdr:cNvPr id="118380050" name=""/>
        <xdr:cNvGraphicFramePr>
          <a:graphicFrameLocks xmlns:a="http://schemas.openxmlformats.org/drawingml/2006/main"/>
        </xdr:cNvGraphicFramePr>
      </xdr:nvGraphicFramePr>
      <xdr:xfrm>
        <a:off x="0" y="0"/>
        <a:ext cx="11753849" cy="4743449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47613</xdr:colOff>
      <xdr:row>2</xdr:row>
      <xdr:rowOff>52388</xdr:rowOff>
    </xdr:from>
    <xdr:to>
      <xdr:col>12</xdr:col>
      <xdr:colOff>47613</xdr:colOff>
      <xdr:row>23</xdr:row>
      <xdr:rowOff>33333</xdr:rowOff>
    </xdr:to>
    <xdr:cxnSp>
      <xdr:nvCxnSpPr>
        <xdr:cNvPr id="0" name="" title="E-mini S&amp;P500 Future 5866.25"/>
        <xdr:cNvCxnSpPr/>
      </xdr:nvCxnSpPr>
      <xdr:spPr bwMode="auto">
        <a:xfrm rot="0" flipH="1" flipV="1">
          <a:off x="7534263" y="414338"/>
          <a:ext cx="0" cy="3781420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28572</xdr:rowOff>
    </xdr:to>
    <xdr:graphicFrame>
      <xdr:nvGraphicFramePr>
        <xdr:cNvPr id="17039323" name=""/>
        <xdr:cNvGraphicFramePr>
          <a:graphicFrameLocks xmlns:a="http://schemas.openxmlformats.org/drawingml/2006/main"/>
        </xdr:cNvGraphicFramePr>
      </xdr:nvGraphicFramePr>
      <xdr:xfrm>
        <a:off x="0" y="0"/>
        <a:ext cx="11753848" cy="4733923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104759</xdr:colOff>
      <xdr:row>2</xdr:row>
      <xdr:rowOff>52381</xdr:rowOff>
    </xdr:from>
    <xdr:to>
      <xdr:col>12</xdr:col>
      <xdr:colOff>104759</xdr:colOff>
      <xdr:row>23</xdr:row>
      <xdr:rowOff>33324</xdr:rowOff>
    </xdr:to>
    <xdr:cxnSp>
      <xdr:nvCxnSpPr>
        <xdr:cNvPr id="172454759" name="" title="E-mini S&amp;P500 Future 5866.25"/>
        <xdr:cNvCxnSpPr/>
      </xdr:nvCxnSpPr>
      <xdr:spPr bwMode="auto">
        <a:xfrm rot="0" flipH="1" flipV="1">
          <a:off x="7591409" y="414331"/>
          <a:ext cx="0" cy="3781418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28573</xdr:rowOff>
    </xdr:to>
    <xdr:graphicFrame>
      <xdr:nvGraphicFramePr>
        <xdr:cNvPr id="711720912" name=""/>
        <xdr:cNvGraphicFramePr>
          <a:graphicFrameLocks xmlns:a="http://schemas.openxmlformats.org/drawingml/2006/main"/>
        </xdr:cNvGraphicFramePr>
      </xdr:nvGraphicFramePr>
      <xdr:xfrm>
        <a:off x="0" y="0"/>
        <a:ext cx="11753849" cy="4733924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114284</xdr:colOff>
      <xdr:row>2</xdr:row>
      <xdr:rowOff>57151</xdr:rowOff>
    </xdr:from>
    <xdr:to>
      <xdr:col>12</xdr:col>
      <xdr:colOff>114284</xdr:colOff>
      <xdr:row>23</xdr:row>
      <xdr:rowOff>38095</xdr:rowOff>
    </xdr:to>
    <xdr:cxnSp>
      <xdr:nvCxnSpPr>
        <xdr:cNvPr id="256838615" name="" title="E-mini S&amp;P500 Future 5866.25"/>
        <xdr:cNvCxnSpPr/>
      </xdr:nvCxnSpPr>
      <xdr:spPr bwMode="auto">
        <a:xfrm rot="0" flipH="1" flipV="1">
          <a:off x="7600934" y="419101"/>
          <a:ext cx="0" cy="3781419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0</xdr:colOff>
      <xdr:row>0</xdr:row>
      <xdr:rowOff>0</xdr:rowOff>
    </xdr:from>
    <xdr:ext cx="4848223" cy="1257299"/>
    <xdr:pic>
      <xdr:nvPicPr>
        <xdr:cNvPr id="1543029324" name=""/>
        <xdr:cNvPicPr>
          <a:picLocks noChangeAspect="1"/>
        </xdr:cNvPicPr>
      </xdr:nvPicPr>
      <xdr:blipFill>
        <a:blip r:embed="rId1"/>
        <a:stretch/>
      </xdr:blipFill>
      <xdr:spPr bwMode="auto">
        <a:xfrm flipH="0" flipV="0">
          <a:off x="0" y="0"/>
          <a:ext cx="4848223" cy="1257299"/>
        </a:xfrm>
        <a:prstGeom prst="rect">
          <a:avLst/>
        </a:prstGeom>
      </xdr:spPr>
    </xdr:pic>
    <xdr:clientData/>
  </xdr:one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Red Violet">
      <a:dk1>
        <a:srgbClr val="000000"/>
      </a:dk1>
      <a:lt1>
        <a:srgbClr val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>
    <a:extraClrScheme>
      <a:clrScheme name="New Office">
        <a:dk1>
          <a:sysClr val="windowText" lastClr="000000"/>
        </a:dk1>
        <a:lt1>
          <a:sysClr val="window" lastClr="FFFFFF"/>
        </a:lt1>
        <a:dk2>
          <a:srgbClr val="44546A"/>
        </a:dk2>
        <a:lt2>
          <a:srgbClr val="E7E6E6"/>
        </a:lt2>
        <a:accent1>
          <a:srgbClr val="5B9BD5"/>
        </a:accent1>
        <a:accent2>
          <a:srgbClr val="ED7D31"/>
        </a:accent2>
        <a:accent3>
          <a:srgbClr val="A5A5A5"/>
        </a:accent3>
        <a:accent4>
          <a:srgbClr val="FFC000"/>
        </a:accent4>
        <a:accent5>
          <a:srgbClr val="4472C4"/>
        </a:accent5>
        <a:accent6>
          <a:srgbClr val="70AD47"/>
        </a:accent6>
        <a:hlink>
          <a:srgbClr val="0563C1"/>
        </a:hlink>
        <a:folHlink>
          <a:srgbClr val="954F72"/>
        </a:folHlink>
      </a:clrScheme>
    </a:extraClrScheme>
  </a:extraClrSchemeLst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3.xml"/></Relationships>
</file>

<file path=xl/worksheets/_rels/sheet4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4.xml"/></Relationships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5.xml"/></Relationships>
</file>

<file path=xl/worksheets/_rels/sheet6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00D9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1" style="1" width="9.140625"/>
  </cols>
  <sheetData>
    <row r="1" ht="14.25" customHeight="1">
      <c r="A1" s="2"/>
      <c r="B1" s="3" t="s">
        <v>0</v>
      </c>
      <c r="C1" s="4" t="s">
        <v>1</v>
      </c>
    </row>
    <row r="2" ht="14.25" customHeight="1">
      <c r="A2" s="5">
        <f>BSMmodel!Q21</f>
        <v>200</v>
      </c>
      <c r="B2" s="6">
        <f>BSMmodel!P21</f>
        <v>593</v>
      </c>
      <c r="C2" s="7">
        <f>BSMmodel!AD21</f>
        <v>1161</v>
      </c>
    </row>
    <row r="3" ht="14.25" customHeight="1">
      <c r="A3" s="5">
        <f>BSMmodel!Q22</f>
        <v>400</v>
      </c>
      <c r="B3" s="6">
        <f>BSMmodel!P22</f>
        <v>36</v>
      </c>
      <c r="C3" s="7">
        <f>BSMmodel!AD22</f>
        <v>889</v>
      </c>
    </row>
    <row r="4" ht="14.25" customHeight="1">
      <c r="A4" s="5">
        <f>BSMmodel!Q23</f>
        <v>600</v>
      </c>
      <c r="B4" s="6">
        <f>BSMmodel!P23</f>
        <v>6</v>
      </c>
      <c r="C4" s="7">
        <f>BSMmodel!AD23</f>
        <v>2360</v>
      </c>
    </row>
    <row r="5" ht="14.25" customHeight="1">
      <c r="A5" s="5">
        <f>BSMmodel!Q24</f>
        <v>800</v>
      </c>
      <c r="B5" s="6">
        <f>BSMmodel!P24</f>
        <v>104</v>
      </c>
      <c r="C5" s="7">
        <f>BSMmodel!AD24</f>
        <v>13603</v>
      </c>
    </row>
    <row r="6" ht="14.25" customHeight="1">
      <c r="A6" s="5">
        <f>BSMmodel!Q25</f>
        <v>1000</v>
      </c>
      <c r="B6" s="6">
        <f>BSMmodel!P25</f>
        <v>3273</v>
      </c>
      <c r="C6" s="7">
        <f>BSMmodel!AD25</f>
        <v>22213</v>
      </c>
    </row>
    <row r="7" ht="14.25" customHeight="1">
      <c r="A7" s="5">
        <f>BSMmodel!Q26</f>
        <v>1200</v>
      </c>
      <c r="B7" s="6">
        <f>BSMmodel!P26</f>
        <v>75</v>
      </c>
      <c r="C7" s="7">
        <f>BSMmodel!AD26</f>
        <v>12750</v>
      </c>
    </row>
    <row r="8" ht="14.25" customHeight="1">
      <c r="A8" s="5">
        <f>BSMmodel!Q27</f>
        <v>1400</v>
      </c>
      <c r="B8" s="6">
        <f>BSMmodel!P27</f>
        <v>1</v>
      </c>
      <c r="C8" s="7">
        <f>BSMmodel!AD27</f>
        <v>7158</v>
      </c>
    </row>
    <row r="9" ht="14.25" customHeight="1">
      <c r="A9" s="5">
        <f>BSMmodel!Q28</f>
        <v>1600</v>
      </c>
      <c r="B9" s="6">
        <f>BSMmodel!P28</f>
        <v>19</v>
      </c>
      <c r="C9" s="7">
        <f>BSMmodel!AD28</f>
        <v>7214</v>
      </c>
    </row>
    <row r="10" ht="14.25" customHeight="1">
      <c r="A10" s="5">
        <f>BSMmodel!Q29</f>
        <v>1800</v>
      </c>
      <c r="B10" s="6">
        <f>BSMmodel!P29</f>
        <v>22</v>
      </c>
      <c r="C10" s="7">
        <f>BSMmodel!AD29</f>
        <v>6008</v>
      </c>
    </row>
    <row r="11" ht="14.25" customHeight="1">
      <c r="A11" s="5">
        <f>BSMmodel!Q30</f>
        <v>1900</v>
      </c>
      <c r="B11" s="6">
        <f>BSMmodel!P30</f>
        <v>0</v>
      </c>
      <c r="C11" s="7">
        <f>BSMmodel!AD30</f>
        <v>886</v>
      </c>
    </row>
    <row r="12" ht="14.25" customHeight="1">
      <c r="A12" s="5">
        <f>BSMmodel!Q31</f>
        <v>2000</v>
      </c>
      <c r="B12" s="6">
        <f>BSMmodel!P31</f>
        <v>2339</v>
      </c>
      <c r="C12" s="7">
        <f>BSMmodel!AD31</f>
        <v>19479</v>
      </c>
    </row>
    <row r="13" ht="14.25" customHeight="1">
      <c r="A13" s="5">
        <f>BSMmodel!Q32</f>
        <v>2100</v>
      </c>
      <c r="B13" s="6">
        <f>BSMmodel!P32</f>
        <v>4</v>
      </c>
      <c r="C13" s="7">
        <f>BSMmodel!AD32</f>
        <v>9418</v>
      </c>
    </row>
    <row r="14" ht="14.25" customHeight="1">
      <c r="A14" s="5">
        <f>BSMmodel!Q33</f>
        <v>2200</v>
      </c>
      <c r="B14" s="6">
        <f>BSMmodel!P33</f>
        <v>4</v>
      </c>
      <c r="C14" s="7">
        <f>BSMmodel!AD33</f>
        <v>8666</v>
      </c>
    </row>
    <row r="15" ht="14.25" customHeight="1">
      <c r="A15" s="5">
        <f>BSMmodel!Q34</f>
        <v>2300</v>
      </c>
      <c r="B15" s="6">
        <f>BSMmodel!P34</f>
        <v>2</v>
      </c>
      <c r="C15" s="7">
        <f>BSMmodel!AD34</f>
        <v>5484</v>
      </c>
    </row>
    <row r="16" ht="14.25" customHeight="1">
      <c r="A16" s="5">
        <f>BSMmodel!Q35</f>
        <v>2400</v>
      </c>
      <c r="B16" s="6">
        <f>BSMmodel!P35</f>
        <v>389</v>
      </c>
      <c r="C16" s="7">
        <f>BSMmodel!AD35</f>
        <v>4151</v>
      </c>
    </row>
    <row r="17" ht="14.25" customHeight="1">
      <c r="A17" s="5">
        <f>BSMmodel!Q36</f>
        <v>2500</v>
      </c>
      <c r="B17" s="6">
        <f>BSMmodel!P36</f>
        <v>3</v>
      </c>
      <c r="C17" s="7">
        <f>BSMmodel!AD36</f>
        <v>30949</v>
      </c>
    </row>
    <row r="18" ht="14.25" customHeight="1">
      <c r="A18" s="5">
        <f>BSMmodel!Q37</f>
        <v>2600</v>
      </c>
      <c r="B18" s="6">
        <f>BSMmodel!P37</f>
        <v>0</v>
      </c>
      <c r="C18" s="7">
        <f>BSMmodel!AD37</f>
        <v>12031</v>
      </c>
    </row>
    <row r="19" ht="14.25" customHeight="1">
      <c r="A19" s="5">
        <f>BSMmodel!Q38</f>
        <v>2700</v>
      </c>
      <c r="B19" s="6">
        <f>BSMmodel!P38</f>
        <v>1</v>
      </c>
      <c r="C19" s="7">
        <f>BSMmodel!AD38</f>
        <v>9519</v>
      </c>
    </row>
    <row r="20" ht="14.25" customHeight="1">
      <c r="A20" s="5">
        <f>BSMmodel!Q39</f>
        <v>2800</v>
      </c>
      <c r="B20" s="6">
        <f>BSMmodel!P39</f>
        <v>8</v>
      </c>
      <c r="C20" s="7">
        <f>BSMmodel!AD39</f>
        <v>7733</v>
      </c>
    </row>
    <row r="21" ht="14.25" customHeight="1">
      <c r="A21" s="5">
        <f>BSMmodel!Q40</f>
        <v>2900</v>
      </c>
      <c r="B21" s="6">
        <f>BSMmodel!P40</f>
        <v>61</v>
      </c>
      <c r="C21" s="7">
        <f>BSMmodel!AD40</f>
        <v>6918</v>
      </c>
    </row>
    <row r="22" ht="14.25" customHeight="1">
      <c r="A22" s="5">
        <f>BSMmodel!Q41</f>
        <v>3000</v>
      </c>
      <c r="B22" s="6">
        <f>BSMmodel!P41</f>
        <v>5941</v>
      </c>
      <c r="C22" s="7">
        <f>BSMmodel!AD41</f>
        <v>24679</v>
      </c>
    </row>
    <row r="23" ht="14.25" customHeight="1">
      <c r="A23" s="5">
        <f>BSMmodel!Q42</f>
        <v>3100</v>
      </c>
      <c r="B23" s="6">
        <f>BSMmodel!P42</f>
        <v>43</v>
      </c>
      <c r="C23" s="7">
        <f>BSMmodel!AD42</f>
        <v>10047</v>
      </c>
    </row>
    <row r="24" ht="14.25" customHeight="1">
      <c r="A24" s="5">
        <f>BSMmodel!Q43</f>
        <v>3150</v>
      </c>
      <c r="B24" s="6">
        <f>BSMmodel!P43</f>
        <v>0</v>
      </c>
      <c r="C24" s="7">
        <f>BSMmodel!AD43</f>
        <v>2730</v>
      </c>
    </row>
    <row r="25" s="1" customFormat="1" ht="14.25" customHeight="1">
      <c r="A25" s="5">
        <f>BSMmodel!Q44</f>
        <v>3200</v>
      </c>
      <c r="B25" s="6">
        <f>BSMmodel!P44</f>
        <v>10</v>
      </c>
      <c r="C25" s="7">
        <f>BSMmodel!AD44</f>
        <v>14779</v>
      </c>
    </row>
    <row r="26" s="1" customFormat="1" ht="14.25" customHeight="1">
      <c r="A26" s="5">
        <f>BSMmodel!Q45</f>
        <v>3250</v>
      </c>
      <c r="B26" s="6">
        <f>BSMmodel!P45</f>
        <v>10</v>
      </c>
      <c r="C26" s="7">
        <f>BSMmodel!AD45</f>
        <v>6719</v>
      </c>
    </row>
    <row r="27" s="1" customFormat="1" ht="14.25" customHeight="1">
      <c r="A27" s="5">
        <f>BSMmodel!Q46</f>
        <v>3300</v>
      </c>
      <c r="B27" s="6">
        <f>BSMmodel!P46</f>
        <v>3</v>
      </c>
      <c r="C27" s="7">
        <f>BSMmodel!AD46</f>
        <v>21032</v>
      </c>
    </row>
    <row r="28" s="1" customFormat="1" ht="14.25" customHeight="1">
      <c r="A28" s="5">
        <f>BSMmodel!Q47</f>
        <v>3350</v>
      </c>
      <c r="B28" s="6">
        <f>BSMmodel!P47</f>
        <v>0</v>
      </c>
      <c r="C28" s="7">
        <f>BSMmodel!AD47</f>
        <v>3380</v>
      </c>
    </row>
    <row r="29" s="1" customFormat="1" ht="14.25" customHeight="1">
      <c r="A29" s="5">
        <f>BSMmodel!Q48</f>
        <v>3400</v>
      </c>
      <c r="B29" s="6">
        <f>BSMmodel!P48</f>
        <v>1</v>
      </c>
      <c r="C29" s="7">
        <f>BSMmodel!AD48</f>
        <v>17428</v>
      </c>
    </row>
    <row r="30" s="1" customFormat="1" ht="14.25" customHeight="1">
      <c r="A30" s="5">
        <f>BSMmodel!Q49</f>
        <v>3450</v>
      </c>
      <c r="B30" s="6">
        <f>BSMmodel!P49</f>
        <v>0</v>
      </c>
      <c r="C30" s="7">
        <f>BSMmodel!AD49</f>
        <v>4949</v>
      </c>
    </row>
    <row r="31" s="1" customFormat="1" ht="14.25" customHeight="1">
      <c r="A31" s="5">
        <f>BSMmodel!Q50</f>
        <v>3500</v>
      </c>
      <c r="B31" s="6">
        <f>BSMmodel!P50</f>
        <v>41</v>
      </c>
      <c r="C31" s="7">
        <f>BSMmodel!AD50</f>
        <v>20248</v>
      </c>
    </row>
    <row r="32" s="1" customFormat="1" ht="14.25" customHeight="1">
      <c r="A32" s="5">
        <f>BSMmodel!Q51</f>
        <v>3550</v>
      </c>
      <c r="B32" s="6">
        <f>BSMmodel!P51</f>
        <v>5</v>
      </c>
      <c r="C32" s="7">
        <f>BSMmodel!AD51</f>
        <v>8803</v>
      </c>
    </row>
    <row r="33" s="1" customFormat="1" ht="14.25" customHeight="1">
      <c r="A33" s="5">
        <f>BSMmodel!Q52</f>
        <v>3600</v>
      </c>
      <c r="B33" s="6">
        <f>BSMmodel!P52</f>
        <v>42</v>
      </c>
      <c r="C33" s="7">
        <f>BSMmodel!AD52</f>
        <v>15332</v>
      </c>
    </row>
    <row r="34" s="1" customFormat="1" ht="14.25" customHeight="1">
      <c r="A34" s="5">
        <f>BSMmodel!Q53</f>
        <v>3650</v>
      </c>
      <c r="B34" s="6">
        <f>BSMmodel!P53</f>
        <v>7</v>
      </c>
      <c r="C34" s="7">
        <f>BSMmodel!AD53</f>
        <v>5695</v>
      </c>
    </row>
    <row r="35" s="1" customFormat="1" ht="14.25" customHeight="1">
      <c r="A35" s="5">
        <f>BSMmodel!Q54</f>
        <v>3700</v>
      </c>
      <c r="B35" s="6">
        <f>BSMmodel!P54</f>
        <v>411</v>
      </c>
      <c r="C35" s="7">
        <f>BSMmodel!AD54</f>
        <v>13549</v>
      </c>
    </row>
    <row r="36" s="1" customFormat="1" ht="14.25" customHeight="1">
      <c r="A36" s="5">
        <f>BSMmodel!Q55</f>
        <v>3725</v>
      </c>
      <c r="B36" s="6">
        <f>BSMmodel!P55</f>
        <v>1</v>
      </c>
      <c r="C36" s="7">
        <f>BSMmodel!AD55</f>
        <v>3781</v>
      </c>
    </row>
    <row r="37" s="1" customFormat="1" ht="14.25" customHeight="1">
      <c r="A37" s="5">
        <f>BSMmodel!Q56</f>
        <v>3750</v>
      </c>
      <c r="B37" s="6">
        <f>BSMmodel!P56</f>
        <v>36</v>
      </c>
      <c r="C37" s="7">
        <f>BSMmodel!AD56</f>
        <v>9556</v>
      </c>
    </row>
    <row r="38" s="1" customFormat="1" ht="14.25" customHeight="1">
      <c r="A38" s="5">
        <f>BSMmodel!Q57</f>
        <v>3775</v>
      </c>
      <c r="B38" s="6">
        <f>BSMmodel!P57</f>
        <v>0</v>
      </c>
      <c r="C38" s="7">
        <f>BSMmodel!AD57</f>
        <v>1788</v>
      </c>
    </row>
    <row r="39" s="1" customFormat="1" ht="14.25" customHeight="1">
      <c r="A39" s="5">
        <f>BSMmodel!Q58</f>
        <v>3800</v>
      </c>
      <c r="B39" s="6">
        <f>BSMmodel!P58</f>
        <v>124</v>
      </c>
      <c r="C39" s="7">
        <f>BSMmodel!AD58</f>
        <v>10877</v>
      </c>
    </row>
    <row r="40" s="1" customFormat="1" ht="14.25" customHeight="1">
      <c r="A40" s="5">
        <f>BSMmodel!Q59</f>
        <v>3825</v>
      </c>
      <c r="B40" s="6">
        <f>BSMmodel!P59</f>
        <v>2</v>
      </c>
      <c r="C40" s="7">
        <f>BSMmodel!AD59</f>
        <v>2498</v>
      </c>
    </row>
    <row r="41" s="1" customFormat="1" ht="14.25" customHeight="1">
      <c r="A41" s="5">
        <f>BSMmodel!Q60</f>
        <v>3850</v>
      </c>
      <c r="B41" s="6">
        <f>BSMmodel!P60</f>
        <v>74</v>
      </c>
      <c r="C41" s="7">
        <f>BSMmodel!AD60</f>
        <v>8667</v>
      </c>
    </row>
    <row r="42" s="1" customFormat="1" ht="14.25" customHeight="1">
      <c r="A42" s="5">
        <f>BSMmodel!Q61</f>
        <v>3875</v>
      </c>
      <c r="B42" s="6">
        <f>BSMmodel!P61</f>
        <v>0</v>
      </c>
      <c r="C42" s="7">
        <f>BSMmodel!AD61</f>
        <v>2586</v>
      </c>
    </row>
    <row r="43" s="1" customFormat="1" ht="14.25" customHeight="1">
      <c r="A43" s="5">
        <f>BSMmodel!Q62</f>
        <v>3900</v>
      </c>
      <c r="B43" s="6">
        <f>BSMmodel!P62</f>
        <v>15</v>
      </c>
      <c r="C43" s="7">
        <f>BSMmodel!AD62</f>
        <v>16197</v>
      </c>
    </row>
    <row r="44" ht="14.25" customHeight="1">
      <c r="A44" s="5">
        <f>BSMmodel!Q63</f>
        <v>3925</v>
      </c>
      <c r="B44" s="6">
        <f>BSMmodel!P63</f>
        <v>0</v>
      </c>
      <c r="C44" s="7">
        <f>BSMmodel!AD63</f>
        <v>1638</v>
      </c>
    </row>
    <row r="45" ht="14.25" customHeight="1">
      <c r="A45" s="5">
        <f>BSMmodel!Q64</f>
        <v>3950</v>
      </c>
      <c r="B45" s="6">
        <f>BSMmodel!P64</f>
        <v>5</v>
      </c>
      <c r="C45" s="7">
        <f>BSMmodel!AD64</f>
        <v>5073</v>
      </c>
    </row>
    <row r="46" ht="14.25" customHeight="1">
      <c r="A46" s="5">
        <f>BSMmodel!Q65</f>
        <v>3975</v>
      </c>
      <c r="B46" s="6">
        <f>BSMmodel!P65</f>
        <v>0</v>
      </c>
      <c r="C46" s="7">
        <f>BSMmodel!AD65</f>
        <v>1951</v>
      </c>
    </row>
    <row r="47" ht="14.25" customHeight="1">
      <c r="A47" s="5">
        <f>BSMmodel!Q66</f>
        <v>4000</v>
      </c>
      <c r="B47" s="6">
        <f>BSMmodel!P66</f>
        <v>200486</v>
      </c>
      <c r="C47" s="7">
        <f>BSMmodel!AD66</f>
        <v>226525</v>
      </c>
    </row>
    <row r="48" ht="14.25" customHeight="1">
      <c r="A48" s="5">
        <f>BSMmodel!Q67</f>
        <v>4025</v>
      </c>
      <c r="B48" s="6">
        <f>BSMmodel!P67</f>
        <v>1</v>
      </c>
      <c r="C48" s="7">
        <f>BSMmodel!AD67</f>
        <v>1545</v>
      </c>
    </row>
    <row r="49" ht="14.25" customHeight="1">
      <c r="A49" s="5">
        <f>BSMmodel!Q68</f>
        <v>4050</v>
      </c>
      <c r="B49" s="6">
        <f>BSMmodel!P68</f>
        <v>6</v>
      </c>
      <c r="C49" s="7">
        <f>BSMmodel!AD68</f>
        <v>8873</v>
      </c>
    </row>
    <row r="50" ht="14.25" customHeight="1">
      <c r="A50" s="5">
        <f>BSMmodel!Q69</f>
        <v>4075</v>
      </c>
      <c r="B50" s="6">
        <f>BSMmodel!P69</f>
        <v>1</v>
      </c>
      <c r="C50" s="7">
        <f>BSMmodel!AD69</f>
        <v>3897</v>
      </c>
    </row>
    <row r="51" ht="14.25" customHeight="1">
      <c r="A51" s="5">
        <f>BSMmodel!Q70</f>
        <v>4100</v>
      </c>
      <c r="B51" s="6">
        <f>BSMmodel!P70</f>
        <v>58</v>
      </c>
      <c r="C51" s="7">
        <f>BSMmodel!AD70</f>
        <v>14950</v>
      </c>
    </row>
    <row r="52" ht="14.25" customHeight="1">
      <c r="A52" s="5">
        <f>BSMmodel!Q71</f>
        <v>4125</v>
      </c>
      <c r="B52" s="6">
        <f>BSMmodel!P71</f>
        <v>0</v>
      </c>
      <c r="C52" s="7">
        <f>BSMmodel!AD71</f>
        <v>3617</v>
      </c>
    </row>
    <row r="53" ht="14.25" customHeight="1">
      <c r="A53" s="5">
        <f>BSMmodel!Q72</f>
        <v>4150</v>
      </c>
      <c r="B53" s="6">
        <f>BSMmodel!P72</f>
        <v>57</v>
      </c>
      <c r="C53" s="7">
        <f>BSMmodel!AD72</f>
        <v>3027</v>
      </c>
    </row>
    <row r="54" ht="14.25" customHeight="1">
      <c r="A54" s="5">
        <f>BSMmodel!Q73</f>
        <v>4175</v>
      </c>
      <c r="B54" s="6">
        <f>BSMmodel!P73</f>
        <v>1</v>
      </c>
      <c r="C54" s="7">
        <f>BSMmodel!AD73</f>
        <v>1288</v>
      </c>
    </row>
    <row r="55" ht="14.25" customHeight="1">
      <c r="A55" s="5">
        <f>BSMmodel!Q74</f>
        <v>4200</v>
      </c>
      <c r="B55" s="6">
        <f>BSMmodel!P74</f>
        <v>608</v>
      </c>
      <c r="C55" s="7">
        <f>BSMmodel!AD74</f>
        <v>27904</v>
      </c>
    </row>
    <row r="56" ht="14.25" customHeight="1">
      <c r="A56" s="5">
        <f>BSMmodel!Q75</f>
        <v>4225</v>
      </c>
      <c r="B56" s="6">
        <f>BSMmodel!P75</f>
        <v>10</v>
      </c>
      <c r="C56" s="7">
        <f>BSMmodel!AD75</f>
        <v>3191</v>
      </c>
    </row>
    <row r="57" ht="14.25" customHeight="1">
      <c r="A57" s="5">
        <f>BSMmodel!Q76</f>
        <v>4250</v>
      </c>
      <c r="B57" s="6">
        <f>BSMmodel!P76</f>
        <v>103</v>
      </c>
      <c r="C57" s="7">
        <f>BSMmodel!AD76</f>
        <v>17131</v>
      </c>
    </row>
    <row r="58" ht="14.25" customHeight="1">
      <c r="A58" s="5">
        <f>BSMmodel!Q77</f>
        <v>4275</v>
      </c>
      <c r="B58" s="6">
        <f>BSMmodel!P77</f>
        <v>2</v>
      </c>
      <c r="C58" s="7">
        <f>BSMmodel!AD77</f>
        <v>5186</v>
      </c>
    </row>
    <row r="59" ht="14.25" customHeight="1">
      <c r="A59" s="5">
        <f>BSMmodel!Q78</f>
        <v>4290</v>
      </c>
      <c r="B59" s="6">
        <f>BSMmodel!P78</f>
        <v>0</v>
      </c>
      <c r="C59" s="7">
        <f>BSMmodel!AD78</f>
        <v>486</v>
      </c>
    </row>
    <row r="60" ht="14.25" customHeight="1">
      <c r="A60" s="5">
        <f>BSMmodel!Q79</f>
        <v>4300</v>
      </c>
      <c r="B60" s="6">
        <f>BSMmodel!P79</f>
        <v>975</v>
      </c>
      <c r="C60" s="7">
        <f>BSMmodel!AD79</f>
        <v>15429</v>
      </c>
    </row>
    <row r="61" ht="14.25" customHeight="1">
      <c r="A61" s="5">
        <f>BSMmodel!Q80</f>
        <v>4310</v>
      </c>
      <c r="B61" s="6">
        <f>BSMmodel!P80</f>
        <v>0</v>
      </c>
      <c r="C61" s="7">
        <f>BSMmodel!AD80</f>
        <v>425</v>
      </c>
    </row>
    <row r="62" ht="14.25" customHeight="1">
      <c r="A62" s="5">
        <f>BSMmodel!Q81</f>
        <v>4320</v>
      </c>
      <c r="B62" s="6">
        <f>BSMmodel!P81</f>
        <v>0</v>
      </c>
      <c r="C62" s="7">
        <f>BSMmodel!AD81</f>
        <v>385</v>
      </c>
    </row>
    <row r="63" ht="14.25" customHeight="1">
      <c r="A63" s="5">
        <f>BSMmodel!Q82</f>
        <v>4325</v>
      </c>
      <c r="B63" s="6">
        <f>BSMmodel!P82</f>
        <v>0</v>
      </c>
      <c r="C63" s="7">
        <f>BSMmodel!AD82</f>
        <v>4455</v>
      </c>
    </row>
    <row r="64" ht="14.25" customHeight="1">
      <c r="A64" s="5">
        <f>BSMmodel!Q83</f>
        <v>4330</v>
      </c>
      <c r="B64" s="6">
        <f>BSMmodel!P83</f>
        <v>0</v>
      </c>
      <c r="C64" s="7">
        <f>BSMmodel!AD83</f>
        <v>246</v>
      </c>
    </row>
    <row r="65" ht="14.25" customHeight="1">
      <c r="A65" s="5">
        <f>BSMmodel!Q84</f>
        <v>4340</v>
      </c>
      <c r="B65" s="6">
        <f>BSMmodel!P84</f>
        <v>0</v>
      </c>
      <c r="C65" s="7">
        <f>BSMmodel!AD84</f>
        <v>746</v>
      </c>
    </row>
    <row r="66" ht="14.25" customHeight="1">
      <c r="A66" s="5">
        <f>BSMmodel!Q85</f>
        <v>4350</v>
      </c>
      <c r="B66" s="6">
        <f>BSMmodel!P85</f>
        <v>100</v>
      </c>
      <c r="C66" s="7">
        <f>BSMmodel!AD85</f>
        <v>4797</v>
      </c>
    </row>
    <row r="67" ht="14.25" customHeight="1">
      <c r="A67" s="5">
        <f>BSMmodel!Q86</f>
        <v>4360</v>
      </c>
      <c r="B67" s="6">
        <f>BSMmodel!P86</f>
        <v>0</v>
      </c>
      <c r="C67" s="7">
        <f>BSMmodel!AD86</f>
        <v>423</v>
      </c>
    </row>
    <row r="68" ht="14.25" customHeight="1">
      <c r="A68" s="5">
        <f>BSMmodel!Q87</f>
        <v>4370</v>
      </c>
      <c r="B68" s="6">
        <f>BSMmodel!P87</f>
        <v>0</v>
      </c>
      <c r="C68" s="7">
        <f>BSMmodel!AD87</f>
        <v>220</v>
      </c>
    </row>
    <row r="69" ht="14.25" customHeight="1">
      <c r="A69" s="5">
        <f>BSMmodel!Q88</f>
        <v>4375</v>
      </c>
      <c r="B69" s="6">
        <f>BSMmodel!P88</f>
        <v>2</v>
      </c>
      <c r="C69" s="7">
        <f>BSMmodel!AD88</f>
        <v>6760</v>
      </c>
    </row>
    <row r="70" ht="14.25" customHeight="1">
      <c r="A70" s="5">
        <f>BSMmodel!Q89</f>
        <v>4380</v>
      </c>
      <c r="B70" s="6">
        <f>BSMmodel!P89</f>
        <v>0</v>
      </c>
      <c r="C70" s="7">
        <f>BSMmodel!AD89</f>
        <v>244</v>
      </c>
    </row>
    <row r="71" ht="14.25" customHeight="1">
      <c r="A71" s="5">
        <f>BSMmodel!Q90</f>
        <v>4390</v>
      </c>
      <c r="B71" s="6">
        <f>BSMmodel!P90</f>
        <v>14</v>
      </c>
      <c r="C71" s="7">
        <f>BSMmodel!AD90</f>
        <v>471</v>
      </c>
    </row>
    <row r="72" ht="14.25" customHeight="1">
      <c r="A72" s="5">
        <f>BSMmodel!Q91</f>
        <v>4400</v>
      </c>
      <c r="B72" s="6">
        <f>BSMmodel!P91</f>
        <v>1472</v>
      </c>
      <c r="C72" s="7">
        <f>BSMmodel!AD91</f>
        <v>19742</v>
      </c>
    </row>
    <row r="73" ht="14.25" customHeight="1">
      <c r="A73" s="5">
        <f>BSMmodel!Q92</f>
        <v>4410</v>
      </c>
      <c r="B73" s="6">
        <f>BSMmodel!P92</f>
        <v>0</v>
      </c>
      <c r="C73" s="7">
        <f>BSMmodel!AD92</f>
        <v>524</v>
      </c>
    </row>
    <row r="74" ht="14.25" customHeight="1">
      <c r="A74" s="5">
        <f>BSMmodel!Q93</f>
        <v>4420</v>
      </c>
      <c r="B74" s="6">
        <f>BSMmodel!P93</f>
        <v>0</v>
      </c>
      <c r="C74" s="7">
        <f>BSMmodel!AD93</f>
        <v>296</v>
      </c>
    </row>
    <row r="75" ht="14.25" customHeight="1">
      <c r="A75" s="5">
        <f>BSMmodel!Q94</f>
        <v>4425</v>
      </c>
      <c r="B75" s="6">
        <f>BSMmodel!P94</f>
        <v>23</v>
      </c>
      <c r="C75" s="7">
        <f>BSMmodel!AD94</f>
        <v>1196</v>
      </c>
    </row>
    <row r="76" ht="14.25" customHeight="1">
      <c r="A76" s="5">
        <f>BSMmodel!Q95</f>
        <v>4430</v>
      </c>
      <c r="B76" s="6">
        <f>BSMmodel!P95</f>
        <v>0</v>
      </c>
      <c r="C76" s="7">
        <f>BSMmodel!AD95</f>
        <v>218</v>
      </c>
    </row>
    <row r="77" ht="14.25" customHeight="1">
      <c r="A77" s="5">
        <f>BSMmodel!Q96</f>
        <v>4440</v>
      </c>
      <c r="B77" s="6">
        <f>BSMmodel!P96</f>
        <v>10</v>
      </c>
      <c r="C77" s="7">
        <f>BSMmodel!AD96</f>
        <v>565</v>
      </c>
    </row>
    <row r="78" ht="14.25" customHeight="1">
      <c r="A78" s="5">
        <f>BSMmodel!Q97</f>
        <v>4450</v>
      </c>
      <c r="B78" s="6">
        <f>BSMmodel!P97</f>
        <v>173</v>
      </c>
      <c r="C78" s="7">
        <f>BSMmodel!AD97</f>
        <v>4336</v>
      </c>
    </row>
    <row r="79" ht="14.25" customHeight="1">
      <c r="A79" s="5">
        <f>BSMmodel!Q98</f>
        <v>4460</v>
      </c>
      <c r="B79" s="6">
        <f>BSMmodel!P98</f>
        <v>0</v>
      </c>
      <c r="C79" s="7">
        <f>BSMmodel!AD98</f>
        <v>319</v>
      </c>
    </row>
    <row r="80" ht="14.25" customHeight="1">
      <c r="A80" s="5">
        <f>BSMmodel!Q99</f>
        <v>4470</v>
      </c>
      <c r="B80" s="6">
        <f>BSMmodel!P99</f>
        <v>0</v>
      </c>
      <c r="C80" s="7">
        <f>BSMmodel!AD99</f>
        <v>254</v>
      </c>
    </row>
    <row r="81" ht="14.25" customHeight="1">
      <c r="A81" s="5">
        <f>BSMmodel!Q100</f>
        <v>4475</v>
      </c>
      <c r="B81" s="6">
        <f>BSMmodel!P100</f>
        <v>22</v>
      </c>
      <c r="C81" s="7">
        <f>BSMmodel!AD100</f>
        <v>3657</v>
      </c>
    </row>
    <row r="82" ht="14.25" customHeight="1">
      <c r="A82" s="5">
        <f>BSMmodel!Q101</f>
        <v>4480</v>
      </c>
      <c r="B82" s="6">
        <f>BSMmodel!P101</f>
        <v>0</v>
      </c>
      <c r="C82" s="7">
        <f>BSMmodel!AD101</f>
        <v>365</v>
      </c>
    </row>
    <row r="83" ht="14.25" customHeight="1">
      <c r="A83" s="5">
        <f>BSMmodel!Q102</f>
        <v>4490</v>
      </c>
      <c r="B83" s="6">
        <f>BSMmodel!P102</f>
        <v>4</v>
      </c>
      <c r="C83" s="7">
        <f>BSMmodel!AD102</f>
        <v>794</v>
      </c>
    </row>
    <row r="84" ht="14.25" customHeight="1">
      <c r="A84" s="5">
        <f>BSMmodel!Q103</f>
        <v>4500</v>
      </c>
      <c r="B84" s="6">
        <f>BSMmodel!P103</f>
        <v>4903</v>
      </c>
      <c r="C84" s="7">
        <f>BSMmodel!AD103</f>
        <v>43510</v>
      </c>
    </row>
    <row r="85" ht="14.25" customHeight="1">
      <c r="A85" s="5">
        <f>BSMmodel!Q104</f>
        <v>4510</v>
      </c>
      <c r="B85" s="6">
        <f>BSMmodel!P104</f>
        <v>5</v>
      </c>
      <c r="C85" s="7">
        <f>BSMmodel!AD104</f>
        <v>236</v>
      </c>
    </row>
    <row r="86" ht="14.25" customHeight="1">
      <c r="A86" s="5">
        <f>BSMmodel!Q105</f>
        <v>4520</v>
      </c>
      <c r="B86" s="6">
        <f>BSMmodel!P105</f>
        <v>0</v>
      </c>
      <c r="C86" s="7">
        <f>BSMmodel!AD105</f>
        <v>442</v>
      </c>
    </row>
    <row r="87" ht="14.25" customHeight="1">
      <c r="A87" s="5">
        <f>BSMmodel!Q106</f>
        <v>4525</v>
      </c>
      <c r="B87" s="6">
        <f>BSMmodel!P106</f>
        <v>43</v>
      </c>
      <c r="C87" s="7">
        <f>BSMmodel!AD106</f>
        <v>2588</v>
      </c>
    </row>
    <row r="88" ht="14.25" customHeight="1">
      <c r="A88" s="5">
        <f>BSMmodel!Q107</f>
        <v>4530</v>
      </c>
      <c r="B88" s="6">
        <f>BSMmodel!P107</f>
        <v>11</v>
      </c>
      <c r="C88" s="7">
        <f>BSMmodel!AD107</f>
        <v>241</v>
      </c>
    </row>
    <row r="89" ht="14.25" customHeight="1">
      <c r="A89" s="5">
        <f>BSMmodel!Q108</f>
        <v>4540</v>
      </c>
      <c r="B89" s="6">
        <f>BSMmodel!P108</f>
        <v>8</v>
      </c>
      <c r="C89" s="7">
        <f>BSMmodel!AD108</f>
        <v>260</v>
      </c>
    </row>
    <row r="90" ht="14.25" customHeight="1">
      <c r="A90" s="5">
        <f>BSMmodel!Q109</f>
        <v>4550</v>
      </c>
      <c r="B90" s="6">
        <f>BSMmodel!P109</f>
        <v>168</v>
      </c>
      <c r="C90" s="7">
        <f>BSMmodel!AD109</f>
        <v>13959</v>
      </c>
    </row>
    <row r="91" ht="14.25" customHeight="1">
      <c r="A91" s="5">
        <f>BSMmodel!Q110</f>
        <v>4560</v>
      </c>
      <c r="B91" s="6">
        <f>BSMmodel!P110</f>
        <v>0</v>
      </c>
      <c r="C91" s="7">
        <f>BSMmodel!AD110</f>
        <v>318</v>
      </c>
    </row>
    <row r="92" ht="14.25" customHeight="1">
      <c r="A92" s="5">
        <f>BSMmodel!Q111</f>
        <v>4570</v>
      </c>
      <c r="B92" s="6">
        <f>BSMmodel!P111</f>
        <v>1</v>
      </c>
      <c r="C92" s="7">
        <f>BSMmodel!AD111</f>
        <v>193</v>
      </c>
    </row>
    <row r="93" ht="14.25" customHeight="1">
      <c r="A93" s="5">
        <f>BSMmodel!Q112</f>
        <v>4575</v>
      </c>
      <c r="B93" s="6">
        <f>BSMmodel!P112</f>
        <v>30</v>
      </c>
      <c r="C93" s="7">
        <f>BSMmodel!AD112</f>
        <v>1791</v>
      </c>
    </row>
    <row r="94" ht="14.25" customHeight="1">
      <c r="A94" s="5">
        <f>BSMmodel!Q113</f>
        <v>4580</v>
      </c>
      <c r="B94" s="6">
        <f>BSMmodel!P113</f>
        <v>9</v>
      </c>
      <c r="C94" s="7">
        <f>BSMmodel!AD113</f>
        <v>397</v>
      </c>
    </row>
    <row r="95" ht="14.25" customHeight="1">
      <c r="A95" s="5">
        <f>BSMmodel!Q114</f>
        <v>4590</v>
      </c>
      <c r="B95" s="6">
        <f>BSMmodel!P114</f>
        <v>10</v>
      </c>
      <c r="C95" s="7">
        <f>BSMmodel!AD114</f>
        <v>1855</v>
      </c>
    </row>
    <row r="96" ht="14.25" customHeight="1">
      <c r="A96" s="5">
        <f>BSMmodel!Q115</f>
        <v>4600</v>
      </c>
      <c r="B96" s="6">
        <f>BSMmodel!P115</f>
        <v>3516</v>
      </c>
      <c r="C96" s="7">
        <f>BSMmodel!AD115</f>
        <v>24512</v>
      </c>
    </row>
    <row r="97" ht="14.25" customHeight="1">
      <c r="A97" s="5">
        <f>BSMmodel!Q116</f>
        <v>4610</v>
      </c>
      <c r="B97" s="6">
        <f>BSMmodel!P116</f>
        <v>0</v>
      </c>
      <c r="C97" s="7">
        <f>BSMmodel!AD116</f>
        <v>916</v>
      </c>
    </row>
    <row r="98" ht="14.25" customHeight="1">
      <c r="A98" s="5">
        <f>BSMmodel!Q117</f>
        <v>4620</v>
      </c>
      <c r="B98" s="6">
        <f>BSMmodel!P117</f>
        <v>0</v>
      </c>
      <c r="C98" s="7">
        <f>BSMmodel!AD117</f>
        <v>527</v>
      </c>
    </row>
    <row r="99" ht="14.25" customHeight="1">
      <c r="A99" s="5">
        <f>BSMmodel!Q118</f>
        <v>4625</v>
      </c>
      <c r="B99" s="6">
        <f>BSMmodel!P118</f>
        <v>36</v>
      </c>
      <c r="C99" s="7">
        <f>BSMmodel!AD118</f>
        <v>5755</v>
      </c>
    </row>
    <row r="100" ht="14.25" customHeight="1">
      <c r="A100" s="5">
        <f>BSMmodel!Q119</f>
        <v>4630</v>
      </c>
      <c r="B100" s="6">
        <f>BSMmodel!P119</f>
        <v>0</v>
      </c>
      <c r="C100" s="7">
        <f>BSMmodel!AD119</f>
        <v>488</v>
      </c>
    </row>
    <row r="101" ht="14.25" customHeight="1">
      <c r="A101" s="5">
        <f>BSMmodel!Q120</f>
        <v>4640</v>
      </c>
      <c r="B101" s="6">
        <f>BSMmodel!P120</f>
        <v>12</v>
      </c>
      <c r="C101" s="7">
        <f>BSMmodel!AD120</f>
        <v>597</v>
      </c>
    </row>
    <row r="102" ht="14.25" customHeight="1">
      <c r="A102" s="5">
        <f>BSMmodel!Q121</f>
        <v>4650</v>
      </c>
      <c r="B102" s="6">
        <f>BSMmodel!P121</f>
        <v>193</v>
      </c>
      <c r="C102" s="7">
        <f>BSMmodel!AD121</f>
        <v>20011</v>
      </c>
    </row>
    <row r="103" ht="14.25" customHeight="1">
      <c r="A103" s="5">
        <f>BSMmodel!Q122</f>
        <v>4660</v>
      </c>
      <c r="B103" s="6">
        <f>BSMmodel!P122</f>
        <v>0</v>
      </c>
      <c r="C103" s="7">
        <f>BSMmodel!AD122</f>
        <v>681</v>
      </c>
    </row>
    <row r="104" ht="14.25" customHeight="1">
      <c r="A104" s="5">
        <f>BSMmodel!Q123</f>
        <v>4670</v>
      </c>
      <c r="B104" s="6">
        <f>BSMmodel!P123</f>
        <v>5</v>
      </c>
      <c r="C104" s="7">
        <f>BSMmodel!AD123</f>
        <v>379</v>
      </c>
    </row>
    <row r="105" ht="14.25" customHeight="1">
      <c r="A105" s="5">
        <f>BSMmodel!Q124</f>
        <v>4675</v>
      </c>
      <c r="B105" s="6">
        <f>BSMmodel!P124</f>
        <v>52</v>
      </c>
      <c r="C105" s="7">
        <f>BSMmodel!AD124</f>
        <v>6184</v>
      </c>
    </row>
    <row r="106" ht="14.25" customHeight="1">
      <c r="A106" s="5">
        <f>BSMmodel!Q125</f>
        <v>4680</v>
      </c>
      <c r="B106" s="6">
        <f>BSMmodel!P125</f>
        <v>14</v>
      </c>
      <c r="C106" s="7">
        <f>BSMmodel!AD125</f>
        <v>836</v>
      </c>
    </row>
    <row r="107" ht="14.25" customHeight="1">
      <c r="A107" s="5">
        <f>BSMmodel!Q126</f>
        <v>4690</v>
      </c>
      <c r="B107" s="6">
        <f>BSMmodel!P126</f>
        <v>1</v>
      </c>
      <c r="C107" s="7">
        <f>BSMmodel!AD126</f>
        <v>412</v>
      </c>
    </row>
    <row r="108" ht="14.25" customHeight="1">
      <c r="A108" s="5">
        <f>BSMmodel!Q127</f>
        <v>4700</v>
      </c>
      <c r="B108" s="6">
        <f>BSMmodel!P127</f>
        <v>2177</v>
      </c>
      <c r="C108" s="7">
        <f>BSMmodel!AD127</f>
        <v>28368</v>
      </c>
    </row>
    <row r="109" ht="14.25" customHeight="1">
      <c r="A109" s="5">
        <f>BSMmodel!Q128</f>
        <v>4710</v>
      </c>
      <c r="B109" s="6">
        <f>BSMmodel!P128</f>
        <v>0</v>
      </c>
      <c r="C109" s="7">
        <f>BSMmodel!AD128</f>
        <v>458</v>
      </c>
    </row>
    <row r="110" ht="14.25" customHeight="1">
      <c r="A110" s="5">
        <f>BSMmodel!Q129</f>
        <v>4720</v>
      </c>
      <c r="B110" s="6">
        <f>BSMmodel!P129</f>
        <v>0</v>
      </c>
      <c r="C110" s="7">
        <f>BSMmodel!AD129</f>
        <v>402</v>
      </c>
    </row>
    <row r="111" ht="14.25" customHeight="1">
      <c r="A111" s="5">
        <f>BSMmodel!Q130</f>
        <v>4725</v>
      </c>
      <c r="B111" s="6">
        <f>BSMmodel!P130</f>
        <v>162</v>
      </c>
      <c r="C111" s="7">
        <f>BSMmodel!AD130</f>
        <v>2584</v>
      </c>
    </row>
    <row r="112" ht="14.25" customHeight="1">
      <c r="A112" s="5">
        <f>BSMmodel!Q131</f>
        <v>4730</v>
      </c>
      <c r="B112" s="6">
        <f>BSMmodel!P131</f>
        <v>0</v>
      </c>
      <c r="C112" s="7">
        <f>BSMmodel!AD131</f>
        <v>890</v>
      </c>
    </row>
    <row r="113" ht="14.25" customHeight="1">
      <c r="A113" s="5">
        <f>BSMmodel!Q132</f>
        <v>4740</v>
      </c>
      <c r="B113" s="6">
        <f>BSMmodel!P132</f>
        <v>1</v>
      </c>
      <c r="C113" s="7">
        <f>BSMmodel!AD132</f>
        <v>1329</v>
      </c>
    </row>
    <row r="114" ht="14.25" customHeight="1">
      <c r="A114" s="5">
        <f>BSMmodel!Q133</f>
        <v>4750</v>
      </c>
      <c r="B114" s="6">
        <f>BSMmodel!P133</f>
        <v>2793</v>
      </c>
      <c r="C114" s="7">
        <f>BSMmodel!AD133</f>
        <v>20858</v>
      </c>
    </row>
    <row r="115" ht="14.25" customHeight="1">
      <c r="A115" s="5">
        <f>BSMmodel!Q134</f>
        <v>4760</v>
      </c>
      <c r="B115" s="6">
        <f>BSMmodel!P134</f>
        <v>6</v>
      </c>
      <c r="C115" s="7">
        <f>BSMmodel!AD134</f>
        <v>792</v>
      </c>
    </row>
    <row r="116" ht="14.25" customHeight="1">
      <c r="A116" s="5">
        <f>BSMmodel!Q135</f>
        <v>4770</v>
      </c>
      <c r="B116" s="6">
        <f>BSMmodel!P135</f>
        <v>19</v>
      </c>
      <c r="C116" s="7">
        <f>BSMmodel!AD135</f>
        <v>805</v>
      </c>
    </row>
    <row r="117" ht="14.25" customHeight="1">
      <c r="A117" s="5">
        <f>BSMmodel!Q136</f>
        <v>4775</v>
      </c>
      <c r="B117" s="6">
        <f>BSMmodel!P136</f>
        <v>8</v>
      </c>
      <c r="C117" s="7">
        <f>BSMmodel!AD136</f>
        <v>2374</v>
      </c>
    </row>
    <row r="118" ht="14.25" customHeight="1">
      <c r="A118" s="5">
        <f>BSMmodel!Q137</f>
        <v>4780</v>
      </c>
      <c r="B118" s="6">
        <f>BSMmodel!P137</f>
        <v>23</v>
      </c>
      <c r="C118" s="7">
        <f>BSMmodel!AD137</f>
        <v>244</v>
      </c>
    </row>
    <row r="119" ht="14.25" customHeight="1">
      <c r="A119" s="5">
        <f>BSMmodel!Q138</f>
        <v>4790</v>
      </c>
      <c r="B119" s="6">
        <f>BSMmodel!P138</f>
        <v>10</v>
      </c>
      <c r="C119" s="7">
        <f>BSMmodel!AD138</f>
        <v>568</v>
      </c>
    </row>
    <row r="120" ht="14.25" customHeight="1">
      <c r="A120" s="5">
        <f>BSMmodel!Q139</f>
        <v>4795</v>
      </c>
      <c r="B120" s="6">
        <f>BSMmodel!P139</f>
        <v>2</v>
      </c>
      <c r="C120" s="7">
        <f>BSMmodel!AD139</f>
        <v>371</v>
      </c>
    </row>
    <row r="121" ht="14.25" customHeight="1">
      <c r="A121" s="5">
        <f>BSMmodel!Q140</f>
        <v>4800</v>
      </c>
      <c r="B121" s="6">
        <f>BSMmodel!P140</f>
        <v>5102</v>
      </c>
      <c r="C121" s="7">
        <f>BSMmodel!AD140</f>
        <v>30742</v>
      </c>
    </row>
    <row r="122" ht="14.25" customHeight="1">
      <c r="A122" s="5">
        <f>BSMmodel!Q141</f>
        <v>4805</v>
      </c>
      <c r="B122" s="6">
        <f>BSMmodel!P141</f>
        <v>0</v>
      </c>
      <c r="C122" s="7">
        <f>BSMmodel!AD141</f>
        <v>679</v>
      </c>
    </row>
    <row r="123" ht="14.25" customHeight="1">
      <c r="A123" s="5">
        <f>BSMmodel!Q142</f>
        <v>4810</v>
      </c>
      <c r="B123" s="6">
        <f>BSMmodel!P142</f>
        <v>19</v>
      </c>
      <c r="C123" s="7">
        <f>BSMmodel!AD142</f>
        <v>473</v>
      </c>
    </row>
    <row r="124" ht="14.25" customHeight="1">
      <c r="A124" s="5">
        <f>BSMmodel!Q143</f>
        <v>4815</v>
      </c>
      <c r="B124" s="6">
        <f>BSMmodel!P143</f>
        <v>0</v>
      </c>
      <c r="C124" s="7">
        <f>BSMmodel!AD143</f>
        <v>114</v>
      </c>
    </row>
    <row r="125" ht="14.25" customHeight="1">
      <c r="A125" s="5">
        <f>BSMmodel!Q144</f>
        <v>4820</v>
      </c>
      <c r="B125" s="6">
        <f>BSMmodel!P144</f>
        <v>2</v>
      </c>
      <c r="C125" s="7">
        <f>BSMmodel!AD144</f>
        <v>606</v>
      </c>
    </row>
    <row r="126" ht="14.25" customHeight="1">
      <c r="A126" s="5">
        <f>BSMmodel!Q145</f>
        <v>4825</v>
      </c>
      <c r="B126" s="6">
        <f>BSMmodel!P145</f>
        <v>76</v>
      </c>
      <c r="C126" s="7">
        <f>BSMmodel!AD145</f>
        <v>5455</v>
      </c>
    </row>
    <row r="127" ht="14.25" customHeight="1">
      <c r="A127" s="5">
        <f>BSMmodel!Q146</f>
        <v>4830</v>
      </c>
      <c r="B127" s="6">
        <f>BSMmodel!P146</f>
        <v>11</v>
      </c>
      <c r="C127" s="7">
        <f>BSMmodel!AD146</f>
        <v>3694</v>
      </c>
    </row>
    <row r="128" ht="14.25" customHeight="1">
      <c r="A128" s="5">
        <f>BSMmodel!Q147</f>
        <v>4835</v>
      </c>
      <c r="B128" s="6">
        <f>BSMmodel!P147</f>
        <v>0</v>
      </c>
      <c r="C128" s="7">
        <f>BSMmodel!AD147</f>
        <v>166</v>
      </c>
    </row>
    <row r="129" ht="14.25" customHeight="1">
      <c r="A129" s="5">
        <f>BSMmodel!Q148</f>
        <v>4840</v>
      </c>
      <c r="B129" s="6">
        <f>BSMmodel!P148</f>
        <v>28</v>
      </c>
      <c r="C129" s="7">
        <f>BSMmodel!AD148</f>
        <v>504</v>
      </c>
    </row>
    <row r="130" ht="14.25" customHeight="1">
      <c r="A130" s="5">
        <f>BSMmodel!Q149</f>
        <v>4845</v>
      </c>
      <c r="B130" s="6">
        <f>BSMmodel!P149</f>
        <v>0</v>
      </c>
      <c r="C130" s="7">
        <f>BSMmodel!AD149</f>
        <v>130</v>
      </c>
    </row>
    <row r="131" ht="14.25" customHeight="1">
      <c r="A131" s="5">
        <f>BSMmodel!Q150</f>
        <v>4850</v>
      </c>
      <c r="B131" s="6">
        <f>BSMmodel!P150</f>
        <v>1351</v>
      </c>
      <c r="C131" s="7">
        <f>BSMmodel!AD150</f>
        <v>7111</v>
      </c>
    </row>
    <row r="132" ht="14.25" customHeight="1">
      <c r="A132" s="5">
        <f>BSMmodel!Q151</f>
        <v>4855</v>
      </c>
      <c r="B132" s="6">
        <f>BSMmodel!P151</f>
        <v>0</v>
      </c>
      <c r="C132" s="7">
        <f>BSMmodel!AD151</f>
        <v>163</v>
      </c>
    </row>
    <row r="133" ht="14.25" customHeight="1">
      <c r="A133" s="5">
        <f>BSMmodel!Q152</f>
        <v>4860</v>
      </c>
      <c r="B133" s="6">
        <f>BSMmodel!P152</f>
        <v>0</v>
      </c>
      <c r="C133" s="7">
        <f>BSMmodel!AD152</f>
        <v>325</v>
      </c>
    </row>
    <row r="134" ht="14.25" customHeight="1">
      <c r="A134" s="5">
        <f>BSMmodel!Q153</f>
        <v>4865</v>
      </c>
      <c r="B134" s="6">
        <f>BSMmodel!P153</f>
        <v>1</v>
      </c>
      <c r="C134" s="7">
        <f>BSMmodel!AD153</f>
        <v>94</v>
      </c>
    </row>
    <row r="135" ht="14.25" customHeight="1">
      <c r="A135" s="5">
        <f>BSMmodel!Q154</f>
        <v>4870</v>
      </c>
      <c r="B135" s="6">
        <f>BSMmodel!P154</f>
        <v>0</v>
      </c>
      <c r="C135" s="7">
        <f>BSMmodel!AD154</f>
        <v>509</v>
      </c>
    </row>
    <row r="136" ht="14.25" customHeight="1">
      <c r="A136" s="5">
        <f>BSMmodel!Q155</f>
        <v>4875</v>
      </c>
      <c r="B136" s="6">
        <f>BSMmodel!P155</f>
        <v>205</v>
      </c>
      <c r="C136" s="7">
        <f>BSMmodel!AD155</f>
        <v>1835</v>
      </c>
    </row>
    <row r="137" ht="14.25" customHeight="1">
      <c r="A137" s="5">
        <f>BSMmodel!Q156</f>
        <v>4880</v>
      </c>
      <c r="B137" s="6">
        <f>BSMmodel!P156</f>
        <v>52</v>
      </c>
      <c r="C137" s="7">
        <f>BSMmodel!AD156</f>
        <v>264</v>
      </c>
    </row>
    <row r="138" ht="14.25" customHeight="1">
      <c r="A138" s="5">
        <f>BSMmodel!Q157</f>
        <v>4885</v>
      </c>
      <c r="B138" s="6">
        <f>BSMmodel!P157</f>
        <v>50</v>
      </c>
      <c r="C138" s="7">
        <f>BSMmodel!AD157</f>
        <v>135</v>
      </c>
    </row>
    <row r="139" ht="14.25" customHeight="1">
      <c r="A139" s="5">
        <f>BSMmodel!Q158</f>
        <v>4890</v>
      </c>
      <c r="B139" s="6">
        <f>BSMmodel!P158</f>
        <v>0</v>
      </c>
      <c r="C139" s="7">
        <f>BSMmodel!AD158</f>
        <v>643</v>
      </c>
    </row>
    <row r="140" ht="14.25" customHeight="1">
      <c r="A140" s="5">
        <f>BSMmodel!Q159</f>
        <v>4895</v>
      </c>
      <c r="B140" s="6">
        <f>BSMmodel!P159</f>
        <v>297</v>
      </c>
      <c r="C140" s="7">
        <f>BSMmodel!AD159</f>
        <v>454</v>
      </c>
    </row>
    <row r="141" ht="14.25" customHeight="1">
      <c r="A141" s="5">
        <f>BSMmodel!Q160</f>
        <v>4900</v>
      </c>
      <c r="B141" s="6">
        <f>BSMmodel!P160</f>
        <v>5353</v>
      </c>
      <c r="C141" s="7">
        <f>BSMmodel!AD160</f>
        <v>27618</v>
      </c>
    </row>
    <row r="142" ht="14.25" customHeight="1">
      <c r="A142" s="5">
        <f>BSMmodel!Q161</f>
        <v>4905</v>
      </c>
      <c r="B142" s="6">
        <f>BSMmodel!P161</f>
        <v>241</v>
      </c>
      <c r="C142" s="7">
        <f>BSMmodel!AD161</f>
        <v>342</v>
      </c>
    </row>
    <row r="143" ht="14.25" customHeight="1">
      <c r="A143" s="5">
        <f>BSMmodel!Q162</f>
        <v>4910</v>
      </c>
      <c r="B143" s="6">
        <f>BSMmodel!P162</f>
        <v>548</v>
      </c>
      <c r="C143" s="7">
        <f>BSMmodel!AD162</f>
        <v>944</v>
      </c>
    </row>
    <row r="144" ht="14.25" customHeight="1">
      <c r="A144" s="5">
        <f>BSMmodel!Q163</f>
        <v>4915</v>
      </c>
      <c r="B144" s="6">
        <f>BSMmodel!P163</f>
        <v>100</v>
      </c>
      <c r="C144" s="7">
        <f>BSMmodel!AD163</f>
        <v>160</v>
      </c>
    </row>
    <row r="145" ht="14.25" customHeight="1">
      <c r="A145" s="5">
        <f>BSMmodel!Q164</f>
        <v>4920</v>
      </c>
      <c r="B145" s="6">
        <f>BSMmodel!P164</f>
        <v>158</v>
      </c>
      <c r="C145" s="7">
        <f>BSMmodel!AD164</f>
        <v>533</v>
      </c>
    </row>
    <row r="146" ht="14.25" customHeight="1">
      <c r="A146" s="5">
        <f>BSMmodel!Q165</f>
        <v>4925</v>
      </c>
      <c r="B146" s="6">
        <f>BSMmodel!P165</f>
        <v>290</v>
      </c>
      <c r="C146" s="7">
        <f>BSMmodel!AD165</f>
        <v>4499</v>
      </c>
    </row>
    <row r="147" ht="14.25" customHeight="1">
      <c r="A147" s="5">
        <f>BSMmodel!Q166</f>
        <v>4930</v>
      </c>
      <c r="B147" s="6">
        <f>BSMmodel!P166</f>
        <v>841</v>
      </c>
      <c r="C147" s="7">
        <f>BSMmodel!AD166</f>
        <v>2205</v>
      </c>
    </row>
    <row r="148" ht="14.25" customHeight="1">
      <c r="A148" s="5">
        <f>BSMmodel!Q167</f>
        <v>4935</v>
      </c>
      <c r="B148" s="6">
        <f>BSMmodel!P167</f>
        <v>430</v>
      </c>
      <c r="C148" s="7">
        <f>BSMmodel!AD167</f>
        <v>722</v>
      </c>
    </row>
    <row r="149" ht="14.25" customHeight="1">
      <c r="A149" s="5">
        <f>BSMmodel!Q168</f>
        <v>4940</v>
      </c>
      <c r="B149" s="6">
        <f>BSMmodel!P168</f>
        <v>239</v>
      </c>
      <c r="C149" s="7">
        <f>BSMmodel!AD168</f>
        <v>1671</v>
      </c>
    </row>
    <row r="150" ht="14.25" customHeight="1">
      <c r="A150" s="5">
        <f>BSMmodel!Q169</f>
        <v>4945</v>
      </c>
      <c r="B150" s="6">
        <f>BSMmodel!P169</f>
        <v>39</v>
      </c>
      <c r="C150" s="7">
        <f>BSMmodel!AD169</f>
        <v>107</v>
      </c>
    </row>
    <row r="151" ht="14.25" customHeight="1">
      <c r="A151" s="5">
        <f>BSMmodel!Q170</f>
        <v>4950</v>
      </c>
      <c r="B151" s="6">
        <f>BSMmodel!P170</f>
        <v>2177</v>
      </c>
      <c r="C151" s="7">
        <f>BSMmodel!AD170</f>
        <v>17183</v>
      </c>
    </row>
    <row r="152" ht="14.25" customHeight="1">
      <c r="A152" s="5">
        <f>BSMmodel!Q171</f>
        <v>4955</v>
      </c>
      <c r="B152" s="6">
        <f>BSMmodel!P171</f>
        <v>304</v>
      </c>
      <c r="C152" s="7">
        <f>BSMmodel!AD171</f>
        <v>374</v>
      </c>
    </row>
    <row r="153" ht="14.25" customHeight="1">
      <c r="A153" s="5">
        <f>BSMmodel!Q172</f>
        <v>4960</v>
      </c>
      <c r="B153" s="6">
        <f>BSMmodel!P172</f>
        <v>242</v>
      </c>
      <c r="C153" s="7">
        <f>BSMmodel!AD172</f>
        <v>698</v>
      </c>
    </row>
    <row r="154" ht="14.25" customHeight="1">
      <c r="A154" s="5">
        <f>BSMmodel!Q173</f>
        <v>4965</v>
      </c>
      <c r="B154" s="6">
        <f>BSMmodel!P173</f>
        <v>1206</v>
      </c>
      <c r="C154" s="7">
        <f>BSMmodel!AD173</f>
        <v>1386</v>
      </c>
    </row>
    <row r="155" ht="14.25" customHeight="1">
      <c r="A155" s="5">
        <f>BSMmodel!Q174</f>
        <v>4970</v>
      </c>
      <c r="B155" s="6">
        <f>BSMmodel!P174</f>
        <v>807</v>
      </c>
      <c r="C155" s="7">
        <f>BSMmodel!AD174</f>
        <v>1182</v>
      </c>
    </row>
    <row r="156" ht="14.25" customHeight="1">
      <c r="A156" s="5">
        <f>BSMmodel!Q175</f>
        <v>4975</v>
      </c>
      <c r="B156" s="6">
        <f>BSMmodel!P175</f>
        <v>778</v>
      </c>
      <c r="C156" s="7">
        <f>BSMmodel!AD175</f>
        <v>7171</v>
      </c>
    </row>
    <row r="157" ht="14.25" customHeight="1">
      <c r="A157" s="5">
        <f>BSMmodel!Q176</f>
        <v>4980</v>
      </c>
      <c r="B157" s="6">
        <f>BSMmodel!P176</f>
        <v>194</v>
      </c>
      <c r="C157" s="7">
        <f>BSMmodel!AD176</f>
        <v>498</v>
      </c>
    </row>
    <row r="158" ht="14.25" customHeight="1">
      <c r="A158" s="5">
        <f>BSMmodel!Q177</f>
        <v>4985</v>
      </c>
      <c r="B158" s="6">
        <f>BSMmodel!P177</f>
        <v>372</v>
      </c>
      <c r="C158" s="7">
        <f>BSMmodel!AD177</f>
        <v>704</v>
      </c>
    </row>
    <row r="159" ht="14.25" customHeight="1">
      <c r="A159" s="5">
        <f>BSMmodel!Q178</f>
        <v>4990</v>
      </c>
      <c r="B159" s="6">
        <f>BSMmodel!P178</f>
        <v>1375</v>
      </c>
      <c r="C159" s="7">
        <f>BSMmodel!AD178</f>
        <v>1698</v>
      </c>
    </row>
    <row r="160" ht="14.25" customHeight="1">
      <c r="A160" s="5">
        <f>BSMmodel!Q179</f>
        <v>4995</v>
      </c>
      <c r="B160" s="6">
        <f>BSMmodel!P179</f>
        <v>629</v>
      </c>
      <c r="C160" s="7">
        <f>BSMmodel!AD179</f>
        <v>829</v>
      </c>
    </row>
    <row r="161" ht="14.25" customHeight="1">
      <c r="A161" s="5">
        <f>BSMmodel!Q180</f>
        <v>5000</v>
      </c>
      <c r="B161" s="6">
        <f>BSMmodel!P180</f>
        <v>374189</v>
      </c>
      <c r="C161" s="7">
        <f>BSMmodel!AD180</f>
        <v>392862</v>
      </c>
    </row>
    <row r="162" ht="14.25" customHeight="1">
      <c r="A162" s="5">
        <f>BSMmodel!Q181</f>
        <v>5005</v>
      </c>
      <c r="B162" s="6">
        <f>BSMmodel!P181</f>
        <v>728</v>
      </c>
      <c r="C162" s="7">
        <f>BSMmodel!AD181</f>
        <v>808</v>
      </c>
    </row>
    <row r="163" ht="14.25" customHeight="1">
      <c r="A163" s="5">
        <f>BSMmodel!Q182</f>
        <v>5010</v>
      </c>
      <c r="B163" s="6">
        <f>BSMmodel!P182</f>
        <v>1795</v>
      </c>
      <c r="C163" s="7">
        <f>BSMmodel!AD182</f>
        <v>1682</v>
      </c>
    </row>
    <row r="164" ht="14.25" customHeight="1">
      <c r="A164" s="5">
        <f>BSMmodel!Q183</f>
        <v>5015</v>
      </c>
      <c r="B164" s="6">
        <f>BSMmodel!P183</f>
        <v>1447</v>
      </c>
      <c r="C164" s="7">
        <f>BSMmodel!AD183</f>
        <v>1476</v>
      </c>
    </row>
    <row r="165" ht="14.25" customHeight="1">
      <c r="A165" s="5">
        <f>BSMmodel!Q184</f>
        <v>5020</v>
      </c>
      <c r="B165" s="6">
        <f>BSMmodel!P184</f>
        <v>3881</v>
      </c>
      <c r="C165" s="7">
        <f>BSMmodel!AD184</f>
        <v>3975</v>
      </c>
    </row>
    <row r="166" ht="14.25" customHeight="1">
      <c r="A166" s="5">
        <f>BSMmodel!Q185</f>
        <v>5025</v>
      </c>
      <c r="B166" s="6">
        <f>BSMmodel!P185</f>
        <v>1502</v>
      </c>
      <c r="C166" s="7">
        <f>BSMmodel!AD185</f>
        <v>7728</v>
      </c>
    </row>
    <row r="167" ht="14.25" customHeight="1">
      <c r="A167" s="5">
        <f>BSMmodel!Q186</f>
        <v>5030</v>
      </c>
      <c r="B167" s="6">
        <f>BSMmodel!P186</f>
        <v>2182</v>
      </c>
      <c r="C167" s="7">
        <f>BSMmodel!AD186</f>
        <v>2247</v>
      </c>
    </row>
    <row r="168" ht="14.25" customHeight="1">
      <c r="A168" s="5">
        <f>BSMmodel!Q187</f>
        <v>5035</v>
      </c>
      <c r="B168" s="6">
        <f>BSMmodel!P187</f>
        <v>1964</v>
      </c>
      <c r="C168" s="7">
        <f>BSMmodel!AD187</f>
        <v>1911</v>
      </c>
    </row>
    <row r="169" ht="14.25" customHeight="1">
      <c r="A169" s="5">
        <f>BSMmodel!Q188</f>
        <v>5040</v>
      </c>
      <c r="B169" s="6">
        <f>BSMmodel!P188</f>
        <v>4803</v>
      </c>
      <c r="C169" s="7">
        <f>BSMmodel!AD188</f>
        <v>5034</v>
      </c>
    </row>
    <row r="170" ht="14.25" customHeight="1">
      <c r="A170" s="5">
        <f>BSMmodel!Q189</f>
        <v>5045</v>
      </c>
      <c r="B170" s="6">
        <f>BSMmodel!P189</f>
        <v>1467</v>
      </c>
      <c r="C170" s="7">
        <f>BSMmodel!AD189</f>
        <v>1597</v>
      </c>
    </row>
    <row r="171" ht="14.25" customHeight="1">
      <c r="A171" s="5">
        <f>BSMmodel!Q190</f>
        <v>5050</v>
      </c>
      <c r="B171" s="6">
        <f>BSMmodel!P190</f>
        <v>4686</v>
      </c>
      <c r="C171" s="7">
        <f>BSMmodel!AD190</f>
        <v>9905</v>
      </c>
    </row>
    <row r="172" ht="14.25" customHeight="1">
      <c r="A172" s="5">
        <f>BSMmodel!Q191</f>
        <v>5055</v>
      </c>
      <c r="B172" s="6">
        <f>BSMmodel!P191</f>
        <v>541</v>
      </c>
      <c r="C172" s="7">
        <f>BSMmodel!AD191</f>
        <v>689</v>
      </c>
    </row>
    <row r="173" ht="14.25" customHeight="1">
      <c r="A173" s="5">
        <f>BSMmodel!Q192</f>
        <v>5060</v>
      </c>
      <c r="B173" s="6">
        <f>BSMmodel!P192</f>
        <v>1275</v>
      </c>
      <c r="C173" s="7">
        <f>BSMmodel!AD192</f>
        <v>1698</v>
      </c>
    </row>
    <row r="174" ht="14.25" customHeight="1">
      <c r="A174" s="5">
        <f>BSMmodel!Q193</f>
        <v>5065</v>
      </c>
      <c r="B174" s="6">
        <f>BSMmodel!P193</f>
        <v>984</v>
      </c>
      <c r="C174" s="7">
        <f>BSMmodel!AD193</f>
        <v>3753</v>
      </c>
    </row>
    <row r="175" ht="14.25" customHeight="1">
      <c r="A175" s="5">
        <f>BSMmodel!Q194</f>
        <v>5070</v>
      </c>
      <c r="B175" s="6">
        <f>BSMmodel!P194</f>
        <v>1731</v>
      </c>
      <c r="C175" s="7">
        <f>BSMmodel!AD194</f>
        <v>2254</v>
      </c>
    </row>
    <row r="176" ht="14.25" customHeight="1">
      <c r="A176" s="5">
        <f>BSMmodel!Q195</f>
        <v>5075</v>
      </c>
      <c r="B176" s="6">
        <f>BSMmodel!P195</f>
        <v>2047</v>
      </c>
      <c r="C176" s="7">
        <f>BSMmodel!AD195</f>
        <v>5149</v>
      </c>
    </row>
    <row r="177" ht="14.25" customHeight="1">
      <c r="A177" s="5">
        <f>BSMmodel!Q196</f>
        <v>5080</v>
      </c>
      <c r="B177" s="6">
        <f>BSMmodel!P196</f>
        <v>1870</v>
      </c>
      <c r="C177" s="7">
        <f>BSMmodel!AD196</f>
        <v>2229</v>
      </c>
    </row>
    <row r="178" ht="14.25" customHeight="1">
      <c r="A178" s="5">
        <f>BSMmodel!Q197</f>
        <v>5085</v>
      </c>
      <c r="B178" s="6">
        <f>BSMmodel!P197</f>
        <v>1475</v>
      </c>
      <c r="C178" s="7">
        <f>BSMmodel!AD197</f>
        <v>1510</v>
      </c>
    </row>
    <row r="179" ht="14.25" customHeight="1">
      <c r="A179" s="5">
        <f>BSMmodel!Q198</f>
        <v>5090</v>
      </c>
      <c r="B179" s="6">
        <f>BSMmodel!P198</f>
        <v>2228</v>
      </c>
      <c r="C179" s="7">
        <f>BSMmodel!AD198</f>
        <v>2505</v>
      </c>
    </row>
    <row r="180" ht="14.25" customHeight="1">
      <c r="A180" s="5">
        <f>BSMmodel!Q199</f>
        <v>5095</v>
      </c>
      <c r="B180" s="6">
        <f>BSMmodel!P199</f>
        <v>1904</v>
      </c>
      <c r="C180" s="7">
        <f>BSMmodel!AD199</f>
        <v>1977</v>
      </c>
    </row>
    <row r="181" ht="14.25" customHeight="1">
      <c r="A181" s="5">
        <f>BSMmodel!Q200</f>
        <v>5100</v>
      </c>
      <c r="B181" s="6">
        <f>BSMmodel!P200</f>
        <v>24503</v>
      </c>
      <c r="C181" s="7">
        <f>BSMmodel!AD200</f>
        <v>37581</v>
      </c>
    </row>
    <row r="182" ht="14.25" customHeight="1">
      <c r="A182" s="5">
        <f>BSMmodel!Q201</f>
        <v>5105</v>
      </c>
      <c r="B182" s="6">
        <f>BSMmodel!P201</f>
        <v>1767</v>
      </c>
      <c r="C182" s="7">
        <f>BSMmodel!AD201</f>
        <v>1724</v>
      </c>
    </row>
    <row r="183" ht="14.25" customHeight="1">
      <c r="A183" s="5">
        <f>BSMmodel!Q202</f>
        <v>5110</v>
      </c>
      <c r="B183" s="6">
        <f>BSMmodel!P202</f>
        <v>2582</v>
      </c>
      <c r="C183" s="7">
        <f>BSMmodel!AD202</f>
        <v>2811</v>
      </c>
    </row>
    <row r="184" ht="14.25" customHeight="1">
      <c r="A184" s="5">
        <f>BSMmodel!Q203</f>
        <v>5115</v>
      </c>
      <c r="B184" s="6">
        <f>BSMmodel!P203</f>
        <v>2445</v>
      </c>
      <c r="C184" s="7">
        <f>BSMmodel!AD203</f>
        <v>2506</v>
      </c>
    </row>
    <row r="185" ht="14.25" customHeight="1">
      <c r="A185" s="5">
        <f>BSMmodel!Q204</f>
        <v>5120</v>
      </c>
      <c r="B185" s="6">
        <f>BSMmodel!P204</f>
        <v>3551</v>
      </c>
      <c r="C185" s="7">
        <f>BSMmodel!AD204</f>
        <v>4067</v>
      </c>
    </row>
    <row r="186" ht="14.25" customHeight="1">
      <c r="A186" s="5">
        <f>BSMmodel!Q205</f>
        <v>5125</v>
      </c>
      <c r="B186" s="6">
        <f>BSMmodel!P205</f>
        <v>3005</v>
      </c>
      <c r="C186" s="7">
        <f>BSMmodel!AD205</f>
        <v>5391</v>
      </c>
    </row>
    <row r="187" ht="14.25" customHeight="1">
      <c r="A187" s="5">
        <f>BSMmodel!Q206</f>
        <v>5130</v>
      </c>
      <c r="B187" s="6">
        <f>BSMmodel!P206</f>
        <v>2254</v>
      </c>
      <c r="C187" s="7">
        <f>BSMmodel!AD206</f>
        <v>2357</v>
      </c>
    </row>
    <row r="188" ht="14.25" customHeight="1">
      <c r="A188" s="5">
        <f>BSMmodel!Q207</f>
        <v>5135</v>
      </c>
      <c r="B188" s="6">
        <f>BSMmodel!P207</f>
        <v>2101</v>
      </c>
      <c r="C188" s="7">
        <f>BSMmodel!AD207</f>
        <v>2247</v>
      </c>
    </row>
    <row r="189" ht="14.25" customHeight="1">
      <c r="A189" s="5">
        <f>BSMmodel!Q208</f>
        <v>5140</v>
      </c>
      <c r="B189" s="6">
        <f>BSMmodel!P208</f>
        <v>4539</v>
      </c>
      <c r="C189" s="7">
        <f>BSMmodel!AD208</f>
        <v>4920</v>
      </c>
    </row>
    <row r="190" ht="14.25" customHeight="1">
      <c r="A190" s="5">
        <f>BSMmodel!Q209</f>
        <v>5145</v>
      </c>
      <c r="B190" s="6">
        <f>BSMmodel!P209</f>
        <v>1987</v>
      </c>
      <c r="C190" s="7">
        <f>BSMmodel!AD209</f>
        <v>3420</v>
      </c>
    </row>
    <row r="191" ht="14.25" customHeight="1">
      <c r="A191" s="5">
        <f>BSMmodel!Q210</f>
        <v>5150</v>
      </c>
      <c r="B191" s="6">
        <f>BSMmodel!P210</f>
        <v>8540</v>
      </c>
      <c r="C191" s="7">
        <f>BSMmodel!AD210</f>
        <v>14677</v>
      </c>
    </row>
    <row r="192" ht="14.25" customHeight="1">
      <c r="A192" s="5">
        <f>BSMmodel!Q211</f>
        <v>5155</v>
      </c>
      <c r="B192" s="6">
        <f>BSMmodel!P211</f>
        <v>2246</v>
      </c>
      <c r="C192" s="7">
        <f>BSMmodel!AD211</f>
        <v>2416</v>
      </c>
    </row>
    <row r="193" ht="14.25" customHeight="1">
      <c r="A193" s="5">
        <f>BSMmodel!Q212</f>
        <v>5160</v>
      </c>
      <c r="B193" s="6">
        <f>BSMmodel!P212</f>
        <v>3901</v>
      </c>
      <c r="C193" s="7">
        <f>BSMmodel!AD212</f>
        <v>4335</v>
      </c>
    </row>
    <row r="194" ht="14.25" customHeight="1">
      <c r="A194" s="5">
        <f>BSMmodel!Q213</f>
        <v>5165</v>
      </c>
      <c r="B194" s="6">
        <f>BSMmodel!P213</f>
        <v>1528</v>
      </c>
      <c r="C194" s="7">
        <f>BSMmodel!AD213</f>
        <v>1636</v>
      </c>
    </row>
    <row r="195" ht="14.25" customHeight="1">
      <c r="A195" s="5">
        <f>BSMmodel!Q214</f>
        <v>5170</v>
      </c>
      <c r="B195" s="6">
        <f>BSMmodel!P214</f>
        <v>2797</v>
      </c>
      <c r="C195" s="7">
        <f>BSMmodel!AD214</f>
        <v>3256</v>
      </c>
    </row>
    <row r="196" ht="14.25" customHeight="1">
      <c r="A196" s="5">
        <f>BSMmodel!Q215</f>
        <v>5175</v>
      </c>
      <c r="B196" s="6">
        <f>BSMmodel!P215</f>
        <v>2668</v>
      </c>
      <c r="C196" s="7">
        <f>BSMmodel!AD215</f>
        <v>6308</v>
      </c>
    </row>
    <row r="197" ht="14.25" customHeight="1">
      <c r="A197" s="5">
        <f>BSMmodel!Q216</f>
        <v>5180</v>
      </c>
      <c r="B197" s="6">
        <f>BSMmodel!P216</f>
        <v>2757</v>
      </c>
      <c r="C197" s="7">
        <f>BSMmodel!AD216</f>
        <v>2683</v>
      </c>
    </row>
    <row r="198" ht="14.25" customHeight="1">
      <c r="A198" s="5">
        <f>BSMmodel!Q217</f>
        <v>5185</v>
      </c>
      <c r="B198" s="6">
        <f>BSMmodel!P217</f>
        <v>1319</v>
      </c>
      <c r="C198" s="7">
        <f>BSMmodel!AD217</f>
        <v>1485</v>
      </c>
    </row>
    <row r="199" ht="14.25" customHeight="1">
      <c r="A199" s="5">
        <f>BSMmodel!Q218</f>
        <v>5190</v>
      </c>
      <c r="B199" s="6">
        <f>BSMmodel!P218</f>
        <v>2318</v>
      </c>
      <c r="C199" s="7">
        <f>BSMmodel!AD218</f>
        <v>2810</v>
      </c>
    </row>
    <row r="200" ht="14.25" customHeight="1">
      <c r="A200" s="5">
        <f>BSMmodel!Q219</f>
        <v>5195</v>
      </c>
      <c r="B200" s="6">
        <f>BSMmodel!P219</f>
        <v>945</v>
      </c>
      <c r="C200" s="7">
        <f>BSMmodel!AD219</f>
        <v>1226</v>
      </c>
    </row>
    <row r="201" ht="14.25" customHeight="1">
      <c r="A201" s="5">
        <f>BSMmodel!Q220</f>
        <v>5200</v>
      </c>
      <c r="B201" s="6">
        <f>BSMmodel!P220</f>
        <v>17616</v>
      </c>
      <c r="C201" s="7">
        <f>BSMmodel!AD220</f>
        <v>38748</v>
      </c>
    </row>
    <row r="202" ht="14.25" customHeight="1">
      <c r="A202" s="5">
        <f>BSMmodel!Q221</f>
        <v>5205</v>
      </c>
      <c r="B202" s="6">
        <f>BSMmodel!P221</f>
        <v>2109</v>
      </c>
      <c r="C202" s="7">
        <f>BSMmodel!AD221</f>
        <v>2169</v>
      </c>
    </row>
    <row r="203" ht="14.25" customHeight="1">
      <c r="A203" s="5">
        <f>BSMmodel!Q222</f>
        <v>5210</v>
      </c>
      <c r="B203" s="6">
        <f>BSMmodel!P222</f>
        <v>1737</v>
      </c>
      <c r="C203" s="7">
        <f>BSMmodel!AD222</f>
        <v>3825</v>
      </c>
    </row>
    <row r="204" ht="14.25" customHeight="1">
      <c r="A204" s="5">
        <f>BSMmodel!Q223</f>
        <v>5215</v>
      </c>
      <c r="B204" s="6">
        <f>BSMmodel!P223</f>
        <v>1793</v>
      </c>
      <c r="C204" s="7">
        <f>BSMmodel!AD223</f>
        <v>2031</v>
      </c>
    </row>
    <row r="205" ht="14.25" customHeight="1">
      <c r="A205" s="5">
        <f>BSMmodel!Q224</f>
        <v>5220</v>
      </c>
      <c r="B205" s="6">
        <f>BSMmodel!P224</f>
        <v>3483</v>
      </c>
      <c r="C205" s="7">
        <f>BSMmodel!AD224</f>
        <v>6025</v>
      </c>
    </row>
    <row r="206" ht="14.25" customHeight="1">
      <c r="A206" s="5">
        <f>BSMmodel!Q225</f>
        <v>5225</v>
      </c>
      <c r="B206" s="6">
        <f>BSMmodel!P225</f>
        <v>2700</v>
      </c>
      <c r="C206" s="7">
        <f>BSMmodel!AD225</f>
        <v>5490</v>
      </c>
    </row>
    <row r="207" ht="14.25" customHeight="1">
      <c r="A207" s="5">
        <f>BSMmodel!Q226</f>
        <v>5230</v>
      </c>
      <c r="B207" s="6">
        <f>BSMmodel!P226</f>
        <v>2119</v>
      </c>
      <c r="C207" s="7">
        <f>BSMmodel!AD226</f>
        <v>2319</v>
      </c>
    </row>
    <row r="208" ht="14.25" customHeight="1">
      <c r="A208" s="5">
        <f>BSMmodel!Q227</f>
        <v>5235</v>
      </c>
      <c r="B208" s="6">
        <f>BSMmodel!P227</f>
        <v>1675</v>
      </c>
      <c r="C208" s="7">
        <f>BSMmodel!AD227</f>
        <v>1993</v>
      </c>
    </row>
    <row r="209" ht="14.25" customHeight="1">
      <c r="A209" s="5">
        <f>BSMmodel!Q228</f>
        <v>5240</v>
      </c>
      <c r="B209" s="6">
        <f>BSMmodel!P228</f>
        <v>2681</v>
      </c>
      <c r="C209" s="7">
        <f>BSMmodel!AD228</f>
        <v>2842</v>
      </c>
    </row>
    <row r="210" ht="14.25" customHeight="1">
      <c r="A210" s="5">
        <f>BSMmodel!Q229</f>
        <v>5245</v>
      </c>
      <c r="B210" s="6">
        <f>BSMmodel!P229</f>
        <v>2036</v>
      </c>
      <c r="C210" s="7">
        <f>BSMmodel!AD229</f>
        <v>2105</v>
      </c>
    </row>
    <row r="211" ht="14.25" customHeight="1">
      <c r="A211" s="5">
        <f>BSMmodel!Q230</f>
        <v>5250</v>
      </c>
      <c r="B211" s="6">
        <f>BSMmodel!P230</f>
        <v>12751</v>
      </c>
      <c r="C211" s="7">
        <f>BSMmodel!AD230</f>
        <v>20376</v>
      </c>
    </row>
    <row r="212" ht="14.25" customHeight="1">
      <c r="A212" s="5">
        <f>BSMmodel!Q231</f>
        <v>5255</v>
      </c>
      <c r="B212" s="6">
        <f>BSMmodel!P231</f>
        <v>2517</v>
      </c>
      <c r="C212" s="7">
        <f>BSMmodel!AD231</f>
        <v>2754</v>
      </c>
    </row>
    <row r="213" ht="14.25" customHeight="1">
      <c r="A213" s="5">
        <f>BSMmodel!Q232</f>
        <v>5260</v>
      </c>
      <c r="B213" s="6">
        <f>BSMmodel!P232</f>
        <v>3534</v>
      </c>
      <c r="C213" s="7">
        <f>BSMmodel!AD232</f>
        <v>3801</v>
      </c>
    </row>
    <row r="214" ht="14.25" customHeight="1">
      <c r="A214" s="5">
        <f>BSMmodel!Q233</f>
        <v>5265</v>
      </c>
      <c r="B214" s="6">
        <f>BSMmodel!P233</f>
        <v>2406</v>
      </c>
      <c r="C214" s="7">
        <f>BSMmodel!AD233</f>
        <v>2778</v>
      </c>
    </row>
    <row r="215" ht="14.25" customHeight="1">
      <c r="A215" s="5">
        <f>BSMmodel!Q234</f>
        <v>5270</v>
      </c>
      <c r="B215" s="6">
        <f>BSMmodel!P234</f>
        <v>5340</v>
      </c>
      <c r="C215" s="7">
        <f>BSMmodel!AD234</f>
        <v>6036</v>
      </c>
    </row>
    <row r="216" ht="14.25" customHeight="1">
      <c r="A216" s="5">
        <f>BSMmodel!Q235</f>
        <v>5275</v>
      </c>
      <c r="B216" s="6">
        <f>BSMmodel!P235</f>
        <v>3495</v>
      </c>
      <c r="C216" s="7">
        <f>BSMmodel!AD235</f>
        <v>5185</v>
      </c>
    </row>
    <row r="217" ht="14.25" customHeight="1">
      <c r="A217" s="5">
        <f>BSMmodel!Q236</f>
        <v>5280</v>
      </c>
      <c r="B217" s="6">
        <f>BSMmodel!P236</f>
        <v>2712</v>
      </c>
      <c r="C217" s="7">
        <f>BSMmodel!AD236</f>
        <v>3141</v>
      </c>
    </row>
    <row r="218" ht="14.25" customHeight="1">
      <c r="A218" s="5">
        <f>BSMmodel!Q237</f>
        <v>5285</v>
      </c>
      <c r="B218" s="6">
        <f>BSMmodel!P237</f>
        <v>3244</v>
      </c>
      <c r="C218" s="7">
        <f>BSMmodel!AD237</f>
        <v>3371</v>
      </c>
    </row>
    <row r="219" ht="14.25" customHeight="1">
      <c r="A219" s="5">
        <f>BSMmodel!Q238</f>
        <v>5290</v>
      </c>
      <c r="B219" s="6">
        <f>BSMmodel!P238</f>
        <v>3112</v>
      </c>
      <c r="C219" s="7">
        <f>BSMmodel!AD238</f>
        <v>3671</v>
      </c>
    </row>
    <row r="220" ht="14.25" customHeight="1">
      <c r="A220" s="5">
        <f>BSMmodel!Q239</f>
        <v>5295</v>
      </c>
      <c r="B220" s="6">
        <f>BSMmodel!P239</f>
        <v>2443</v>
      </c>
      <c r="C220" s="7">
        <f>BSMmodel!AD239</f>
        <v>2335</v>
      </c>
    </row>
    <row r="221" ht="14.25" customHeight="1">
      <c r="A221" s="5">
        <f>BSMmodel!Q240</f>
        <v>5300</v>
      </c>
      <c r="B221" s="6">
        <f>BSMmodel!P240</f>
        <v>22838</v>
      </c>
      <c r="C221" s="7">
        <f>BSMmodel!AD240</f>
        <v>38902</v>
      </c>
    </row>
    <row r="222" ht="14.25" customHeight="1">
      <c r="A222" s="5">
        <f>BSMmodel!Q241</f>
        <v>5305</v>
      </c>
      <c r="B222" s="6">
        <f>BSMmodel!P241</f>
        <v>2533</v>
      </c>
      <c r="C222" s="7">
        <f>BSMmodel!AD241</f>
        <v>2857</v>
      </c>
    </row>
    <row r="223" ht="14.25" customHeight="1">
      <c r="A223" s="5">
        <f>BSMmodel!Q242</f>
        <v>5310</v>
      </c>
      <c r="B223" s="6">
        <f>BSMmodel!P242</f>
        <v>4610</v>
      </c>
      <c r="C223" s="7">
        <f>BSMmodel!AD242</f>
        <v>4613</v>
      </c>
    </row>
    <row r="224" ht="14.25" customHeight="1">
      <c r="A224" s="5">
        <f>BSMmodel!Q243</f>
        <v>5315</v>
      </c>
      <c r="B224" s="6">
        <f>BSMmodel!P243</f>
        <v>4059</v>
      </c>
      <c r="C224" s="7">
        <f>BSMmodel!AD243</f>
        <v>4309</v>
      </c>
    </row>
    <row r="225" ht="14.25" customHeight="1">
      <c r="A225" s="5">
        <f>BSMmodel!Q244</f>
        <v>5320</v>
      </c>
      <c r="B225" s="6">
        <f>BSMmodel!P244</f>
        <v>3267</v>
      </c>
      <c r="C225" s="7">
        <f>BSMmodel!AD244</f>
        <v>3673</v>
      </c>
    </row>
    <row r="226" ht="14.25" customHeight="1">
      <c r="A226" s="5">
        <f>BSMmodel!Q245</f>
        <v>5325</v>
      </c>
      <c r="B226" s="6">
        <f>BSMmodel!P245</f>
        <v>7905</v>
      </c>
      <c r="C226" s="7">
        <f>BSMmodel!AD245</f>
        <v>20955</v>
      </c>
    </row>
    <row r="227" ht="14.25" customHeight="1">
      <c r="A227" s="5">
        <f>BSMmodel!Q246</f>
        <v>5330</v>
      </c>
      <c r="B227" s="6">
        <f>BSMmodel!P246</f>
        <v>2087</v>
      </c>
      <c r="C227" s="7">
        <f>BSMmodel!AD246</f>
        <v>2551</v>
      </c>
    </row>
    <row r="228" ht="14.25" customHeight="1">
      <c r="A228" s="5">
        <f>BSMmodel!Q247</f>
        <v>5335</v>
      </c>
      <c r="B228" s="6">
        <f>BSMmodel!P247</f>
        <v>2911</v>
      </c>
      <c r="C228" s="7">
        <f>BSMmodel!AD247</f>
        <v>3066</v>
      </c>
    </row>
    <row r="229" ht="14.25" customHeight="1">
      <c r="A229" s="5">
        <f>BSMmodel!Q248</f>
        <v>5340</v>
      </c>
      <c r="B229" s="6">
        <f>BSMmodel!P248</f>
        <v>2580</v>
      </c>
      <c r="C229" s="7">
        <f>BSMmodel!AD248</f>
        <v>2725</v>
      </c>
    </row>
    <row r="230" ht="14.25" customHeight="1">
      <c r="A230" s="5">
        <f>BSMmodel!Q249</f>
        <v>5345</v>
      </c>
      <c r="B230" s="6">
        <f>BSMmodel!P249</f>
        <v>2072</v>
      </c>
      <c r="C230" s="7">
        <f>BSMmodel!AD249</f>
        <v>2251</v>
      </c>
    </row>
    <row r="231" ht="14.25" customHeight="1">
      <c r="A231" s="5">
        <f>BSMmodel!Q250</f>
        <v>5350</v>
      </c>
      <c r="B231" s="6">
        <f>BSMmodel!P250</f>
        <v>9833</v>
      </c>
      <c r="C231" s="7">
        <f>BSMmodel!AD250</f>
        <v>25147</v>
      </c>
    </row>
    <row r="232" ht="14.25" customHeight="1">
      <c r="A232" s="5">
        <f>BSMmodel!Q251</f>
        <v>5355</v>
      </c>
      <c r="B232" s="6">
        <f>BSMmodel!P251</f>
        <v>1741</v>
      </c>
      <c r="C232" s="7">
        <f>BSMmodel!AD251</f>
        <v>1782</v>
      </c>
    </row>
    <row r="233" ht="14.25" customHeight="1">
      <c r="A233" s="5">
        <f>BSMmodel!Q252</f>
        <v>5360</v>
      </c>
      <c r="B233" s="6">
        <f>BSMmodel!P252</f>
        <v>3223</v>
      </c>
      <c r="C233" s="7">
        <f>BSMmodel!AD252</f>
        <v>4205</v>
      </c>
    </row>
    <row r="234" ht="14.25" customHeight="1">
      <c r="A234" s="5">
        <f>BSMmodel!Q253</f>
        <v>5365</v>
      </c>
      <c r="B234" s="6">
        <f>BSMmodel!P253</f>
        <v>2278</v>
      </c>
      <c r="C234" s="7">
        <f>BSMmodel!AD253</f>
        <v>2455</v>
      </c>
    </row>
    <row r="235" ht="14.25" customHeight="1">
      <c r="A235" s="5">
        <f>BSMmodel!Q254</f>
        <v>5370</v>
      </c>
      <c r="B235" s="6">
        <f>BSMmodel!P254</f>
        <v>1978</v>
      </c>
      <c r="C235" s="7">
        <f>BSMmodel!AD254</f>
        <v>2112</v>
      </c>
    </row>
    <row r="236" ht="14.25" customHeight="1">
      <c r="A236" s="5">
        <f>BSMmodel!Q255</f>
        <v>5375</v>
      </c>
      <c r="B236" s="6">
        <f>BSMmodel!P255</f>
        <v>3124</v>
      </c>
      <c r="C236" s="7">
        <f>BSMmodel!AD255</f>
        <v>9062</v>
      </c>
    </row>
    <row r="237" ht="14.25" customHeight="1">
      <c r="A237" s="5">
        <f>BSMmodel!Q256</f>
        <v>5380</v>
      </c>
      <c r="B237" s="6">
        <f>BSMmodel!P256</f>
        <v>2170</v>
      </c>
      <c r="C237" s="7">
        <f>BSMmodel!AD256</f>
        <v>2541</v>
      </c>
    </row>
    <row r="238" ht="14.25" customHeight="1">
      <c r="A238" s="5">
        <f>BSMmodel!Q257</f>
        <v>5385</v>
      </c>
      <c r="B238" s="6">
        <f>BSMmodel!P257</f>
        <v>1881</v>
      </c>
      <c r="C238" s="7">
        <f>BSMmodel!AD257</f>
        <v>2181</v>
      </c>
    </row>
    <row r="239" ht="14.25" customHeight="1">
      <c r="A239" s="5">
        <f>BSMmodel!Q258</f>
        <v>5390</v>
      </c>
      <c r="B239" s="6">
        <f>BSMmodel!P258</f>
        <v>2069</v>
      </c>
      <c r="C239" s="7">
        <f>BSMmodel!AD258</f>
        <v>2237</v>
      </c>
    </row>
    <row r="240" ht="14.25" customHeight="1">
      <c r="A240" s="5">
        <f>BSMmodel!Q259</f>
        <v>5395</v>
      </c>
      <c r="B240" s="6">
        <f>BSMmodel!P259</f>
        <v>3521</v>
      </c>
      <c r="C240" s="7">
        <f>BSMmodel!AD259</f>
        <v>4299</v>
      </c>
    </row>
    <row r="241" ht="14.25" customHeight="1">
      <c r="A241" s="5">
        <f>BSMmodel!Q260</f>
        <v>5400</v>
      </c>
      <c r="B241" s="6">
        <f>BSMmodel!P260</f>
        <v>41526</v>
      </c>
      <c r="C241" s="7">
        <f>BSMmodel!AD260</f>
        <v>59251</v>
      </c>
    </row>
    <row r="242" ht="14.25" customHeight="1">
      <c r="A242" s="5">
        <f>BSMmodel!Q261</f>
        <v>5405</v>
      </c>
      <c r="B242" s="6">
        <f>BSMmodel!P261</f>
        <v>2102</v>
      </c>
      <c r="C242" s="7">
        <f>BSMmodel!AD261</f>
        <v>2197</v>
      </c>
    </row>
    <row r="243" ht="14.25" customHeight="1">
      <c r="A243" s="5">
        <f>BSMmodel!Q262</f>
        <v>5410</v>
      </c>
      <c r="B243" s="6">
        <f>BSMmodel!P262</f>
        <v>2050</v>
      </c>
      <c r="C243" s="7">
        <f>BSMmodel!AD262</f>
        <v>3334</v>
      </c>
    </row>
    <row r="244" ht="14.25" customHeight="1">
      <c r="A244" s="5">
        <f>BSMmodel!Q263</f>
        <v>5415</v>
      </c>
      <c r="B244" s="6">
        <f>BSMmodel!P263</f>
        <v>1608</v>
      </c>
      <c r="C244" s="7">
        <f>BSMmodel!AD263</f>
        <v>1866</v>
      </c>
    </row>
    <row r="245" ht="14.25" customHeight="1">
      <c r="A245" s="5">
        <f>BSMmodel!Q264</f>
        <v>5420</v>
      </c>
      <c r="B245" s="6">
        <f>BSMmodel!P264</f>
        <v>2365</v>
      </c>
      <c r="C245" s="7">
        <f>BSMmodel!AD264</f>
        <v>2930</v>
      </c>
    </row>
    <row r="246" ht="14.25" customHeight="1">
      <c r="A246" s="5">
        <f>BSMmodel!Q265</f>
        <v>5425</v>
      </c>
      <c r="B246" s="6">
        <f>BSMmodel!P265</f>
        <v>6524</v>
      </c>
      <c r="C246" s="7">
        <f>BSMmodel!AD265</f>
        <v>8290</v>
      </c>
    </row>
    <row r="247" ht="14.25" customHeight="1">
      <c r="A247" s="5">
        <f>BSMmodel!Q266</f>
        <v>5430</v>
      </c>
      <c r="B247" s="6">
        <f>BSMmodel!P266</f>
        <v>6765</v>
      </c>
      <c r="C247" s="7">
        <f>BSMmodel!AD266</f>
        <v>5106</v>
      </c>
    </row>
    <row r="248" ht="14.25" customHeight="1">
      <c r="A248" s="5">
        <f>BSMmodel!Q267</f>
        <v>5435</v>
      </c>
      <c r="B248" s="6">
        <f>BSMmodel!P267</f>
        <v>4567</v>
      </c>
      <c r="C248" s="7">
        <f>BSMmodel!AD267</f>
        <v>2876</v>
      </c>
    </row>
    <row r="249" ht="14.25" customHeight="1">
      <c r="A249" s="5">
        <f>BSMmodel!Q268</f>
        <v>5440</v>
      </c>
      <c r="B249" s="6">
        <f>BSMmodel!P268</f>
        <v>3796</v>
      </c>
      <c r="C249" s="7">
        <f>BSMmodel!AD268</f>
        <v>4391</v>
      </c>
    </row>
    <row r="250" ht="14.25" customHeight="1">
      <c r="A250" s="5">
        <f>BSMmodel!Q269</f>
        <v>5445</v>
      </c>
      <c r="B250" s="6">
        <f>BSMmodel!P269</f>
        <v>2629</v>
      </c>
      <c r="C250" s="7">
        <f>BSMmodel!AD269</f>
        <v>2615</v>
      </c>
    </row>
    <row r="251" ht="14.25" customHeight="1">
      <c r="A251" s="5">
        <f>BSMmodel!Q270</f>
        <v>5450</v>
      </c>
      <c r="B251" s="6">
        <f>BSMmodel!P270</f>
        <v>16102</v>
      </c>
      <c r="C251" s="7">
        <f>BSMmodel!AD270</f>
        <v>29857</v>
      </c>
    </row>
    <row r="252" ht="14.25" customHeight="1">
      <c r="A252" s="5">
        <f>BSMmodel!Q271</f>
        <v>5455</v>
      </c>
      <c r="B252" s="6">
        <f>BSMmodel!P271</f>
        <v>3685</v>
      </c>
      <c r="C252" s="7">
        <f>BSMmodel!AD271</f>
        <v>3652</v>
      </c>
    </row>
    <row r="253" ht="14.25" customHeight="1">
      <c r="A253" s="5">
        <f>BSMmodel!Q272</f>
        <v>5460</v>
      </c>
      <c r="B253" s="6">
        <f>BSMmodel!P272</f>
        <v>5139</v>
      </c>
      <c r="C253" s="7">
        <f>BSMmodel!AD272</f>
        <v>5173</v>
      </c>
    </row>
    <row r="254" ht="14.25" customHeight="1">
      <c r="A254" s="5">
        <f>BSMmodel!Q273</f>
        <v>5465</v>
      </c>
      <c r="B254" s="6">
        <f>BSMmodel!P273</f>
        <v>5592</v>
      </c>
      <c r="C254" s="7">
        <f>BSMmodel!AD273</f>
        <v>5898</v>
      </c>
    </row>
    <row r="255" ht="14.25" customHeight="1">
      <c r="A255" s="5">
        <f>BSMmodel!Q274</f>
        <v>5470</v>
      </c>
      <c r="B255" s="6">
        <f>BSMmodel!P274</f>
        <v>5929</v>
      </c>
      <c r="C255" s="7">
        <f>BSMmodel!AD274</f>
        <v>5826</v>
      </c>
    </row>
    <row r="256" ht="14.25" customHeight="1">
      <c r="A256" s="5">
        <f>BSMmodel!Q275</f>
        <v>5475</v>
      </c>
      <c r="B256" s="6">
        <f>BSMmodel!P275</f>
        <v>9726</v>
      </c>
      <c r="C256" s="7">
        <f>BSMmodel!AD275</f>
        <v>13689</v>
      </c>
    </row>
    <row r="257" ht="14.25" customHeight="1">
      <c r="A257" s="5">
        <f>BSMmodel!Q276</f>
        <v>5480</v>
      </c>
      <c r="B257" s="6">
        <f>BSMmodel!P276</f>
        <v>6351</v>
      </c>
      <c r="C257" s="7">
        <f>BSMmodel!AD276</f>
        <v>7162</v>
      </c>
    </row>
    <row r="258" ht="14.25" customHeight="1">
      <c r="A258" s="5">
        <f>BSMmodel!Q277</f>
        <v>5485</v>
      </c>
      <c r="B258" s="6">
        <f>BSMmodel!P277</f>
        <v>3954</v>
      </c>
      <c r="C258" s="7">
        <f>BSMmodel!AD277</f>
        <v>4371</v>
      </c>
    </row>
    <row r="259" ht="14.25" customHeight="1">
      <c r="A259" s="5">
        <f>BSMmodel!Q278</f>
        <v>5490</v>
      </c>
      <c r="B259" s="6">
        <f>BSMmodel!P278</f>
        <v>2415</v>
      </c>
      <c r="C259" s="7">
        <f>BSMmodel!AD278</f>
        <v>2615</v>
      </c>
    </row>
    <row r="260" ht="14.25" customHeight="1">
      <c r="A260" s="5">
        <f>BSMmodel!Q279</f>
        <v>5495</v>
      </c>
      <c r="B260" s="6">
        <f>BSMmodel!P279</f>
        <v>4102</v>
      </c>
      <c r="C260" s="7">
        <f>BSMmodel!AD279</f>
        <v>4263</v>
      </c>
    </row>
    <row r="261" ht="14.25" customHeight="1">
      <c r="A261" s="5">
        <f>BSMmodel!Q280</f>
        <v>5500</v>
      </c>
      <c r="B261" s="6">
        <f>BSMmodel!P280</f>
        <v>32423</v>
      </c>
      <c r="C261" s="7">
        <f>BSMmodel!AD280</f>
        <v>44584</v>
      </c>
    </row>
    <row r="262" ht="14.25" customHeight="1">
      <c r="A262" s="5">
        <f>BSMmodel!Q281</f>
        <v>5505</v>
      </c>
      <c r="B262" s="6">
        <f>BSMmodel!P281</f>
        <v>2830</v>
      </c>
      <c r="C262" s="7">
        <f>BSMmodel!AD281</f>
        <v>3572</v>
      </c>
    </row>
    <row r="263" ht="14.25" customHeight="1">
      <c r="A263" s="5">
        <f>BSMmodel!Q282</f>
        <v>5510</v>
      </c>
      <c r="B263" s="6">
        <f>BSMmodel!P282</f>
        <v>4797</v>
      </c>
      <c r="C263" s="7">
        <f>BSMmodel!AD282</f>
        <v>4838</v>
      </c>
    </row>
    <row r="264" ht="14.25" customHeight="1">
      <c r="A264" s="5">
        <f>BSMmodel!Q283</f>
        <v>5515</v>
      </c>
      <c r="B264" s="6">
        <f>BSMmodel!P283</f>
        <v>3208</v>
      </c>
      <c r="C264" s="7">
        <f>BSMmodel!AD283</f>
        <v>3374</v>
      </c>
    </row>
    <row r="265" ht="14.25" customHeight="1">
      <c r="A265" s="5">
        <f>BSMmodel!Q284</f>
        <v>5520</v>
      </c>
      <c r="B265" s="6">
        <f>BSMmodel!P284</f>
        <v>2235</v>
      </c>
      <c r="C265" s="7">
        <f>BSMmodel!AD284</f>
        <v>2845</v>
      </c>
    </row>
    <row r="266" ht="14.25" customHeight="1">
      <c r="A266" s="5">
        <f>BSMmodel!Q285</f>
        <v>5525</v>
      </c>
      <c r="B266" s="6">
        <f>BSMmodel!P285</f>
        <v>6360</v>
      </c>
      <c r="C266" s="7">
        <f>BSMmodel!AD285</f>
        <v>8279</v>
      </c>
    </row>
    <row r="267" ht="14.25" customHeight="1">
      <c r="A267" s="5">
        <f>BSMmodel!Q286</f>
        <v>5530</v>
      </c>
      <c r="B267" s="6">
        <f>BSMmodel!P286</f>
        <v>5622</v>
      </c>
      <c r="C267" s="7">
        <f>BSMmodel!AD286</f>
        <v>3218</v>
      </c>
    </row>
    <row r="268" ht="14.25" customHeight="1">
      <c r="A268" s="5">
        <f>BSMmodel!Q287</f>
        <v>5535</v>
      </c>
      <c r="B268" s="6">
        <f>BSMmodel!P287</f>
        <v>2197</v>
      </c>
      <c r="C268" s="7">
        <f>BSMmodel!AD287</f>
        <v>4065</v>
      </c>
    </row>
    <row r="269" ht="14.25" customHeight="1">
      <c r="A269" s="5">
        <f>BSMmodel!Q288</f>
        <v>5540</v>
      </c>
      <c r="B269" s="6">
        <f>BSMmodel!P288</f>
        <v>3246</v>
      </c>
      <c r="C269" s="7">
        <f>BSMmodel!AD288</f>
        <v>3462</v>
      </c>
    </row>
    <row r="270" ht="14.25" customHeight="1">
      <c r="A270" s="5">
        <f>BSMmodel!Q289</f>
        <v>5545</v>
      </c>
      <c r="B270" s="6">
        <f>BSMmodel!P289</f>
        <v>3269</v>
      </c>
      <c r="C270" s="7">
        <f>BSMmodel!AD289</f>
        <v>3439</v>
      </c>
    </row>
    <row r="271" ht="14.25" customHeight="1">
      <c r="A271" s="5">
        <f>BSMmodel!Q290</f>
        <v>5550</v>
      </c>
      <c r="B271" s="6">
        <f>BSMmodel!P290</f>
        <v>20824</v>
      </c>
      <c r="C271" s="7">
        <f>BSMmodel!AD290</f>
        <v>27735</v>
      </c>
    </row>
    <row r="272" ht="14.25">
      <c r="A272" s="5">
        <f>BSMmodel!Q291</f>
        <v>5555</v>
      </c>
      <c r="B272" s="6">
        <f>BSMmodel!P291</f>
        <v>5204</v>
      </c>
      <c r="C272" s="7">
        <f>BSMmodel!AD291</f>
        <v>5058</v>
      </c>
    </row>
    <row r="273" ht="14.25">
      <c r="A273" s="5">
        <f>BSMmodel!Q292</f>
        <v>5560</v>
      </c>
      <c r="B273" s="6">
        <f>BSMmodel!P292</f>
        <v>3000</v>
      </c>
      <c r="C273" s="7">
        <f>BSMmodel!AD292</f>
        <v>3348</v>
      </c>
    </row>
    <row r="274" ht="14.25">
      <c r="A274" s="5">
        <f>BSMmodel!Q293</f>
        <v>5565</v>
      </c>
      <c r="B274" s="6">
        <f>BSMmodel!P293</f>
        <v>3137</v>
      </c>
      <c r="C274" s="7">
        <f>BSMmodel!AD293</f>
        <v>3260</v>
      </c>
    </row>
    <row r="275" ht="14.25">
      <c r="A275" s="5">
        <f>BSMmodel!Q294</f>
        <v>5570</v>
      </c>
      <c r="B275" s="6">
        <f>BSMmodel!P294</f>
        <v>3639</v>
      </c>
      <c r="C275" s="7">
        <f>BSMmodel!AD294</f>
        <v>3842</v>
      </c>
    </row>
    <row r="276" ht="14.25">
      <c r="A276" s="5">
        <f>BSMmodel!Q295</f>
        <v>5575</v>
      </c>
      <c r="B276" s="6">
        <f>BSMmodel!P295</f>
        <v>3429</v>
      </c>
      <c r="C276" s="7">
        <f>BSMmodel!AD295</f>
        <v>6655</v>
      </c>
    </row>
    <row r="277" ht="14.25">
      <c r="A277" s="5">
        <f>BSMmodel!Q296</f>
        <v>5580</v>
      </c>
      <c r="B277" s="6">
        <f>BSMmodel!P296</f>
        <v>4269</v>
      </c>
      <c r="C277" s="7">
        <f>BSMmodel!AD296</f>
        <v>2469</v>
      </c>
    </row>
    <row r="278" ht="14.25">
      <c r="A278" s="5">
        <f>BSMmodel!Q297</f>
        <v>5585</v>
      </c>
      <c r="B278" s="6">
        <f>BSMmodel!P297</f>
        <v>2655</v>
      </c>
      <c r="C278" s="7">
        <f>BSMmodel!AD297</f>
        <v>3238</v>
      </c>
    </row>
    <row r="279" ht="14.25">
      <c r="A279" s="5">
        <f>BSMmodel!Q298</f>
        <v>5590</v>
      </c>
      <c r="B279" s="6">
        <f>BSMmodel!P298</f>
        <v>3172</v>
      </c>
      <c r="C279" s="7">
        <f>BSMmodel!AD298</f>
        <v>3267</v>
      </c>
    </row>
    <row r="280" ht="14.25">
      <c r="A280" s="5">
        <f>BSMmodel!Q299</f>
        <v>5595</v>
      </c>
      <c r="B280" s="6">
        <f>BSMmodel!P299</f>
        <v>1550</v>
      </c>
      <c r="C280" s="7">
        <f>BSMmodel!AD299</f>
        <v>3090</v>
      </c>
    </row>
    <row r="281" ht="14.25">
      <c r="A281" s="5">
        <f>BSMmodel!Q300</f>
        <v>5600</v>
      </c>
      <c r="B281" s="6">
        <f>BSMmodel!P300</f>
        <v>29886</v>
      </c>
      <c r="C281" s="7">
        <f>BSMmodel!AD300</f>
        <v>36963</v>
      </c>
    </row>
    <row r="282" ht="14.25">
      <c r="A282" s="5">
        <f>BSMmodel!Q301</f>
        <v>5605</v>
      </c>
      <c r="B282" s="6">
        <f>BSMmodel!P301</f>
        <v>1579</v>
      </c>
      <c r="C282" s="7">
        <f>BSMmodel!AD301</f>
        <v>1729</v>
      </c>
    </row>
    <row r="283" ht="14.25">
      <c r="A283" s="5">
        <f>BSMmodel!Q302</f>
        <v>5610</v>
      </c>
      <c r="B283" s="6">
        <f>BSMmodel!P302</f>
        <v>1044</v>
      </c>
      <c r="C283" s="7">
        <f>BSMmodel!AD302</f>
        <v>1902</v>
      </c>
    </row>
    <row r="284" ht="14.25">
      <c r="A284" s="5">
        <f>BSMmodel!Q303</f>
        <v>5615</v>
      </c>
      <c r="B284" s="6">
        <f>BSMmodel!P303</f>
        <v>2308</v>
      </c>
      <c r="C284" s="7">
        <f>BSMmodel!AD303</f>
        <v>2394</v>
      </c>
    </row>
    <row r="285" ht="14.25">
      <c r="A285" s="5">
        <f>BSMmodel!Q304</f>
        <v>5620</v>
      </c>
      <c r="B285" s="6">
        <f>BSMmodel!P304</f>
        <v>3722</v>
      </c>
      <c r="C285" s="7">
        <f>BSMmodel!AD304</f>
        <v>4454</v>
      </c>
    </row>
    <row r="286" ht="14.25">
      <c r="A286" s="5">
        <f>BSMmodel!Q305</f>
        <v>5625</v>
      </c>
      <c r="B286" s="6">
        <f>BSMmodel!P305</f>
        <v>14631</v>
      </c>
      <c r="C286" s="7">
        <f>BSMmodel!AD305</f>
        <v>17113</v>
      </c>
    </row>
    <row r="287" ht="14.25">
      <c r="A287" s="5">
        <f>BSMmodel!Q306</f>
        <v>5630</v>
      </c>
      <c r="B287" s="6">
        <f>BSMmodel!P306</f>
        <v>5445</v>
      </c>
      <c r="C287" s="7">
        <f>BSMmodel!AD306</f>
        <v>6344</v>
      </c>
    </row>
    <row r="288" ht="14.25">
      <c r="A288" s="5">
        <f>BSMmodel!Q307</f>
        <v>5635</v>
      </c>
      <c r="B288" s="6">
        <f>BSMmodel!P307</f>
        <v>3959</v>
      </c>
      <c r="C288" s="7">
        <f>BSMmodel!AD307</f>
        <v>3934</v>
      </c>
    </row>
    <row r="289" ht="14.25">
      <c r="A289" s="5">
        <f>BSMmodel!Q308</f>
        <v>5640</v>
      </c>
      <c r="B289" s="6">
        <f>BSMmodel!P308</f>
        <v>4780</v>
      </c>
      <c r="C289" s="7">
        <f>BSMmodel!AD308</f>
        <v>4911</v>
      </c>
    </row>
    <row r="290" ht="14.25">
      <c r="A290" s="5">
        <f>BSMmodel!Q309</f>
        <v>5645</v>
      </c>
      <c r="B290" s="6">
        <f>BSMmodel!P309</f>
        <v>5044</v>
      </c>
      <c r="C290" s="7">
        <f>BSMmodel!AD309</f>
        <v>5311</v>
      </c>
    </row>
    <row r="291" ht="14.25">
      <c r="A291" s="5">
        <f>BSMmodel!Q310</f>
        <v>5650</v>
      </c>
      <c r="B291" s="6">
        <f>BSMmodel!P310</f>
        <v>69957</v>
      </c>
      <c r="C291" s="7">
        <f>BSMmodel!AD310</f>
        <v>69685</v>
      </c>
    </row>
    <row r="292" ht="14.25">
      <c r="A292" s="5">
        <f>BSMmodel!Q311</f>
        <v>5655</v>
      </c>
      <c r="B292" s="6">
        <f>BSMmodel!P311</f>
        <v>6578</v>
      </c>
      <c r="C292" s="7">
        <f>BSMmodel!AD311</f>
        <v>7039</v>
      </c>
    </row>
    <row r="293" ht="14.25">
      <c r="A293" s="5">
        <f>BSMmodel!Q312</f>
        <v>5660</v>
      </c>
      <c r="B293" s="6">
        <f>BSMmodel!P312</f>
        <v>4722</v>
      </c>
      <c r="C293" s="7">
        <f>BSMmodel!AD312</f>
        <v>4555</v>
      </c>
    </row>
    <row r="294" ht="14.25">
      <c r="A294" s="5">
        <f>BSMmodel!Q313</f>
        <v>5665</v>
      </c>
      <c r="B294" s="6">
        <f>BSMmodel!P313</f>
        <v>6015</v>
      </c>
      <c r="C294" s="7">
        <f>BSMmodel!AD313</f>
        <v>11179</v>
      </c>
    </row>
    <row r="295" ht="14.25">
      <c r="A295" s="5">
        <f>BSMmodel!Q314</f>
        <v>5670</v>
      </c>
      <c r="B295" s="6">
        <f>BSMmodel!P314</f>
        <v>8809</v>
      </c>
      <c r="C295" s="7">
        <f>BSMmodel!AD314</f>
        <v>8953</v>
      </c>
    </row>
    <row r="296" ht="14.25">
      <c r="A296" s="5">
        <f>BSMmodel!Q315</f>
        <v>5675</v>
      </c>
      <c r="B296" s="6">
        <f>BSMmodel!P315</f>
        <v>6101</v>
      </c>
      <c r="C296" s="7">
        <f>BSMmodel!AD315</f>
        <v>6003</v>
      </c>
    </row>
    <row r="297" ht="14.25">
      <c r="A297" s="5">
        <f>BSMmodel!Q316</f>
        <v>5680</v>
      </c>
      <c r="B297" s="6">
        <f>BSMmodel!P316</f>
        <v>5299</v>
      </c>
      <c r="C297" s="7">
        <f>BSMmodel!AD316</f>
        <v>6451</v>
      </c>
    </row>
    <row r="298" ht="14.25">
      <c r="A298" s="5">
        <f>BSMmodel!Q317</f>
        <v>5685</v>
      </c>
      <c r="B298" s="6">
        <f>BSMmodel!P317</f>
        <v>4470</v>
      </c>
      <c r="C298" s="7">
        <f>BSMmodel!AD317</f>
        <v>5253</v>
      </c>
    </row>
    <row r="299" ht="14.25">
      <c r="A299" s="5">
        <f>BSMmodel!Q318</f>
        <v>5690</v>
      </c>
      <c r="B299" s="6">
        <f>BSMmodel!P318</f>
        <v>7255</v>
      </c>
      <c r="C299" s="7">
        <f>BSMmodel!AD318</f>
        <v>8257</v>
      </c>
    </row>
    <row r="300" ht="14.25">
      <c r="A300" s="5">
        <f>BSMmodel!Q319</f>
        <v>5695</v>
      </c>
      <c r="B300" s="6">
        <f>BSMmodel!P319</f>
        <v>6737</v>
      </c>
      <c r="C300" s="7">
        <f>BSMmodel!AD319</f>
        <v>7541</v>
      </c>
    </row>
    <row r="301" ht="14.25">
      <c r="A301" s="5">
        <f>BSMmodel!Q320</f>
        <v>5700</v>
      </c>
      <c r="B301" s="6">
        <f>BSMmodel!P320</f>
        <v>81691</v>
      </c>
      <c r="C301" s="7">
        <f>BSMmodel!AD320</f>
        <v>96474</v>
      </c>
    </row>
    <row r="302" ht="14.25">
      <c r="A302" s="5">
        <f>BSMmodel!Q321</f>
        <v>5705</v>
      </c>
      <c r="B302" s="6">
        <f>BSMmodel!P321</f>
        <v>7445</v>
      </c>
      <c r="C302" s="7">
        <f>BSMmodel!AD321</f>
        <v>7457</v>
      </c>
    </row>
    <row r="303" ht="14.25">
      <c r="A303" s="5">
        <f>BSMmodel!Q322</f>
        <v>5710</v>
      </c>
      <c r="B303" s="6">
        <f>BSMmodel!P322</f>
        <v>9234</v>
      </c>
      <c r="C303" s="7">
        <f>BSMmodel!AD322</f>
        <v>9524</v>
      </c>
    </row>
    <row r="304" ht="14.25">
      <c r="A304" s="5">
        <f>BSMmodel!Q323</f>
        <v>5715</v>
      </c>
      <c r="B304" s="6">
        <f>BSMmodel!P323</f>
        <v>4273</v>
      </c>
      <c r="C304" s="7">
        <f>BSMmodel!AD323</f>
        <v>4119</v>
      </c>
    </row>
    <row r="305" ht="14.25">
      <c r="A305" s="5">
        <f>BSMmodel!Q324</f>
        <v>5720</v>
      </c>
      <c r="B305" s="6">
        <f>BSMmodel!P324</f>
        <v>5984</v>
      </c>
      <c r="C305" s="7">
        <f>BSMmodel!AD324</f>
        <v>6244</v>
      </c>
    </row>
    <row r="306" ht="14.25">
      <c r="A306" s="5">
        <f>BSMmodel!Q325</f>
        <v>5725</v>
      </c>
      <c r="B306" s="6">
        <f>BSMmodel!P325</f>
        <v>6290</v>
      </c>
      <c r="C306" s="7">
        <f>BSMmodel!AD325</f>
        <v>6429</v>
      </c>
    </row>
    <row r="307" ht="14.25">
      <c r="A307" s="5">
        <f>BSMmodel!Q326</f>
        <v>5730</v>
      </c>
      <c r="B307" s="6">
        <f>BSMmodel!P326</f>
        <v>4699</v>
      </c>
      <c r="C307" s="7">
        <f>BSMmodel!AD326</f>
        <v>4613</v>
      </c>
    </row>
    <row r="308" ht="14.25">
      <c r="A308" s="5">
        <f>BSMmodel!Q327</f>
        <v>5735</v>
      </c>
      <c r="B308" s="6">
        <f>BSMmodel!P327</f>
        <v>2495</v>
      </c>
      <c r="C308" s="7">
        <f>BSMmodel!AD327</f>
        <v>2552</v>
      </c>
    </row>
    <row r="309" ht="14.25">
      <c r="A309" s="5">
        <f>BSMmodel!Q328</f>
        <v>5740</v>
      </c>
      <c r="B309" s="6">
        <f>BSMmodel!P328</f>
        <v>2226</v>
      </c>
      <c r="C309" s="7">
        <f>BSMmodel!AD328</f>
        <v>3597</v>
      </c>
    </row>
    <row r="310" ht="14.25">
      <c r="A310" s="5">
        <f>BSMmodel!Q329</f>
        <v>5745</v>
      </c>
      <c r="B310" s="6">
        <f>BSMmodel!P329</f>
        <v>3522</v>
      </c>
      <c r="C310" s="7">
        <f>BSMmodel!AD329</f>
        <v>3537</v>
      </c>
    </row>
    <row r="311" ht="14.25">
      <c r="A311" s="5">
        <f>BSMmodel!Q330</f>
        <v>5750</v>
      </c>
      <c r="B311" s="6">
        <f>BSMmodel!P330</f>
        <v>26080</v>
      </c>
      <c r="C311" s="7">
        <f>BSMmodel!AD330</f>
        <v>33067</v>
      </c>
    </row>
    <row r="312" ht="14.25">
      <c r="A312" s="5">
        <f>BSMmodel!Q331</f>
        <v>5755</v>
      </c>
      <c r="B312" s="6">
        <f>BSMmodel!P331</f>
        <v>3261</v>
      </c>
      <c r="C312" s="7">
        <f>BSMmodel!AD331</f>
        <v>3145</v>
      </c>
    </row>
    <row r="313" ht="14.25">
      <c r="A313" s="5">
        <f>BSMmodel!Q332</f>
        <v>5760</v>
      </c>
      <c r="B313" s="6">
        <f>BSMmodel!P332</f>
        <v>3464</v>
      </c>
      <c r="C313" s="7">
        <f>BSMmodel!AD332</f>
        <v>4075</v>
      </c>
    </row>
    <row r="314" ht="14.25">
      <c r="A314" s="5">
        <f>BSMmodel!Q333</f>
        <v>5765</v>
      </c>
      <c r="B314" s="6">
        <f>BSMmodel!P333</f>
        <v>2956</v>
      </c>
      <c r="C314" s="7">
        <f>BSMmodel!AD333</f>
        <v>2176</v>
      </c>
    </row>
    <row r="315" ht="14.25">
      <c r="A315" s="5">
        <f>BSMmodel!Q334</f>
        <v>5770</v>
      </c>
      <c r="B315" s="6">
        <f>BSMmodel!P334</f>
        <v>2063</v>
      </c>
      <c r="C315" s="7">
        <f>BSMmodel!AD334</f>
        <v>2584</v>
      </c>
    </row>
    <row r="316" ht="14.25">
      <c r="A316" s="5">
        <f>BSMmodel!Q335</f>
        <v>5775</v>
      </c>
      <c r="B316" s="6">
        <f>BSMmodel!P335</f>
        <v>3796</v>
      </c>
      <c r="C316" s="7">
        <f>BSMmodel!AD335</f>
        <v>6310</v>
      </c>
    </row>
    <row r="317" ht="14.25">
      <c r="A317" s="5">
        <f>BSMmodel!Q336</f>
        <v>5780</v>
      </c>
      <c r="B317" s="6">
        <f>BSMmodel!P336</f>
        <v>1828</v>
      </c>
      <c r="C317" s="7">
        <f>BSMmodel!AD336</f>
        <v>2592</v>
      </c>
    </row>
    <row r="318" ht="14.25">
      <c r="A318" s="5">
        <f>BSMmodel!Q337</f>
        <v>5785</v>
      </c>
      <c r="B318" s="6">
        <f>BSMmodel!P337</f>
        <v>829</v>
      </c>
      <c r="C318" s="7">
        <f>BSMmodel!AD337</f>
        <v>853</v>
      </c>
    </row>
    <row r="319" ht="14.25">
      <c r="A319" s="5">
        <f>BSMmodel!Q338</f>
        <v>5790</v>
      </c>
      <c r="B319" s="6">
        <f>BSMmodel!P338</f>
        <v>1630</v>
      </c>
      <c r="C319" s="7">
        <f>BSMmodel!AD338</f>
        <v>1994</v>
      </c>
    </row>
    <row r="320" ht="14.25">
      <c r="A320" s="5">
        <f>BSMmodel!Q339</f>
        <v>5795</v>
      </c>
      <c r="B320" s="6">
        <f>BSMmodel!P339</f>
        <v>1659</v>
      </c>
      <c r="C320" s="7">
        <f>BSMmodel!AD339</f>
        <v>1748</v>
      </c>
    </row>
    <row r="321" ht="14.25">
      <c r="A321" s="5">
        <f>BSMmodel!Q340</f>
        <v>5800</v>
      </c>
      <c r="B321" s="6">
        <f>BSMmodel!P340</f>
        <v>46158</v>
      </c>
      <c r="C321" s="7">
        <f>BSMmodel!AD340</f>
        <v>44715</v>
      </c>
    </row>
    <row r="322" ht="14.25">
      <c r="A322" s="5">
        <f>BSMmodel!Q341</f>
        <v>5805</v>
      </c>
      <c r="B322" s="6">
        <f>BSMmodel!P341</f>
        <v>3956</v>
      </c>
      <c r="C322" s="7">
        <f>BSMmodel!AD341</f>
        <v>3439</v>
      </c>
    </row>
    <row r="323" ht="14.25">
      <c r="A323" s="5">
        <f>BSMmodel!Q342</f>
        <v>5810</v>
      </c>
      <c r="B323" s="6">
        <f>BSMmodel!P342</f>
        <v>7371</v>
      </c>
      <c r="C323" s="7">
        <f>BSMmodel!AD342</f>
        <v>6137</v>
      </c>
    </row>
    <row r="324" ht="14.25">
      <c r="A324" s="5">
        <f>BSMmodel!Q343</f>
        <v>5815</v>
      </c>
      <c r="B324" s="6">
        <f>BSMmodel!P343</f>
        <v>5015</v>
      </c>
      <c r="C324" s="7">
        <f>BSMmodel!AD343</f>
        <v>5379</v>
      </c>
    </row>
    <row r="325" ht="14.25">
      <c r="A325" s="5">
        <f>BSMmodel!Q344</f>
        <v>5820</v>
      </c>
      <c r="B325" s="6">
        <f>BSMmodel!P344</f>
        <v>5290</v>
      </c>
      <c r="C325" s="7">
        <f>BSMmodel!AD344</f>
        <v>5333</v>
      </c>
    </row>
    <row r="326" ht="14.25">
      <c r="A326" s="5">
        <f>BSMmodel!Q345</f>
        <v>5825</v>
      </c>
      <c r="B326" s="6">
        <f>BSMmodel!P345</f>
        <v>8752</v>
      </c>
      <c r="C326" s="7">
        <f>BSMmodel!AD345</f>
        <v>7794</v>
      </c>
    </row>
    <row r="327" ht="14.25">
      <c r="A327" s="5">
        <f>BSMmodel!Q346</f>
        <v>5830</v>
      </c>
      <c r="B327" s="6">
        <f>BSMmodel!P346</f>
        <v>5776</v>
      </c>
      <c r="C327" s="7">
        <f>BSMmodel!AD346</f>
        <v>5803</v>
      </c>
    </row>
    <row r="328" ht="14.25">
      <c r="A328" s="5">
        <f>BSMmodel!Q347</f>
        <v>5835</v>
      </c>
      <c r="B328" s="6">
        <f>BSMmodel!P347</f>
        <v>1957</v>
      </c>
      <c r="C328" s="7">
        <f>BSMmodel!AD347</f>
        <v>2170</v>
      </c>
    </row>
    <row r="329" ht="14.25">
      <c r="A329" s="5">
        <f>BSMmodel!Q348</f>
        <v>5840</v>
      </c>
      <c r="B329" s="6">
        <f>BSMmodel!P348</f>
        <v>1356</v>
      </c>
      <c r="C329" s="7">
        <f>BSMmodel!AD348</f>
        <v>3061</v>
      </c>
    </row>
    <row r="330" ht="14.25">
      <c r="A330" s="5">
        <f>BSMmodel!Q349</f>
        <v>5845</v>
      </c>
      <c r="B330" s="6">
        <f>BSMmodel!P349</f>
        <v>879</v>
      </c>
      <c r="C330" s="7">
        <f>BSMmodel!AD349</f>
        <v>1162</v>
      </c>
    </row>
    <row r="331" ht="14.25">
      <c r="A331" s="5">
        <f>BSMmodel!Q350</f>
        <v>5850</v>
      </c>
      <c r="B331" s="6">
        <f>BSMmodel!P350</f>
        <v>25275</v>
      </c>
      <c r="C331" s="7">
        <f>BSMmodel!AD350</f>
        <v>25083</v>
      </c>
    </row>
    <row r="332" ht="14.25">
      <c r="A332" s="5">
        <f>BSMmodel!Q351</f>
        <v>5855</v>
      </c>
      <c r="B332" s="6">
        <f>BSMmodel!P351</f>
        <v>4191</v>
      </c>
      <c r="C332" s="7">
        <f>BSMmodel!AD351</f>
        <v>4102</v>
      </c>
    </row>
    <row r="333" ht="14.25">
      <c r="A333" s="5">
        <f>BSMmodel!Q352</f>
        <v>5860</v>
      </c>
      <c r="B333" s="6">
        <f>BSMmodel!P352</f>
        <v>3615</v>
      </c>
      <c r="C333" s="7">
        <f>BSMmodel!AD352</f>
        <v>3756</v>
      </c>
    </row>
    <row r="334" ht="14.25">
      <c r="A334" s="5">
        <f>BSMmodel!Q353</f>
        <v>5865</v>
      </c>
      <c r="B334" s="6">
        <f>BSMmodel!P353</f>
        <v>3537</v>
      </c>
      <c r="C334" s="7">
        <f>BSMmodel!AD353</f>
        <v>3227</v>
      </c>
    </row>
    <row r="335" ht="14.25">
      <c r="A335" s="5">
        <f>BSMmodel!Q354</f>
        <v>5870</v>
      </c>
      <c r="B335" s="6">
        <f>BSMmodel!P354</f>
        <v>2714</v>
      </c>
      <c r="C335" s="7">
        <f>BSMmodel!AD354</f>
        <v>3678</v>
      </c>
    </row>
    <row r="336" ht="14.25">
      <c r="A336" s="5">
        <f>BSMmodel!Q355</f>
        <v>5875</v>
      </c>
      <c r="B336" s="6">
        <f>BSMmodel!P355</f>
        <v>8216</v>
      </c>
      <c r="C336" s="7">
        <f>BSMmodel!AD355</f>
        <v>8759</v>
      </c>
    </row>
    <row r="337" ht="14.25">
      <c r="A337" s="5">
        <f>BSMmodel!Q356</f>
        <v>5880</v>
      </c>
      <c r="B337" s="6">
        <f>BSMmodel!P356</f>
        <v>4434</v>
      </c>
      <c r="C337" s="7">
        <f>BSMmodel!AD356</f>
        <v>5297</v>
      </c>
    </row>
    <row r="338" ht="14.25">
      <c r="A338" s="5">
        <f>BSMmodel!Q357</f>
        <v>5885</v>
      </c>
      <c r="B338" s="6">
        <f>BSMmodel!P357</f>
        <v>2648</v>
      </c>
      <c r="C338" s="7">
        <f>BSMmodel!AD357</f>
        <v>3911</v>
      </c>
    </row>
    <row r="339" ht="14.25">
      <c r="A339" s="5">
        <f>BSMmodel!Q358</f>
        <v>5890</v>
      </c>
      <c r="B339" s="6">
        <f>BSMmodel!P358</f>
        <v>3910</v>
      </c>
      <c r="C339" s="7">
        <f>BSMmodel!AD358</f>
        <v>5284</v>
      </c>
    </row>
    <row r="340" ht="14.25">
      <c r="A340" s="5">
        <f>BSMmodel!Q359</f>
        <v>5895</v>
      </c>
      <c r="B340" s="6">
        <f>BSMmodel!P359</f>
        <v>2914</v>
      </c>
      <c r="C340" s="7">
        <f>BSMmodel!AD359</f>
        <v>2716</v>
      </c>
    </row>
    <row r="341" ht="14.25">
      <c r="A341" s="5">
        <f>BSMmodel!Q360</f>
        <v>5900</v>
      </c>
      <c r="B341" s="6">
        <f>BSMmodel!P360</f>
        <v>53747</v>
      </c>
      <c r="C341" s="7">
        <f>BSMmodel!AD360</f>
        <v>50137</v>
      </c>
    </row>
    <row r="342" ht="14.25">
      <c r="A342" s="5">
        <f>BSMmodel!Q361</f>
        <v>5905</v>
      </c>
      <c r="B342" s="6">
        <f>BSMmodel!P361</f>
        <v>9191</v>
      </c>
      <c r="C342" s="7">
        <f>BSMmodel!AD361</f>
        <v>7034</v>
      </c>
    </row>
    <row r="343" ht="14.25">
      <c r="A343" s="5">
        <f>BSMmodel!Q362</f>
        <v>5910</v>
      </c>
      <c r="B343" s="6">
        <f>BSMmodel!P362</f>
        <v>9756</v>
      </c>
      <c r="C343" s="7">
        <f>BSMmodel!AD362</f>
        <v>8593</v>
      </c>
    </row>
    <row r="344" ht="14.25">
      <c r="A344" s="5">
        <f>BSMmodel!Q363</f>
        <v>5915</v>
      </c>
      <c r="B344" s="6">
        <f>BSMmodel!P363</f>
        <v>7822</v>
      </c>
      <c r="C344" s="7">
        <f>BSMmodel!AD363</f>
        <v>7770</v>
      </c>
    </row>
    <row r="345" ht="14.25">
      <c r="A345" s="5">
        <f>BSMmodel!Q364</f>
        <v>5920</v>
      </c>
      <c r="B345" s="6">
        <f>BSMmodel!P364</f>
        <v>13614</v>
      </c>
      <c r="C345" s="7">
        <f>BSMmodel!AD364</f>
        <v>7423</v>
      </c>
    </row>
    <row r="346" ht="14.25">
      <c r="A346" s="5">
        <f>BSMmodel!Q365</f>
        <v>5925</v>
      </c>
      <c r="B346" s="6">
        <f>BSMmodel!P365</f>
        <v>9313</v>
      </c>
      <c r="C346" s="7">
        <f>BSMmodel!AD365</f>
        <v>11435</v>
      </c>
    </row>
    <row r="347" ht="14.25">
      <c r="A347" s="5">
        <f>BSMmodel!Q366</f>
        <v>5930</v>
      </c>
      <c r="B347" s="6">
        <f>BSMmodel!P366</f>
        <v>6279</v>
      </c>
      <c r="C347" s="7">
        <f>BSMmodel!AD366</f>
        <v>6292</v>
      </c>
    </row>
    <row r="348" ht="14.25">
      <c r="A348" s="5">
        <f>BSMmodel!Q367</f>
        <v>5935</v>
      </c>
      <c r="B348" s="6">
        <f>BSMmodel!P367</f>
        <v>5199</v>
      </c>
      <c r="C348" s="7">
        <f>BSMmodel!AD367</f>
        <v>5423</v>
      </c>
    </row>
    <row r="349" ht="14.25">
      <c r="A349" s="5">
        <f>BSMmodel!Q368</f>
        <v>5940</v>
      </c>
      <c r="B349" s="6">
        <f>BSMmodel!P368</f>
        <v>6832</v>
      </c>
      <c r="C349" s="7">
        <f>BSMmodel!AD368</f>
        <v>6884</v>
      </c>
    </row>
    <row r="350" ht="14.25">
      <c r="A350" s="5">
        <f>BSMmodel!Q369</f>
        <v>5945</v>
      </c>
      <c r="B350" s="6">
        <f>BSMmodel!P369</f>
        <v>4175</v>
      </c>
      <c r="C350" s="7">
        <f>BSMmodel!AD369</f>
        <v>4286</v>
      </c>
    </row>
    <row r="351" ht="14.25">
      <c r="A351" s="5">
        <f>BSMmodel!Q370</f>
        <v>5950</v>
      </c>
      <c r="B351" s="6">
        <f>BSMmodel!P370</f>
        <v>29439</v>
      </c>
      <c r="C351" s="7">
        <f>BSMmodel!AD370</f>
        <v>25953</v>
      </c>
    </row>
    <row r="352" ht="14.25">
      <c r="A352" s="5">
        <f>BSMmodel!Q371</f>
        <v>5955</v>
      </c>
      <c r="B352" s="6">
        <f>BSMmodel!P371</f>
        <v>4642</v>
      </c>
      <c r="C352" s="7">
        <f>BSMmodel!AD371</f>
        <v>4441</v>
      </c>
    </row>
    <row r="353" ht="14.25">
      <c r="A353" s="5">
        <f>BSMmodel!Q372</f>
        <v>5960</v>
      </c>
      <c r="B353" s="6">
        <f>BSMmodel!P372</f>
        <v>4486</v>
      </c>
      <c r="C353" s="7">
        <f>BSMmodel!AD372</f>
        <v>4586</v>
      </c>
    </row>
    <row r="354" ht="14.25">
      <c r="A354" s="5">
        <f>BSMmodel!Q373</f>
        <v>5965</v>
      </c>
      <c r="B354" s="6">
        <f>BSMmodel!P373</f>
        <v>3881</v>
      </c>
      <c r="C354" s="7">
        <f>BSMmodel!AD373</f>
        <v>4058</v>
      </c>
    </row>
    <row r="355" ht="14.25">
      <c r="A355" s="5">
        <f>BSMmodel!Q374</f>
        <v>5970</v>
      </c>
      <c r="B355" s="6">
        <f>BSMmodel!P374</f>
        <v>5470</v>
      </c>
      <c r="C355" s="7">
        <f>BSMmodel!AD374</f>
        <v>5118</v>
      </c>
    </row>
    <row r="356" ht="14.25">
      <c r="A356" s="5">
        <f>BSMmodel!Q375</f>
        <v>5975</v>
      </c>
      <c r="B356" s="6">
        <f>BSMmodel!P375</f>
        <v>8678</v>
      </c>
      <c r="C356" s="7">
        <f>BSMmodel!AD375</f>
        <v>6225</v>
      </c>
    </row>
    <row r="357" ht="14.25">
      <c r="A357" s="5">
        <f>BSMmodel!Q376</f>
        <v>5980</v>
      </c>
      <c r="B357" s="6">
        <f>BSMmodel!P376</f>
        <v>4042</v>
      </c>
      <c r="C357" s="7">
        <f>BSMmodel!AD376</f>
        <v>3649</v>
      </c>
    </row>
    <row r="358" ht="14.25">
      <c r="A358" s="5">
        <f>BSMmodel!Q377</f>
        <v>5985</v>
      </c>
      <c r="B358" s="6">
        <f>BSMmodel!P377</f>
        <v>2658</v>
      </c>
      <c r="C358" s="7">
        <f>BSMmodel!AD377</f>
        <v>2331</v>
      </c>
    </row>
    <row r="359" ht="14.25">
      <c r="A359" s="5">
        <f>BSMmodel!Q378</f>
        <v>5990</v>
      </c>
      <c r="B359" s="6">
        <f>BSMmodel!P378</f>
        <v>4419</v>
      </c>
      <c r="C359" s="7">
        <f>BSMmodel!AD378</f>
        <v>4477</v>
      </c>
    </row>
    <row r="360" ht="14.25">
      <c r="A360" s="5">
        <f>BSMmodel!Q379</f>
        <v>5995</v>
      </c>
      <c r="B360" s="6">
        <f>BSMmodel!P379</f>
        <v>3445</v>
      </c>
      <c r="C360" s="7">
        <f>BSMmodel!AD379</f>
        <v>3521</v>
      </c>
    </row>
    <row r="361" ht="14.25">
      <c r="A361" s="5">
        <f>BSMmodel!Q380</f>
        <v>6000</v>
      </c>
      <c r="B361" s="6">
        <f>BSMmodel!P380</f>
        <v>239427</v>
      </c>
      <c r="C361" s="7">
        <f>BSMmodel!AD380</f>
        <v>224899</v>
      </c>
    </row>
    <row r="362" ht="14.25">
      <c r="A362" s="5">
        <f>BSMmodel!Q381</f>
        <v>6005</v>
      </c>
      <c r="B362" s="6">
        <f>BSMmodel!P381</f>
        <v>673</v>
      </c>
      <c r="C362" s="7">
        <f>BSMmodel!AD381</f>
        <v>123</v>
      </c>
    </row>
    <row r="363" ht="14.25">
      <c r="A363" s="5">
        <f>BSMmodel!Q382</f>
        <v>6010</v>
      </c>
      <c r="B363" s="6">
        <f>BSMmodel!P382</f>
        <v>689</v>
      </c>
      <c r="C363" s="7">
        <f>BSMmodel!AD382</f>
        <v>244</v>
      </c>
    </row>
    <row r="364" ht="14.25">
      <c r="A364" s="5">
        <f>BSMmodel!Q383</f>
        <v>6015</v>
      </c>
      <c r="B364" s="6">
        <f>BSMmodel!P383</f>
        <v>310</v>
      </c>
      <c r="C364" s="7">
        <f>BSMmodel!AD383</f>
        <v>126</v>
      </c>
    </row>
    <row r="365" ht="14.25">
      <c r="A365" s="5">
        <f>BSMmodel!Q384</f>
        <v>6020</v>
      </c>
      <c r="B365" s="6">
        <f>BSMmodel!P384</f>
        <v>1477</v>
      </c>
      <c r="C365" s="7">
        <f>BSMmodel!AD384</f>
        <v>418</v>
      </c>
    </row>
    <row r="366" ht="14.25">
      <c r="A366" s="5">
        <f>BSMmodel!Q385</f>
        <v>6025</v>
      </c>
      <c r="B366" s="6">
        <f>BSMmodel!P385</f>
        <v>5441</v>
      </c>
      <c r="C366" s="7">
        <f>BSMmodel!AD385</f>
        <v>4079</v>
      </c>
    </row>
    <row r="367" ht="14.25">
      <c r="A367" s="5">
        <f>BSMmodel!Q386</f>
        <v>6030</v>
      </c>
      <c r="B367" s="6">
        <f>BSMmodel!P386</f>
        <v>1268</v>
      </c>
      <c r="C367" s="7">
        <f>BSMmodel!AD386</f>
        <v>216</v>
      </c>
    </row>
    <row r="368" ht="14.25">
      <c r="A368" s="5">
        <f>BSMmodel!Q387</f>
        <v>6035</v>
      </c>
      <c r="B368" s="6">
        <f>BSMmodel!P387</f>
        <v>1801</v>
      </c>
      <c r="C368" s="7">
        <f>BSMmodel!AD387</f>
        <v>19</v>
      </c>
    </row>
    <row r="369" ht="14.25">
      <c r="A369" s="5">
        <f>BSMmodel!Q388</f>
        <v>6040</v>
      </c>
      <c r="B369" s="6">
        <f>BSMmodel!P388</f>
        <v>808</v>
      </c>
      <c r="C369" s="7">
        <f>BSMmodel!AD388</f>
        <v>240</v>
      </c>
    </row>
    <row r="370" ht="14.25">
      <c r="A370" s="5">
        <f>BSMmodel!Q389</f>
        <v>6045</v>
      </c>
      <c r="B370" s="6">
        <f>BSMmodel!P389</f>
        <v>319</v>
      </c>
      <c r="C370" s="7">
        <f>BSMmodel!AD389</f>
        <v>34</v>
      </c>
    </row>
    <row r="371" ht="14.25">
      <c r="A371" s="5">
        <f>BSMmodel!Q390</f>
        <v>6050</v>
      </c>
      <c r="B371" s="6">
        <f>BSMmodel!P390</f>
        <v>16708</v>
      </c>
      <c r="C371" s="7">
        <f>BSMmodel!AD390</f>
        <v>8975</v>
      </c>
    </row>
    <row r="372" ht="14.25">
      <c r="A372" s="5">
        <f>BSMmodel!Q391</f>
        <v>6055</v>
      </c>
      <c r="B372" s="6">
        <f>BSMmodel!P391</f>
        <v>259</v>
      </c>
      <c r="C372" s="7">
        <f>BSMmodel!AD391</f>
        <v>4</v>
      </c>
    </row>
    <row r="373" ht="14.25">
      <c r="A373" s="5">
        <f>BSMmodel!Q392</f>
        <v>6060</v>
      </c>
      <c r="B373" s="6">
        <f>BSMmodel!P392</f>
        <v>693</v>
      </c>
      <c r="C373" s="7">
        <f>BSMmodel!AD392</f>
        <v>195</v>
      </c>
    </row>
    <row r="374" ht="14.25">
      <c r="A374" s="5">
        <f>BSMmodel!Q393</f>
        <v>6065</v>
      </c>
      <c r="B374" s="6">
        <f>BSMmodel!P393</f>
        <v>288</v>
      </c>
      <c r="C374" s="7">
        <f>BSMmodel!AD393</f>
        <v>89</v>
      </c>
    </row>
    <row r="375" ht="14.25">
      <c r="A375" s="5">
        <f>BSMmodel!Q394</f>
        <v>6070</v>
      </c>
      <c r="B375" s="6">
        <f>BSMmodel!P394</f>
        <v>387</v>
      </c>
      <c r="C375" s="7">
        <f>BSMmodel!AD394</f>
        <v>153</v>
      </c>
    </row>
    <row r="376" ht="14.25">
      <c r="A376" s="5">
        <f>BSMmodel!Q395</f>
        <v>6075</v>
      </c>
      <c r="B376" s="6">
        <f>BSMmodel!P395</f>
        <v>5771</v>
      </c>
      <c r="C376" s="7">
        <f>BSMmodel!AD395</f>
        <v>3220</v>
      </c>
    </row>
    <row r="377" ht="14.25">
      <c r="A377" s="5">
        <f>BSMmodel!Q396</f>
        <v>6080</v>
      </c>
      <c r="B377" s="6">
        <f>BSMmodel!P396</f>
        <v>518</v>
      </c>
      <c r="C377" s="7">
        <f>BSMmodel!AD396</f>
        <v>363</v>
      </c>
    </row>
    <row r="378" ht="14.25">
      <c r="A378" s="5">
        <f>BSMmodel!Q397</f>
        <v>6085</v>
      </c>
      <c r="B378" s="6">
        <f>BSMmodel!P397</f>
        <v>520</v>
      </c>
      <c r="C378" s="7">
        <f>BSMmodel!AD397</f>
        <v>17</v>
      </c>
    </row>
    <row r="379" ht="14.25">
      <c r="A379" s="5">
        <f>BSMmodel!Q398</f>
        <v>6090</v>
      </c>
      <c r="B379" s="6">
        <f>BSMmodel!P398</f>
        <v>385</v>
      </c>
      <c r="C379" s="7">
        <f>BSMmodel!AD398</f>
        <v>121</v>
      </c>
    </row>
    <row r="380" ht="14.25">
      <c r="A380" s="5">
        <f>BSMmodel!Q399</f>
        <v>6095</v>
      </c>
      <c r="B380" s="6">
        <f>BSMmodel!P399</f>
        <v>407</v>
      </c>
      <c r="C380" s="7">
        <f>BSMmodel!AD399</f>
        <v>2</v>
      </c>
    </row>
    <row r="381" ht="14.25">
      <c r="A381" s="5">
        <f>BSMmodel!Q400</f>
        <v>6100</v>
      </c>
      <c r="B381" s="6">
        <f>BSMmodel!P400</f>
        <v>34246</v>
      </c>
      <c r="C381" s="7">
        <f>BSMmodel!AD400</f>
        <v>16089</v>
      </c>
    </row>
    <row r="382" ht="14.25">
      <c r="A382" s="5">
        <f>BSMmodel!Q401</f>
        <v>6105</v>
      </c>
      <c r="B382" s="6">
        <f>BSMmodel!P401</f>
        <v>1156</v>
      </c>
      <c r="C382" s="7">
        <f>BSMmodel!AD401</f>
        <v>6</v>
      </c>
    </row>
    <row r="383" ht="14.25">
      <c r="A383" s="5">
        <f>BSMmodel!Q402</f>
        <v>6110</v>
      </c>
      <c r="B383" s="6">
        <f>BSMmodel!P402</f>
        <v>537</v>
      </c>
      <c r="C383" s="7">
        <f>BSMmodel!AD402</f>
        <v>158</v>
      </c>
    </row>
    <row r="384" ht="14.25">
      <c r="A384" s="5">
        <f>BSMmodel!Q403</f>
        <v>6115</v>
      </c>
      <c r="B384" s="6">
        <f>BSMmodel!P403</f>
        <v>359</v>
      </c>
      <c r="C384" s="7">
        <f>BSMmodel!AD403</f>
        <v>38</v>
      </c>
    </row>
    <row r="385" ht="14.25">
      <c r="A385" s="5">
        <f>BSMmodel!Q404</f>
        <v>6120</v>
      </c>
      <c r="B385" s="6">
        <f>BSMmodel!P404</f>
        <v>656</v>
      </c>
      <c r="C385" s="7">
        <f>BSMmodel!AD404</f>
        <v>480</v>
      </c>
    </row>
    <row r="386" ht="14.25">
      <c r="A386" s="5">
        <f>BSMmodel!Q405</f>
        <v>6125</v>
      </c>
      <c r="B386" s="6">
        <f>BSMmodel!P405</f>
        <v>4104</v>
      </c>
      <c r="C386" s="7">
        <f>BSMmodel!AD405</f>
        <v>1773</v>
      </c>
    </row>
    <row r="387" ht="14.25">
      <c r="A387" s="5">
        <f>BSMmodel!Q406</f>
        <v>6130</v>
      </c>
      <c r="B387" s="6">
        <f>BSMmodel!P406</f>
        <v>549</v>
      </c>
      <c r="C387" s="7">
        <f>BSMmodel!AD406</f>
        <v>203</v>
      </c>
    </row>
    <row r="388" ht="14.25">
      <c r="A388" s="5">
        <f>BSMmodel!Q407</f>
        <v>6135</v>
      </c>
      <c r="B388" s="6">
        <f>BSMmodel!P407</f>
        <v>410</v>
      </c>
      <c r="C388" s="7">
        <f>BSMmodel!AD407</f>
        <v>13</v>
      </c>
    </row>
    <row r="389" ht="14.25">
      <c r="A389" s="5">
        <f>BSMmodel!Q408</f>
        <v>6140</v>
      </c>
      <c r="B389" s="6">
        <f>BSMmodel!P408</f>
        <v>554</v>
      </c>
      <c r="C389" s="7">
        <f>BSMmodel!AD408</f>
        <v>54</v>
      </c>
    </row>
    <row r="390" ht="14.25">
      <c r="A390" s="5">
        <f>BSMmodel!Q409</f>
        <v>6145</v>
      </c>
      <c r="B390" s="6">
        <f>BSMmodel!P409</f>
        <v>405</v>
      </c>
      <c r="C390" s="7">
        <f>BSMmodel!AD409</f>
        <v>2</v>
      </c>
    </row>
    <row r="391" ht="14.25">
      <c r="A391" s="5">
        <f>BSMmodel!Q410</f>
        <v>6150</v>
      </c>
      <c r="B391" s="6">
        <f>BSMmodel!P410</f>
        <v>21598</v>
      </c>
      <c r="C391" s="7">
        <f>BSMmodel!AD410</f>
        <v>5644</v>
      </c>
    </row>
    <row r="392" ht="14.25">
      <c r="A392" s="5">
        <f>BSMmodel!Q411</f>
        <v>6155</v>
      </c>
      <c r="B392" s="6">
        <f>BSMmodel!P411</f>
        <v>777</v>
      </c>
      <c r="C392" s="7">
        <f>BSMmodel!AD411</f>
        <v>4</v>
      </c>
    </row>
    <row r="393" ht="14.25">
      <c r="A393" s="5">
        <f>BSMmodel!Q412</f>
        <v>6160</v>
      </c>
      <c r="B393" s="6">
        <f>BSMmodel!P412</f>
        <v>873</v>
      </c>
      <c r="C393" s="7">
        <f>BSMmodel!AD412</f>
        <v>427</v>
      </c>
    </row>
    <row r="394" ht="14.25">
      <c r="A394" s="5">
        <f>BSMmodel!Q413</f>
        <v>6165</v>
      </c>
      <c r="B394" s="6">
        <f>BSMmodel!P413</f>
        <v>159</v>
      </c>
      <c r="C394" s="7">
        <f>BSMmodel!AD413</f>
        <v>0</v>
      </c>
    </row>
    <row r="395" ht="14.25">
      <c r="A395" s="5">
        <f>BSMmodel!Q414</f>
        <v>6170</v>
      </c>
      <c r="B395" s="6">
        <f>BSMmodel!P414</f>
        <v>354</v>
      </c>
      <c r="C395" s="7">
        <f>BSMmodel!AD414</f>
        <v>19</v>
      </c>
    </row>
    <row r="396" ht="14.25">
      <c r="A396" s="5">
        <f>BSMmodel!Q415</f>
        <v>6175</v>
      </c>
      <c r="B396" s="6">
        <f>BSMmodel!P415</f>
        <v>5639</v>
      </c>
      <c r="C396" s="7">
        <f>BSMmodel!AD415</f>
        <v>1189</v>
      </c>
    </row>
    <row r="397" ht="14.25">
      <c r="A397" s="5">
        <f>BSMmodel!Q416</f>
        <v>6180</v>
      </c>
      <c r="B397" s="6">
        <f>BSMmodel!P416</f>
        <v>516</v>
      </c>
      <c r="C397" s="7">
        <f>BSMmodel!AD416</f>
        <v>108</v>
      </c>
    </row>
    <row r="398" ht="14.25">
      <c r="A398" s="5">
        <f>BSMmodel!Q417</f>
        <v>6185</v>
      </c>
      <c r="B398" s="6">
        <f>BSMmodel!P417</f>
        <v>64</v>
      </c>
      <c r="C398" s="7">
        <f>BSMmodel!AD417</f>
        <v>0</v>
      </c>
    </row>
    <row r="399" ht="14.25">
      <c r="A399" s="5">
        <f>BSMmodel!Q418</f>
        <v>6190</v>
      </c>
      <c r="B399" s="6">
        <f>BSMmodel!P418</f>
        <v>893</v>
      </c>
      <c r="C399" s="7">
        <f>BSMmodel!AD418</f>
        <v>59</v>
      </c>
    </row>
    <row r="400" ht="14.25">
      <c r="A400" s="5">
        <f>BSMmodel!Q419</f>
        <v>6195</v>
      </c>
      <c r="B400" s="6">
        <f>BSMmodel!P419</f>
        <v>315</v>
      </c>
      <c r="C400" s="7">
        <f>BSMmodel!AD419</f>
        <v>0</v>
      </c>
    </row>
    <row r="401" ht="14.25">
      <c r="A401" s="5">
        <f>BSMmodel!Q420</f>
        <v>6200</v>
      </c>
      <c r="B401" s="6">
        <f>BSMmodel!P420</f>
        <v>27711</v>
      </c>
      <c r="C401" s="7">
        <f>BSMmodel!AD420</f>
        <v>6795</v>
      </c>
    </row>
    <row r="402" ht="14.25">
      <c r="A402" s="5">
        <f>BSMmodel!Q421</f>
        <v>6210</v>
      </c>
      <c r="B402" s="6">
        <f>BSMmodel!P421</f>
        <v>713</v>
      </c>
      <c r="C402" s="7">
        <f>BSMmodel!AD421</f>
        <v>117</v>
      </c>
    </row>
    <row r="403" ht="14.25">
      <c r="A403" s="5">
        <f>BSMmodel!Q422</f>
        <v>6220</v>
      </c>
      <c r="B403" s="6">
        <f>BSMmodel!P422</f>
        <v>967</v>
      </c>
      <c r="C403" s="7">
        <f>BSMmodel!AD422</f>
        <v>154</v>
      </c>
    </row>
    <row r="404" ht="14.25">
      <c r="A404" s="5">
        <f>BSMmodel!Q423</f>
        <v>6225</v>
      </c>
      <c r="B404" s="6">
        <f>BSMmodel!P423</f>
        <v>2476</v>
      </c>
      <c r="C404" s="7">
        <f>BSMmodel!AD423</f>
        <v>597</v>
      </c>
    </row>
    <row r="405" ht="14.25">
      <c r="A405" s="5">
        <f>BSMmodel!Q424</f>
        <v>6230</v>
      </c>
      <c r="B405" s="6">
        <f>BSMmodel!P424</f>
        <v>972</v>
      </c>
      <c r="C405" s="7">
        <f>BSMmodel!AD424</f>
        <v>737</v>
      </c>
    </row>
    <row r="406" ht="14.25">
      <c r="A406" s="5">
        <f>BSMmodel!Q425</f>
        <v>6240</v>
      </c>
      <c r="B406" s="6">
        <f>BSMmodel!P425</f>
        <v>731</v>
      </c>
      <c r="C406" s="7">
        <f>BSMmodel!AD425</f>
        <v>48</v>
      </c>
    </row>
    <row r="407" ht="14.25">
      <c r="A407" s="5">
        <f>BSMmodel!Q426</f>
        <v>6250</v>
      </c>
      <c r="B407" s="6">
        <f>BSMmodel!P426</f>
        <v>16425</v>
      </c>
      <c r="C407" s="7">
        <f>BSMmodel!AD426</f>
        <v>3976</v>
      </c>
    </row>
    <row r="408" ht="14.25">
      <c r="A408" s="5">
        <f>BSMmodel!Q427</f>
        <v>6260</v>
      </c>
      <c r="B408" s="6">
        <f>BSMmodel!P427</f>
        <v>985</v>
      </c>
      <c r="C408" s="7">
        <f>BSMmodel!AD427</f>
        <v>31</v>
      </c>
    </row>
    <row r="409" ht="14.25">
      <c r="A409" s="5">
        <f>BSMmodel!Q428</f>
        <v>6270</v>
      </c>
      <c r="B409" s="6">
        <f>BSMmodel!P428</f>
        <v>655</v>
      </c>
      <c r="C409" s="7">
        <f>BSMmodel!AD428</f>
        <v>13</v>
      </c>
    </row>
    <row r="410" ht="14.25">
      <c r="A410" s="5">
        <f>BSMmodel!Q429</f>
        <v>6275</v>
      </c>
      <c r="B410" s="6">
        <f>BSMmodel!P429</f>
        <v>5745</v>
      </c>
      <c r="C410" s="7">
        <f>BSMmodel!AD429</f>
        <v>375</v>
      </c>
    </row>
    <row r="411" ht="14.25">
      <c r="A411" s="5">
        <f>BSMmodel!Q430</f>
        <v>6280</v>
      </c>
      <c r="B411" s="6">
        <f>BSMmodel!P430</f>
        <v>697</v>
      </c>
      <c r="C411" s="7">
        <f>BSMmodel!AD430</f>
        <v>7</v>
      </c>
    </row>
    <row r="412" ht="14.25">
      <c r="A412" s="5">
        <f>BSMmodel!Q431</f>
        <v>6290</v>
      </c>
      <c r="B412" s="6">
        <f>BSMmodel!P431</f>
        <v>498</v>
      </c>
      <c r="C412" s="7">
        <f>BSMmodel!AD431</f>
        <v>52</v>
      </c>
    </row>
    <row r="413" ht="14.25">
      <c r="A413" s="5">
        <f>BSMmodel!Q432</f>
        <v>6300</v>
      </c>
      <c r="B413" s="6">
        <f>BSMmodel!P432</f>
        <v>15467</v>
      </c>
      <c r="C413" s="7">
        <f>BSMmodel!AD432</f>
        <v>2341</v>
      </c>
    </row>
    <row r="414" ht="14.25">
      <c r="A414" s="5">
        <f>BSMmodel!Q433</f>
        <v>6310</v>
      </c>
      <c r="B414" s="6">
        <f>BSMmodel!P433</f>
        <v>486</v>
      </c>
      <c r="C414" s="7">
        <f>BSMmodel!AD433</f>
        <v>46</v>
      </c>
    </row>
    <row r="415" ht="14.25">
      <c r="A415" s="5">
        <f>BSMmodel!Q434</f>
        <v>6320</v>
      </c>
      <c r="B415" s="6">
        <f>BSMmodel!P434</f>
        <v>890</v>
      </c>
      <c r="C415" s="7">
        <f>BSMmodel!AD434</f>
        <v>6</v>
      </c>
    </row>
    <row r="416" ht="14.25">
      <c r="A416" s="5">
        <f>BSMmodel!Q435</f>
        <v>6325</v>
      </c>
      <c r="B416" s="6">
        <f>BSMmodel!P435</f>
        <v>1533</v>
      </c>
      <c r="C416" s="7">
        <f>BSMmodel!AD435</f>
        <v>42</v>
      </c>
    </row>
    <row r="417" ht="14.25">
      <c r="A417" s="5">
        <f>BSMmodel!Q436</f>
        <v>6330</v>
      </c>
      <c r="B417" s="6">
        <f>BSMmodel!P436</f>
        <v>411</v>
      </c>
      <c r="C417" s="7">
        <f>BSMmodel!AD436</f>
        <v>29</v>
      </c>
    </row>
    <row r="418" ht="14.25">
      <c r="A418" s="5">
        <f>BSMmodel!Q437</f>
        <v>6340</v>
      </c>
      <c r="B418" s="6">
        <f>BSMmodel!P437</f>
        <v>772</v>
      </c>
      <c r="C418" s="7">
        <f>BSMmodel!AD437</f>
        <v>29</v>
      </c>
    </row>
    <row r="419" ht="14.25">
      <c r="A419" s="5">
        <f>BSMmodel!Q438</f>
        <v>6350</v>
      </c>
      <c r="B419" s="6">
        <f>BSMmodel!P438</f>
        <v>7967</v>
      </c>
      <c r="C419" s="7">
        <f>BSMmodel!AD438</f>
        <v>588</v>
      </c>
    </row>
    <row r="420" ht="14.25">
      <c r="A420" s="5">
        <f>BSMmodel!Q439</f>
        <v>6360</v>
      </c>
      <c r="B420" s="6">
        <f>BSMmodel!P439</f>
        <v>399</v>
      </c>
      <c r="C420" s="7">
        <f>BSMmodel!AD439</f>
        <v>4</v>
      </c>
    </row>
    <row r="421" ht="14.25">
      <c r="A421" s="5">
        <f>BSMmodel!Q440</f>
        <v>6370</v>
      </c>
      <c r="B421" s="6">
        <f>BSMmodel!P440</f>
        <v>209</v>
      </c>
      <c r="C421" s="7">
        <f>BSMmodel!AD440</f>
        <v>9</v>
      </c>
    </row>
    <row r="422" ht="14.25">
      <c r="A422" s="5">
        <f>BSMmodel!Q441</f>
        <v>6375</v>
      </c>
      <c r="B422" s="6">
        <f>BSMmodel!P441</f>
        <v>2162</v>
      </c>
      <c r="C422" s="7">
        <f>BSMmodel!AD441</f>
        <v>473</v>
      </c>
    </row>
    <row r="423" ht="14.25">
      <c r="A423" s="5">
        <f>BSMmodel!Q442</f>
        <v>6380</v>
      </c>
      <c r="B423" s="6">
        <f>BSMmodel!P442</f>
        <v>311</v>
      </c>
      <c r="C423" s="7">
        <f>BSMmodel!AD442</f>
        <v>7</v>
      </c>
    </row>
    <row r="424" ht="14.25">
      <c r="A424" s="5">
        <f>BSMmodel!Q443</f>
        <v>6390</v>
      </c>
      <c r="B424" s="6">
        <f>BSMmodel!P443</f>
        <v>405</v>
      </c>
      <c r="C424" s="7">
        <f>BSMmodel!AD443</f>
        <v>9</v>
      </c>
    </row>
    <row r="425" ht="14.25">
      <c r="A425" s="5">
        <f>BSMmodel!Q444</f>
        <v>6400</v>
      </c>
      <c r="B425" s="6">
        <f>BSMmodel!P444</f>
        <v>31881</v>
      </c>
      <c r="C425" s="7">
        <f>BSMmodel!AD444</f>
        <v>599</v>
      </c>
    </row>
    <row r="426" ht="14.25">
      <c r="A426" s="5">
        <f>BSMmodel!Q445</f>
        <v>6410</v>
      </c>
      <c r="B426" s="6">
        <f>BSMmodel!P445</f>
        <v>467</v>
      </c>
      <c r="C426" s="7">
        <f>BSMmodel!AD445</f>
        <v>1</v>
      </c>
    </row>
    <row r="427" ht="14.25">
      <c r="A427" s="5">
        <f>BSMmodel!Q446</f>
        <v>6420</v>
      </c>
      <c r="B427" s="6">
        <f>BSMmodel!P446</f>
        <v>494</v>
      </c>
      <c r="C427" s="7">
        <f>BSMmodel!AD446</f>
        <v>1</v>
      </c>
    </row>
    <row r="428" ht="14.25">
      <c r="A428" s="5">
        <f>BSMmodel!Q447</f>
        <v>6425</v>
      </c>
      <c r="B428" s="6">
        <f>BSMmodel!P447</f>
        <v>4260</v>
      </c>
      <c r="C428" s="7">
        <f>BSMmodel!AD447</f>
        <v>923</v>
      </c>
    </row>
    <row r="429" ht="14.25">
      <c r="A429" s="5">
        <f>BSMmodel!Q448</f>
        <v>6430</v>
      </c>
      <c r="B429" s="6">
        <f>BSMmodel!P448</f>
        <v>336</v>
      </c>
      <c r="C429" s="7">
        <f>BSMmodel!AD448</f>
        <v>7</v>
      </c>
    </row>
    <row r="430" ht="14.25">
      <c r="A430" s="5">
        <f>BSMmodel!Q449</f>
        <v>6440</v>
      </c>
      <c r="B430" s="6">
        <f>BSMmodel!P449</f>
        <v>299</v>
      </c>
      <c r="C430" s="7">
        <f>BSMmodel!AD449</f>
        <v>0</v>
      </c>
    </row>
    <row r="431" ht="14.25">
      <c r="A431" s="5">
        <f>BSMmodel!Q450</f>
        <v>6450</v>
      </c>
      <c r="B431" s="6">
        <f>BSMmodel!P450</f>
        <v>8837</v>
      </c>
      <c r="C431" s="7">
        <f>BSMmodel!AD450</f>
        <v>620</v>
      </c>
    </row>
    <row r="432" ht="14.25">
      <c r="A432" s="5">
        <f>BSMmodel!Q451</f>
        <v>6460</v>
      </c>
      <c r="B432" s="6">
        <f>BSMmodel!P451</f>
        <v>438</v>
      </c>
      <c r="C432" s="7">
        <f>BSMmodel!AD451</f>
        <v>0</v>
      </c>
    </row>
    <row r="433" ht="14.25">
      <c r="A433" s="5">
        <f>BSMmodel!Q452</f>
        <v>6470</v>
      </c>
      <c r="B433" s="6">
        <f>BSMmodel!P452</f>
        <v>386</v>
      </c>
      <c r="C433" s="7">
        <f>BSMmodel!AD452</f>
        <v>4</v>
      </c>
    </row>
    <row r="434" ht="14.25">
      <c r="A434" s="5">
        <f>BSMmodel!Q453</f>
        <v>6475</v>
      </c>
      <c r="B434" s="6">
        <f>BSMmodel!P453</f>
        <v>1307</v>
      </c>
      <c r="C434" s="7">
        <f>BSMmodel!AD453</f>
        <v>7</v>
      </c>
    </row>
    <row r="435" ht="14.25">
      <c r="A435" s="5">
        <f>BSMmodel!Q454</f>
        <v>6480</v>
      </c>
      <c r="B435" s="6">
        <f>BSMmodel!P454</f>
        <v>448</v>
      </c>
      <c r="C435" s="7">
        <f>BSMmodel!AD454</f>
        <v>0</v>
      </c>
    </row>
    <row r="436" ht="14.25">
      <c r="A436" s="5">
        <f>BSMmodel!Q455</f>
        <v>6490</v>
      </c>
      <c r="B436" s="6">
        <f>BSMmodel!P455</f>
        <v>750</v>
      </c>
      <c r="C436" s="7">
        <f>BSMmodel!AD455</f>
        <v>4</v>
      </c>
    </row>
    <row r="437" ht="14.25">
      <c r="A437" s="5">
        <f>BSMmodel!Q456</f>
        <v>6500</v>
      </c>
      <c r="B437" s="6">
        <f>BSMmodel!P456</f>
        <v>29273</v>
      </c>
      <c r="C437" s="7">
        <f>BSMmodel!AD456</f>
        <v>1623</v>
      </c>
    </row>
    <row r="438" ht="14.25">
      <c r="A438" s="5">
        <f>BSMmodel!Q457</f>
        <v>6525</v>
      </c>
      <c r="B438" s="6">
        <f>BSMmodel!P457</f>
        <v>831</v>
      </c>
      <c r="C438" s="7">
        <f>BSMmodel!AD457</f>
        <v>6</v>
      </c>
    </row>
    <row r="439" ht="14.25">
      <c r="A439" s="5">
        <f>BSMmodel!Q458</f>
        <v>6550</v>
      </c>
      <c r="B439" s="6">
        <f>BSMmodel!P458</f>
        <v>6092</v>
      </c>
      <c r="C439" s="7">
        <f>BSMmodel!AD458</f>
        <v>138</v>
      </c>
    </row>
    <row r="440" ht="14.25">
      <c r="A440" s="5">
        <f>BSMmodel!Q459</f>
        <v>6575</v>
      </c>
      <c r="B440" s="6">
        <f>BSMmodel!P459</f>
        <v>233</v>
      </c>
      <c r="C440" s="7">
        <f>BSMmodel!AD459</f>
        <v>0</v>
      </c>
    </row>
    <row r="441" ht="14.25">
      <c r="A441" s="5">
        <f>BSMmodel!Q460</f>
        <v>6600</v>
      </c>
      <c r="B441" s="6">
        <f>BSMmodel!P460</f>
        <v>20689</v>
      </c>
      <c r="C441" s="7">
        <f>BSMmodel!AD460</f>
        <v>121</v>
      </c>
    </row>
    <row r="442" ht="14.25">
      <c r="A442" s="5">
        <f>BSMmodel!Q461</f>
        <v>6625</v>
      </c>
      <c r="B442" s="6">
        <f>BSMmodel!P461</f>
        <v>178</v>
      </c>
      <c r="C442" s="7">
        <f>BSMmodel!AD461</f>
        <v>0</v>
      </c>
    </row>
    <row r="443" ht="14.25">
      <c r="A443" s="5">
        <f>BSMmodel!Q462</f>
        <v>6650</v>
      </c>
      <c r="B443" s="6">
        <f>BSMmodel!P462</f>
        <v>4575</v>
      </c>
      <c r="C443" s="7">
        <f>BSMmodel!AD462</f>
        <v>17</v>
      </c>
    </row>
    <row r="444" ht="14.25">
      <c r="A444" s="5">
        <f>BSMmodel!Q463</f>
        <v>6675</v>
      </c>
      <c r="B444" s="6">
        <f>BSMmodel!P463</f>
        <v>175</v>
      </c>
      <c r="C444" s="7">
        <f>BSMmodel!AD463</f>
        <v>0</v>
      </c>
    </row>
    <row r="445" ht="14.25">
      <c r="A445" s="5">
        <f>BSMmodel!Q464</f>
        <v>6700</v>
      </c>
      <c r="B445" s="6">
        <f>BSMmodel!P464</f>
        <v>13694</v>
      </c>
      <c r="C445" s="7">
        <f>BSMmodel!AD464</f>
        <v>46</v>
      </c>
    </row>
    <row r="446" ht="14.25">
      <c r="A446" s="5">
        <f>BSMmodel!Q465</f>
        <v>6725</v>
      </c>
      <c r="B446" s="6">
        <f>BSMmodel!P465</f>
        <v>172</v>
      </c>
      <c r="C446" s="7">
        <f>BSMmodel!AD465</f>
        <v>0</v>
      </c>
    </row>
    <row r="447" ht="14.25">
      <c r="A447" s="5">
        <f>BSMmodel!Q466</f>
        <v>6750</v>
      </c>
      <c r="B447" s="6">
        <f>BSMmodel!P466</f>
        <v>6733</v>
      </c>
      <c r="C447" s="7">
        <f>BSMmodel!AD466</f>
        <v>2</v>
      </c>
    </row>
    <row r="448" ht="14.25">
      <c r="A448" s="5">
        <f>BSMmodel!Q467</f>
        <v>6775</v>
      </c>
      <c r="B448" s="6">
        <f>BSMmodel!P467</f>
        <v>360</v>
      </c>
      <c r="C448" s="7">
        <f>BSMmodel!AD467</f>
        <v>0</v>
      </c>
    </row>
    <row r="449" ht="14.25">
      <c r="A449" s="5">
        <f>BSMmodel!Q468</f>
        <v>6800</v>
      </c>
      <c r="B449" s="6">
        <f>BSMmodel!P468</f>
        <v>13219</v>
      </c>
      <c r="C449" s="7">
        <f>BSMmodel!AD468</f>
        <v>28</v>
      </c>
    </row>
    <row r="450" ht="14.25">
      <c r="A450" s="5">
        <f>BSMmodel!Q469</f>
        <v>6850</v>
      </c>
      <c r="B450" s="6">
        <f>BSMmodel!P469</f>
        <v>3197</v>
      </c>
      <c r="C450" s="7">
        <f>BSMmodel!AD469</f>
        <v>0</v>
      </c>
    </row>
    <row r="451" ht="14.25">
      <c r="A451" s="5">
        <f>BSMmodel!Q470</f>
        <v>6900</v>
      </c>
      <c r="B451" s="6">
        <f>BSMmodel!P470</f>
        <v>10362</v>
      </c>
      <c r="C451" s="7">
        <f>BSMmodel!AD470</f>
        <v>6</v>
      </c>
    </row>
    <row r="452" ht="14.25">
      <c r="A452" s="5">
        <f>BSMmodel!Q471</f>
        <v>6950</v>
      </c>
      <c r="B452" s="6">
        <f>BSMmodel!P471</f>
        <v>2619</v>
      </c>
      <c r="C452" s="7">
        <f>BSMmodel!AD471</f>
        <v>0</v>
      </c>
    </row>
    <row r="453" ht="14.25">
      <c r="A453" s="5">
        <f>BSMmodel!Q472</f>
        <v>7000</v>
      </c>
      <c r="B453" s="6">
        <f>BSMmodel!P472</f>
        <v>14949</v>
      </c>
      <c r="C453" s="7">
        <f>BSMmodel!AD472</f>
        <v>6562</v>
      </c>
    </row>
    <row r="454" ht="14.25">
      <c r="A454" s="5">
        <f>BSMmodel!Q473</f>
        <v>7050</v>
      </c>
      <c r="B454" s="6">
        <f>BSMmodel!P473</f>
        <v>264</v>
      </c>
      <c r="C454" s="7">
        <f>BSMmodel!AD473</f>
        <v>0</v>
      </c>
    </row>
    <row r="455" ht="14.25">
      <c r="A455" s="5">
        <f>BSMmodel!Q474</f>
        <v>7100</v>
      </c>
      <c r="B455" s="6">
        <f>BSMmodel!P474</f>
        <v>5708</v>
      </c>
      <c r="C455" s="7">
        <f>BSMmodel!AD474</f>
        <v>4</v>
      </c>
    </row>
    <row r="456" ht="14.25">
      <c r="A456" s="5">
        <f>BSMmodel!Q475</f>
        <v>7200</v>
      </c>
      <c r="B456" s="6">
        <f>BSMmodel!P475</f>
        <v>12915</v>
      </c>
      <c r="C456" s="7">
        <f>BSMmodel!AD475</f>
        <v>8</v>
      </c>
    </row>
    <row r="457" ht="14.25">
      <c r="A457" s="5">
        <f>BSMmodel!Q476</f>
        <v>7300</v>
      </c>
      <c r="B457" s="6">
        <f>BSMmodel!P476</f>
        <v>1212</v>
      </c>
      <c r="C457" s="7">
        <f>BSMmodel!AD476</f>
        <v>2</v>
      </c>
    </row>
    <row r="458" ht="14.25">
      <c r="A458" s="5">
        <f>BSMmodel!Q477</f>
        <v>7400</v>
      </c>
      <c r="B458" s="6">
        <f>BSMmodel!P477</f>
        <v>3638</v>
      </c>
      <c r="C458" s="7">
        <f>BSMmodel!AD477</f>
        <v>53</v>
      </c>
    </row>
    <row r="459" ht="14.25">
      <c r="A459" s="5">
        <f>BSMmodel!Q478</f>
        <v>7500</v>
      </c>
      <c r="B459" s="6">
        <f>BSMmodel!P478</f>
        <v>4660</v>
      </c>
      <c r="C459" s="7">
        <f>BSMmodel!AD478</f>
        <v>4</v>
      </c>
    </row>
    <row r="460" ht="14.25">
      <c r="A460" s="5">
        <f>BSMmodel!Q479</f>
        <v>7600</v>
      </c>
      <c r="B460" s="6">
        <f>BSMmodel!P479</f>
        <v>2916</v>
      </c>
      <c r="C460" s="7">
        <f>BSMmodel!AD479</f>
        <v>3</v>
      </c>
    </row>
    <row r="461" ht="14.25">
      <c r="A461" s="5">
        <f>BSMmodel!Q480</f>
        <v>7700</v>
      </c>
      <c r="B461" s="6">
        <f>BSMmodel!P480</f>
        <v>568</v>
      </c>
      <c r="C461" s="7">
        <f>BSMmodel!AD480</f>
        <v>0</v>
      </c>
    </row>
    <row r="462" ht="14.25">
      <c r="A462" s="5">
        <f>BSMmodel!Q481</f>
        <v>7800</v>
      </c>
      <c r="B462" s="6">
        <f>BSMmodel!P481</f>
        <v>11908</v>
      </c>
      <c r="C462" s="7">
        <f>BSMmodel!AD481</f>
        <v>2</v>
      </c>
    </row>
    <row r="463" ht="14.25">
      <c r="A463" s="5">
        <f>BSMmodel!Q482</f>
        <v>7900</v>
      </c>
      <c r="B463" s="6">
        <f>BSMmodel!P482</f>
        <v>476</v>
      </c>
      <c r="C463" s="7">
        <f>BSMmodel!AD482</f>
        <v>70</v>
      </c>
    </row>
    <row r="464" ht="14.25">
      <c r="A464" s="5">
        <f>BSMmodel!Q483</f>
        <v>8000</v>
      </c>
      <c r="B464" s="6">
        <f>BSMmodel!P483</f>
        <v>1495</v>
      </c>
      <c r="C464" s="7">
        <f>BSMmodel!AD483</f>
        <v>516</v>
      </c>
    </row>
    <row r="465" ht="14.25">
      <c r="A465" s="5">
        <f>BSMmodel!Q484</f>
        <v>8100</v>
      </c>
      <c r="B465" s="6">
        <f>BSMmodel!P484</f>
        <v>170</v>
      </c>
      <c r="C465" s="7">
        <f>BSMmodel!AD484</f>
        <v>0</v>
      </c>
    </row>
    <row r="466" ht="14.25">
      <c r="A466" s="5">
        <f>BSMmodel!Q485</f>
        <v>8200</v>
      </c>
      <c r="B466" s="6">
        <f>BSMmodel!P485</f>
        <v>2007</v>
      </c>
      <c r="C466" s="7">
        <f>BSMmodel!AD485</f>
        <v>37</v>
      </c>
    </row>
    <row r="467" ht="14.25">
      <c r="A467" s="5">
        <f>BSMmodel!Q486</f>
        <v>8300</v>
      </c>
      <c r="B467" s="6">
        <f>BSMmodel!P486</f>
        <v>4652</v>
      </c>
      <c r="C467" s="7">
        <f>BSMmodel!AD486</f>
        <v>0</v>
      </c>
    </row>
    <row r="468" ht="14.25">
      <c r="A468" s="5">
        <f>BSMmodel!Q487</f>
        <v>8400</v>
      </c>
      <c r="B468" s="6">
        <f>BSMmodel!P487</f>
        <v>440</v>
      </c>
      <c r="C468" s="7">
        <f>BSMmodel!AD487</f>
        <v>1</v>
      </c>
    </row>
    <row r="469" ht="14.25">
      <c r="A469" s="5">
        <f>BSMmodel!Q488</f>
        <v>8500</v>
      </c>
      <c r="B469" s="6">
        <f>BSMmodel!P488</f>
        <v>403</v>
      </c>
      <c r="C469" s="7">
        <f>BSMmodel!AD488</f>
        <v>11</v>
      </c>
    </row>
    <row r="470" ht="14.25">
      <c r="A470" s="5">
        <f>BSMmodel!Q489</f>
        <v>8600</v>
      </c>
      <c r="B470" s="6">
        <f>BSMmodel!P489</f>
        <v>1625</v>
      </c>
      <c r="C470" s="7">
        <f>BSMmodel!AD489</f>
        <v>0</v>
      </c>
    </row>
    <row r="471" ht="14.25">
      <c r="A471" s="5">
        <f>BSMmodel!Q490</f>
        <v>8700</v>
      </c>
      <c r="B471" s="6">
        <f>BSMmodel!P490</f>
        <v>18</v>
      </c>
      <c r="C471" s="7">
        <f>BSMmodel!AD490</f>
        <v>0</v>
      </c>
    </row>
    <row r="472" ht="14.25">
      <c r="A472" s="5">
        <f>BSMmodel!Q491</f>
        <v>8800</v>
      </c>
      <c r="B472" s="6">
        <f>BSMmodel!P491</f>
        <v>335</v>
      </c>
      <c r="C472" s="7">
        <f>BSMmodel!AD491</f>
        <v>0</v>
      </c>
    </row>
    <row r="473" ht="14.25">
      <c r="A473" s="5">
        <f>BSMmodel!Q492</f>
        <v>8900</v>
      </c>
      <c r="B473" s="6">
        <f>BSMmodel!P492</f>
        <v>1</v>
      </c>
      <c r="C473" s="7">
        <f>BSMmodel!AD492</f>
        <v>1</v>
      </c>
    </row>
    <row r="474" ht="14.25">
      <c r="A474" s="5">
        <f>BSMmodel!Q493</f>
        <v>9000</v>
      </c>
      <c r="B474" s="6">
        <f>BSMmodel!P493</f>
        <v>3727</v>
      </c>
      <c r="C474" s="7">
        <f>BSMmodel!AD493</f>
        <v>341</v>
      </c>
    </row>
    <row r="475" ht="14.25">
      <c r="A475" s="5">
        <f>BSMmodel!Q494</f>
        <v>9200</v>
      </c>
      <c r="B475" s="6">
        <f>BSMmodel!P494</f>
        <v>24</v>
      </c>
      <c r="C475" s="7">
        <f>BSMmodel!AD494</f>
        <v>3</v>
      </c>
    </row>
    <row r="476" ht="14.25">
      <c r="A476" s="5">
        <f>BSMmodel!Q495</f>
        <v>9600</v>
      </c>
      <c r="B476" s="6">
        <f>BSMmodel!P495</f>
        <v>0</v>
      </c>
      <c r="C476" s="7">
        <f>BSMmodel!AD495</f>
        <v>0</v>
      </c>
    </row>
    <row r="477" ht="14.25">
      <c r="A477" s="5">
        <f>BSMmodel!Q496</f>
        <v>10000</v>
      </c>
      <c r="B477" s="6">
        <f>BSMmodel!P496</f>
        <v>144</v>
      </c>
      <c r="C477" s="7">
        <f>BSMmodel!AD496</f>
        <v>1230</v>
      </c>
    </row>
    <row r="478" ht="14.25">
      <c r="A478" s="5">
        <f>BSMmodel!Q497</f>
        <v>10100</v>
      </c>
      <c r="B478" s="6">
        <f>BSMmodel!P497</f>
        <v>0</v>
      </c>
      <c r="C478" s="7">
        <f>BSMmodel!AD497</f>
        <v>0</v>
      </c>
    </row>
    <row r="479" ht="14.25">
      <c r="A479" s="5">
        <f>BSMmodel!Q498</f>
        <v>10200</v>
      </c>
      <c r="B479" s="6">
        <f>BSMmodel!P498</f>
        <v>0</v>
      </c>
      <c r="C479" s="7">
        <f>BSMmodel!AD498</f>
        <v>12</v>
      </c>
    </row>
    <row r="480" ht="14.25">
      <c r="A480" s="5">
        <f>BSMmodel!Q499</f>
        <v>10400</v>
      </c>
      <c r="B480" s="6">
        <f>BSMmodel!P499</f>
        <v>61</v>
      </c>
      <c r="C480" s="7">
        <f>BSMmodel!AD499</f>
        <v>66</v>
      </c>
    </row>
    <row r="481" ht="14.25">
      <c r="A481" s="5">
        <f>BSMmodel!Q500</f>
        <v>10500</v>
      </c>
      <c r="B481" s="6">
        <f>BSMmodel!P500</f>
        <v>0</v>
      </c>
      <c r="C481" s="7">
        <f>BSMmodel!AD500</f>
        <v>3</v>
      </c>
    </row>
    <row r="482" ht="14.25">
      <c r="A482" s="5">
        <f>BSMmodel!Q501</f>
        <v>10600</v>
      </c>
      <c r="B482" s="6">
        <f>BSMmodel!P501</f>
        <v>0</v>
      </c>
      <c r="C482" s="7">
        <f>BSMmodel!AD501</f>
        <v>25</v>
      </c>
    </row>
    <row r="483" ht="14.25">
      <c r="A483" s="5">
        <f>BSMmodel!Q502</f>
        <v>10800</v>
      </c>
      <c r="B483" s="6">
        <f>BSMmodel!P502</f>
        <v>0</v>
      </c>
      <c r="C483" s="7">
        <f>BSMmodel!AD502</f>
        <v>39</v>
      </c>
    </row>
    <row r="484" ht="14.25">
      <c r="A484" s="5">
        <f>BSMmodel!Q503</f>
        <v>11000</v>
      </c>
      <c r="B484" s="6">
        <f>BSMmodel!P503</f>
        <v>0</v>
      </c>
      <c r="C484" s="7">
        <f>BSMmodel!AD503</f>
        <v>328</v>
      </c>
    </row>
    <row r="485" ht="14.25">
      <c r="A485" s="5">
        <f>BSMmodel!Q504</f>
        <v>11100</v>
      </c>
      <c r="B485" s="6">
        <f>BSMmodel!P504</f>
        <v>0</v>
      </c>
      <c r="C485" s="7">
        <f>BSMmodel!AD504</f>
        <v>55</v>
      </c>
    </row>
    <row r="486" ht="14.25">
      <c r="A486" s="5">
        <f>BSMmodel!Q505</f>
        <v>12000</v>
      </c>
      <c r="B486" s="6">
        <f>BSMmodel!P505</f>
        <v>434</v>
      </c>
      <c r="C486" s="7">
        <f>BSMmodel!AD505</f>
        <v>481</v>
      </c>
    </row>
    <row r="487" ht="14.25">
      <c r="A487" s="5">
        <f>BSMmodel!Q506</f>
        <v>0</v>
      </c>
      <c r="B487" s="6">
        <f>BSMmodel!P506</f>
        <v>0</v>
      </c>
      <c r="C487" s="7">
        <f>BSMmodel!AD506</f>
        <v>0</v>
      </c>
    </row>
    <row r="488" ht="14.25">
      <c r="A488" s="5">
        <f>BSMmodel!Q507</f>
        <v>0</v>
      </c>
      <c r="B488" s="6">
        <f>BSMmodel!P507</f>
        <v>0</v>
      </c>
      <c r="C488" s="7">
        <f>BSMmodel!AD507</f>
        <v>0</v>
      </c>
    </row>
    <row r="489" ht="14.25">
      <c r="A489" s="5">
        <f>BSMmodel!Q508</f>
        <v>0</v>
      </c>
      <c r="B489" s="6">
        <f>BSMmodel!P508</f>
        <v>0</v>
      </c>
      <c r="C489" s="7">
        <f>BSMmodel!AD508</f>
        <v>0</v>
      </c>
    </row>
    <row r="490" ht="14.25">
      <c r="A490" s="5">
        <f>BSMmodel!Q509</f>
        <v>0</v>
      </c>
      <c r="B490" s="6">
        <f>BSMmodel!P509</f>
        <v>0</v>
      </c>
      <c r="C490" s="7">
        <f>BSMmodel!AD509</f>
        <v>0</v>
      </c>
    </row>
    <row r="491" ht="14.25">
      <c r="A491" s="5">
        <f>BSMmodel!Q510</f>
        <v>0</v>
      </c>
      <c r="B491" s="6">
        <f>BSMmodel!P510</f>
        <v>0</v>
      </c>
      <c r="C491" s="7">
        <f>BSMmodel!AD510</f>
        <v>0</v>
      </c>
    </row>
    <row r="492" ht="14.25">
      <c r="A492" s="5">
        <f>BSMmodel!Q511</f>
        <v>0</v>
      </c>
      <c r="B492" s="6">
        <f>BSMmodel!P511</f>
        <v>0</v>
      </c>
      <c r="C492" s="7">
        <f>BSMmodel!AD511</f>
        <v>0</v>
      </c>
    </row>
    <row r="493" ht="14.25">
      <c r="A493" s="5">
        <f>BSMmodel!Q512</f>
        <v>0</v>
      </c>
      <c r="B493" s="6">
        <f>BSMmodel!P512</f>
        <v>0</v>
      </c>
      <c r="C493" s="7">
        <f>BSMmodel!AD512</f>
        <v>0</v>
      </c>
    </row>
    <row r="494" ht="14.25">
      <c r="A494" s="5">
        <f>BSMmodel!Q513</f>
        <v>0</v>
      </c>
      <c r="B494" s="6">
        <f>BSMmodel!P513</f>
        <v>0</v>
      </c>
      <c r="C494" s="7">
        <f>BSMmodel!AD513</f>
        <v>0</v>
      </c>
    </row>
    <row r="495" ht="14.25">
      <c r="A495" s="5">
        <f>BSMmodel!Q514</f>
        <v>0</v>
      </c>
      <c r="B495" s="6">
        <f>BSMmodel!P514</f>
        <v>0</v>
      </c>
      <c r="C495" s="7">
        <f>BSMmodel!AD514</f>
        <v>0</v>
      </c>
    </row>
    <row r="496" ht="14.25">
      <c r="A496" s="5">
        <f>BSMmodel!Q515</f>
        <v>0</v>
      </c>
      <c r="B496" s="6">
        <f>BSMmodel!P515</f>
        <v>0</v>
      </c>
      <c r="C496" s="7">
        <f>BSMmodel!AD515</f>
        <v>0</v>
      </c>
    </row>
    <row r="497" ht="14.25">
      <c r="A497" s="5">
        <f>BSMmodel!Q516</f>
        <v>0</v>
      </c>
      <c r="B497" s="6">
        <f>BSMmodel!P516</f>
        <v>0</v>
      </c>
      <c r="C497" s="7">
        <f>BSMmodel!AD516</f>
        <v>0</v>
      </c>
    </row>
    <row r="498" ht="14.25">
      <c r="A498" s="5">
        <f>BSMmodel!Q517</f>
        <v>0</v>
      </c>
      <c r="B498" s="6">
        <f>BSMmodel!P517</f>
        <v>0</v>
      </c>
      <c r="C498" s="7">
        <f>BSMmodel!AD517</f>
        <v>0</v>
      </c>
    </row>
    <row r="499" ht="14.25">
      <c r="A499" s="5">
        <f>BSMmodel!Q518</f>
        <v>0</v>
      </c>
      <c r="B499" s="6">
        <f>BSMmodel!P518</f>
        <v>0</v>
      </c>
      <c r="C499" s="7">
        <f>BSMmodel!AD518</f>
        <v>0</v>
      </c>
    </row>
    <row r="500" ht="14.25">
      <c r="A500" s="5">
        <f>BSMmodel!Q519</f>
        <v>0</v>
      </c>
      <c r="B500" s="6">
        <f>BSMmodel!P519</f>
        <v>0</v>
      </c>
      <c r="C500" s="7">
        <f>BSMmodel!AD519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206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1" style="1" width="9.140625"/>
  </cols>
  <sheetData>
    <row r="1" ht="14.25" customHeight="1">
      <c r="A1" s="2"/>
      <c r="B1" s="3" t="s">
        <v>2</v>
      </c>
      <c r="C1" s="4" t="s">
        <v>3</v>
      </c>
    </row>
    <row r="2" ht="14.25" customHeight="1">
      <c r="A2" s="5">
        <f>BSMmodel!Q21</f>
        <v>200</v>
      </c>
      <c r="B2" s="8">
        <f>BSMmodel!O21</f>
        <v>0</v>
      </c>
      <c r="C2" s="9">
        <f>BSMmodel!AC21</f>
        <v>0</v>
      </c>
    </row>
    <row r="3" ht="14.25" customHeight="1">
      <c r="A3" s="5">
        <f>BSMmodel!Q22</f>
        <v>400</v>
      </c>
      <c r="B3" s="8">
        <f>BSMmodel!O22</f>
        <v>0</v>
      </c>
      <c r="C3" s="9">
        <f>BSMmodel!AC22</f>
        <v>0</v>
      </c>
    </row>
    <row r="4" ht="14.25" customHeight="1">
      <c r="A4" s="5">
        <f>BSMmodel!Q23</f>
        <v>600</v>
      </c>
      <c r="B4" s="8">
        <f>BSMmodel!O23</f>
        <v>0</v>
      </c>
      <c r="C4" s="9">
        <f>BSMmodel!AC23</f>
        <v>0</v>
      </c>
    </row>
    <row r="5" ht="14.25" customHeight="1">
      <c r="A5" s="5">
        <f>BSMmodel!Q24</f>
        <v>800</v>
      </c>
      <c r="B5" s="8">
        <f>BSMmodel!O24</f>
        <v>0</v>
      </c>
      <c r="C5" s="9">
        <f>BSMmodel!AC24</f>
        <v>0</v>
      </c>
    </row>
    <row r="6" ht="14.25" customHeight="1">
      <c r="A6" s="5">
        <f>BSMmodel!Q25</f>
        <v>1000</v>
      </c>
      <c r="B6" s="8">
        <f>BSMmodel!O25</f>
        <v>0</v>
      </c>
      <c r="C6" s="9">
        <f>BSMmodel!AC25</f>
        <v>0</v>
      </c>
    </row>
    <row r="7" ht="14.25" customHeight="1">
      <c r="A7" s="5">
        <f>BSMmodel!Q26</f>
        <v>1200</v>
      </c>
      <c r="B7" s="8">
        <f>BSMmodel!O26</f>
        <v>0</v>
      </c>
      <c r="C7" s="9">
        <f>BSMmodel!AC26</f>
        <v>0</v>
      </c>
    </row>
    <row r="8" ht="14.25" customHeight="1">
      <c r="A8" s="5">
        <f>BSMmodel!Q27</f>
        <v>1400</v>
      </c>
      <c r="B8" s="8">
        <f>BSMmodel!O27</f>
        <v>0</v>
      </c>
      <c r="C8" s="9">
        <f>BSMmodel!AC27</f>
        <v>0</v>
      </c>
    </row>
    <row r="9" ht="14.25" customHeight="1">
      <c r="A9" s="5">
        <f>BSMmodel!Q28</f>
        <v>1600</v>
      </c>
      <c r="B9" s="8">
        <f>BSMmodel!O28</f>
        <v>0</v>
      </c>
      <c r="C9" s="9">
        <f>BSMmodel!AC28</f>
        <v>0</v>
      </c>
    </row>
    <row r="10" ht="14.25" customHeight="1">
      <c r="A10" s="5">
        <f>BSMmodel!Q29</f>
        <v>1800</v>
      </c>
      <c r="B10" s="8">
        <f>BSMmodel!O29</f>
        <v>0</v>
      </c>
      <c r="C10" s="9">
        <f>BSMmodel!AC29</f>
        <v>0</v>
      </c>
    </row>
    <row r="11" ht="14.25" customHeight="1">
      <c r="A11" s="5">
        <f>BSMmodel!Q30</f>
        <v>1900</v>
      </c>
      <c r="B11" s="8">
        <f>BSMmodel!O30</f>
        <v>0</v>
      </c>
      <c r="C11" s="9">
        <f>BSMmodel!AC30</f>
        <v>0</v>
      </c>
    </row>
    <row r="12" ht="14.25" customHeight="1">
      <c r="A12" s="5">
        <f>BSMmodel!Q31</f>
        <v>2000</v>
      </c>
      <c r="B12" s="8">
        <f>BSMmodel!O31</f>
        <v>-5.8421958889038806e-300</v>
      </c>
      <c r="C12" s="9">
        <f>BSMmodel!AC31</f>
        <v>9.3122820288595922e-299</v>
      </c>
    </row>
    <row r="13" ht="14.25" customHeight="1">
      <c r="A13" s="5">
        <f>BSMmodel!Q32</f>
        <v>2100</v>
      </c>
      <c r="B13" s="8">
        <f>BSMmodel!O32</f>
        <v>-1.2495560103025771e-273</v>
      </c>
      <c r="C13" s="9">
        <f>BSMmodel!AC32</f>
        <v>1.5626064252720718e-272</v>
      </c>
    </row>
    <row r="14" ht="14.25" customHeight="1">
      <c r="A14" s="5">
        <f>BSMmodel!Q33</f>
        <v>2200</v>
      </c>
      <c r="B14" s="8">
        <f>BSMmodel!O33</f>
        <v>-1.1968298814188152e-249</v>
      </c>
      <c r="C14" s="9">
        <f>BSMmodel!AC33</f>
        <v>1.199877105837197e-248</v>
      </c>
    </row>
    <row r="15" ht="14.25" customHeight="1">
      <c r="A15" s="5">
        <f>BSMmodel!Q34</f>
        <v>2300</v>
      </c>
      <c r="B15" s="8">
        <f>BSMmodel!O34</f>
        <v>-9.2926549072977151e-228</v>
      </c>
      <c r="C15" s="9">
        <f>BSMmodel!AC34</f>
        <v>7.6141243911568787e-227</v>
      </c>
    </row>
    <row r="16" ht="14.25" customHeight="1">
      <c r="A16" s="5">
        <f>BSMmodel!Q35</f>
        <v>2400</v>
      </c>
      <c r="B16" s="8">
        <f>BSMmodel!O35</f>
        <v>-9.7108067903246197e-208</v>
      </c>
      <c r="C16" s="9">
        <f>BSMmodel!AC35</f>
        <v>6.6160023392787583e-207</v>
      </c>
    </row>
    <row r="17" ht="14.25" customHeight="1">
      <c r="A17" s="5">
        <f>BSMmodel!Q36</f>
        <v>2500</v>
      </c>
      <c r="B17" s="8">
        <f>BSMmodel!O36</f>
        <v>-2.1199244929247639e-189</v>
      </c>
      <c r="C17" s="9">
        <f>BSMmodel!AC36</f>
        <v>1.2196669319044309e-188</v>
      </c>
    </row>
    <row r="18" ht="14.25" customHeight="1">
      <c r="A18" s="5">
        <f>BSMmodel!Q37</f>
        <v>2600</v>
      </c>
      <c r="B18" s="8">
        <f>BSMmodel!O37</f>
        <v>-1.41290265002988e-172</v>
      </c>
      <c r="C18" s="9">
        <f>BSMmodel!AC37</f>
        <v>6.961047739729402e-172</v>
      </c>
    </row>
    <row r="19" ht="14.25" customHeight="1">
      <c r="A19" s="5">
        <f>BSMmodel!Q38</f>
        <v>2700</v>
      </c>
      <c r="B19" s="8">
        <f>BSMmodel!O38</f>
        <v>-4.0000824625097818e-157</v>
      </c>
      <c r="C19" s="9">
        <f>BSMmodel!AC38</f>
        <v>1.7090700127770917e-156</v>
      </c>
    </row>
    <row r="20" ht="14.25" customHeight="1">
      <c r="A20" s="5">
        <f>BSMmodel!Q39</f>
        <v>2800</v>
      </c>
      <c r="B20" s="8">
        <f>BSMmodel!O39</f>
        <v>-6.4376654761944028e-143</v>
      </c>
      <c r="C20" s="9">
        <f>BSMmodel!AC39</f>
        <v>2.4128398914227436e-142</v>
      </c>
    </row>
    <row r="21" ht="14.25" customHeight="1">
      <c r="A21" s="5">
        <f>BSMmodel!Q40</f>
        <v>2900</v>
      </c>
      <c r="B21" s="8">
        <f>BSMmodel!O40</f>
        <v>-7.594163703614469e-130</v>
      </c>
      <c r="C21" s="9">
        <f>BSMmodel!AC40</f>
        <v>2.5230632045581896e-129</v>
      </c>
    </row>
    <row r="22" ht="14.25" customHeight="1">
      <c r="A22" s="5">
        <f>BSMmodel!Q41</f>
        <v>3000</v>
      </c>
      <c r="B22" s="8">
        <f>BSMmodel!O41</f>
        <v>-8.2398700890998795e-118</v>
      </c>
      <c r="C22" s="9">
        <f>BSMmodel!AC41</f>
        <v>2.4499707798708678e-117</v>
      </c>
    </row>
    <row r="23" ht="14.25" customHeight="1">
      <c r="A23" s="5">
        <f>BSMmodel!Q42</f>
        <v>3100</v>
      </c>
      <c r="B23" s="8">
        <f>BSMmodel!O42</f>
        <v>-1.0039406397901261e-106</v>
      </c>
      <c r="C23" s="9">
        <f>BSMmodel!AC42</f>
        <v>2.6948735154380681e-106</v>
      </c>
    </row>
    <row r="24" ht="14.25" customHeight="1">
      <c r="A24" s="5">
        <f>BSMmodel!Q43</f>
        <v>3150</v>
      </c>
      <c r="B24" s="8">
        <f>BSMmodel!O43</f>
        <v>-1.6328584782346046e-101</v>
      </c>
      <c r="C24" s="9">
        <f>BSMmodel!AC43</f>
        <v>4.1773408489795873e-101</v>
      </c>
    </row>
    <row r="25" s="1" customFormat="1" ht="14.25" customHeight="1">
      <c r="A25" s="5">
        <f>BSMmodel!Q44</f>
        <v>3200</v>
      </c>
      <c r="B25" s="8">
        <f>BSMmodel!O44</f>
        <v>-1.6425826420705864e-096</v>
      </c>
      <c r="C25" s="9">
        <f>BSMmodel!AC44</f>
        <v>4.0126740650203847e-096</v>
      </c>
    </row>
    <row r="26" s="1" customFormat="1" ht="14.25" customHeight="1">
      <c r="A26" s="5">
        <f>BSMmodel!Q45</f>
        <v>3250</v>
      </c>
      <c r="B26" s="8">
        <f>BSMmodel!O45</f>
        <v>-1.0406035048348822e-091</v>
      </c>
      <c r="C26" s="9">
        <f>BSMmodel!AC45</f>
        <v>2.4319246362027749e-091</v>
      </c>
    </row>
    <row r="27" s="1" customFormat="1" ht="14.25" customHeight="1">
      <c r="A27" s="5">
        <f>BSMmodel!Q46</f>
        <v>3300</v>
      </c>
      <c r="B27" s="8">
        <f>BSMmodel!O46</f>
        <v>-4.2303702049434196e-087</v>
      </c>
      <c r="C27" s="9">
        <f>BSMmodel!AC46</f>
        <v>9.4748339085704645e-087</v>
      </c>
    </row>
    <row r="28" s="1" customFormat="1" ht="14.25" customHeight="1">
      <c r="A28" s="5">
        <f>BSMmodel!Q47</f>
        <v>3350</v>
      </c>
      <c r="B28" s="8">
        <f>BSMmodel!O47</f>
        <v>-1.1236390499238766e-082</v>
      </c>
      <c r="C28" s="9">
        <f>BSMmodel!AC47</f>
        <v>2.4159468483924723e-082</v>
      </c>
    </row>
    <row r="29" s="1" customFormat="1" ht="14.25" customHeight="1">
      <c r="A29" s="5">
        <f>BSMmodel!Q48</f>
        <v>3400</v>
      </c>
      <c r="B29" s="8">
        <f>BSMmodel!O48</f>
        <v>-1.9813412769583222e-078</v>
      </c>
      <c r="C29" s="9">
        <f>BSMmodel!AC48</f>
        <v>4.0963620455073258e-078</v>
      </c>
    </row>
    <row r="30" s="1" customFormat="1" ht="14.25" customHeight="1">
      <c r="A30" s="5">
        <f>BSMmodel!Q49</f>
        <v>3450</v>
      </c>
      <c r="B30" s="8">
        <f>BSMmodel!O49</f>
        <v>-2.3567977765433307e-074</v>
      </c>
      <c r="C30" s="9">
        <f>BSMmodel!AC49</f>
        <v>4.6927045891783317e-074</v>
      </c>
    </row>
    <row r="31" s="1" customFormat="1" ht="14.25" customHeight="1">
      <c r="A31" s="5">
        <f>BSMmodel!Q50</f>
        <v>3500</v>
      </c>
      <c r="B31" s="8">
        <f>BSMmodel!O50</f>
        <v>-1.9191733239224378e-070</v>
      </c>
      <c r="C31" s="9">
        <f>BSMmodel!AC50</f>
        <v>3.6858246757774573e-070</v>
      </c>
    </row>
    <row r="32" s="1" customFormat="1" ht="14.25" customHeight="1">
      <c r="A32" s="5">
        <f>BSMmodel!Q51</f>
        <v>3550</v>
      </c>
      <c r="B32" s="8">
        <f>BSMmodel!O51</f>
        <v>-1.0844972187437713e-066</v>
      </c>
      <c r="C32" s="9">
        <f>BSMmodel!AC51</f>
        <v>2.011882529639479e-066</v>
      </c>
    </row>
    <row r="33" s="1" customFormat="1" ht="14.25" customHeight="1">
      <c r="A33" s="5">
        <f>BSMmodel!Q52</f>
        <v>3600</v>
      </c>
      <c r="B33" s="8">
        <f>BSMmodel!O52</f>
        <v>-4.3162925261715915e-063</v>
      </c>
      <c r="C33" s="9">
        <f>BSMmodel!AC52</f>
        <v>7.7454569931698852e-063</v>
      </c>
    </row>
    <row r="34" s="1" customFormat="1" ht="14.25" customHeight="1">
      <c r="A34" s="5">
        <f>BSMmodel!Q53</f>
        <v>3650</v>
      </c>
      <c r="B34" s="8">
        <f>BSMmodel!O53</f>
        <v>-1.2237284204379796e-059</v>
      </c>
      <c r="C34" s="9">
        <f>BSMmodel!AC53</f>
        <v>2.1270210860407297e-059</v>
      </c>
    </row>
    <row r="35" s="1" customFormat="1" ht="14.25" customHeight="1">
      <c r="A35" s="5">
        <f>BSMmodel!Q54</f>
        <v>3700</v>
      </c>
      <c r="B35" s="8">
        <f>BSMmodel!O54</f>
        <v>-2.5043325720415134e-056</v>
      </c>
      <c r="C35" s="9">
        <f>BSMmodel!AC54</f>
        <v>4.2217730868506199e-056</v>
      </c>
    </row>
    <row r="36" s="1" customFormat="1" ht="14.25" customHeight="1">
      <c r="A36" s="5">
        <f>BSMmodel!Q55</f>
        <v>3725</v>
      </c>
      <c r="B36" s="8">
        <f>BSMmodel!O55</f>
        <v>-1.0059641384191244e-054</v>
      </c>
      <c r="C36" s="9">
        <f>BSMmodel!AC55</f>
        <v>1.6708968014190824e-054</v>
      </c>
    </row>
    <row r="37" s="1" customFormat="1" ht="14.25" customHeight="1">
      <c r="A37" s="5">
        <f>BSMmodel!Q56</f>
        <v>3750</v>
      </c>
      <c r="B37" s="8">
        <f>BSMmodel!O56</f>
        <v>-3.740461347384868e-053</v>
      </c>
      <c r="C37" s="9">
        <f>BSMmodel!AC56</f>
        <v>6.1233705831049271e-053</v>
      </c>
    </row>
    <row r="38" s="1" customFormat="1" ht="14.25" customHeight="1">
      <c r="A38" s="5">
        <f>BSMmodel!Q57</f>
        <v>3775</v>
      </c>
      <c r="B38" s="8">
        <f>BSMmodel!O57</f>
        <v>-1.2887737029030073e-051</v>
      </c>
      <c r="C38" s="9">
        <f>BSMmodel!AC57</f>
        <v>2.0800436593162864e-051</v>
      </c>
    </row>
    <row r="39" s="1" customFormat="1" ht="14.25" customHeight="1">
      <c r="A39" s="5">
        <f>BSMmodel!Q58</f>
        <v>3800</v>
      </c>
      <c r="B39" s="8">
        <f>BSMmodel!O58</f>
        <v>-4.1232834098008056e-050</v>
      </c>
      <c r="C39" s="9">
        <f>BSMmodel!AC58</f>
        <v>6.5629322111122329e-050</v>
      </c>
    </row>
    <row r="40" s="1" customFormat="1" ht="14.25" customHeight="1">
      <c r="A40" s="5">
        <f>BSMmodel!Q59</f>
        <v>3825</v>
      </c>
      <c r="B40" s="8">
        <f>BSMmodel!O59</f>
        <v>-1.2255532388290994e-048</v>
      </c>
      <c r="C40" s="9">
        <f>BSMmodel!AC59</f>
        <v>1.9243034753765954e-048</v>
      </c>
    </row>
    <row r="41" s="1" customFormat="1" ht="14.25" customHeight="1">
      <c r="A41" s="5">
        <f>BSMmodel!Q60</f>
        <v>3850</v>
      </c>
      <c r="B41" s="8">
        <f>BSMmodel!O60</f>
        <v>-3.3909434907507235e-047</v>
      </c>
      <c r="C41" s="9">
        <f>BSMmodel!AC60</f>
        <v>5.2537907332406651e-047</v>
      </c>
    </row>
    <row r="42" s="1" customFormat="1" ht="14.25" customHeight="1">
      <c r="A42" s="5">
        <f>BSMmodel!Q61</f>
        <v>3875</v>
      </c>
      <c r="B42" s="8">
        <f>BSMmodel!O61</f>
        <v>-8.7378933242968642e-046</v>
      </c>
      <c r="C42" s="9">
        <f>BSMmodel!AC61</f>
        <v>1.3362668107284123e-045</v>
      </c>
    </row>
    <row r="43" s="1" customFormat="1" ht="14.25" customHeight="1">
      <c r="A43" s="5">
        <f>BSMmodel!Q62</f>
        <v>3900</v>
      </c>
      <c r="B43" s="8">
        <f>BSMmodel!O62</f>
        <v>-2.1010621072988816e-044</v>
      </c>
      <c r="C43" s="9">
        <f>BSMmodel!AC62</f>
        <v>3.1723386745138602e-044</v>
      </c>
    </row>
    <row r="44" ht="14.25" customHeight="1">
      <c r="A44" s="5">
        <f>BSMmodel!Q63</f>
        <v>3925</v>
      </c>
      <c r="B44" s="8">
        <f>BSMmodel!O63</f>
        <v>-4.7186372337472078e-043</v>
      </c>
      <c r="C44" s="9">
        <f>BSMmodel!AC63</f>
        <v>7.0360649659604448e-043</v>
      </c>
    </row>
    <row r="45" ht="14.25" customHeight="1">
      <c r="A45" s="5">
        <f>BSMmodel!Q64</f>
        <v>3950</v>
      </c>
      <c r="B45" s="8">
        <f>BSMmodel!O64</f>
        <v>-9.9068783802110967e-042</v>
      </c>
      <c r="C45" s="9">
        <f>BSMmodel!AC64</f>
        <v>1.4592828107094268e-041</v>
      </c>
    </row>
    <row r="46" ht="14.25" customHeight="1">
      <c r="A46" s="5">
        <f>BSMmodel!Q65</f>
        <v>3975</v>
      </c>
      <c r="B46" s="8">
        <f>BSMmodel!O65</f>
        <v>-1.9471411232640906e-040</v>
      </c>
      <c r="C46" s="9">
        <f>BSMmodel!AC65</f>
        <v>2.8340260576751387e-040</v>
      </c>
    </row>
    <row r="47" ht="14.25" customHeight="1">
      <c r="A47" s="5">
        <f>BSMmodel!Q66</f>
        <v>4000</v>
      </c>
      <c r="B47" s="8">
        <f>BSMmodel!O66</f>
        <v>-3.5874085345966475e-039</v>
      </c>
      <c r="C47" s="9">
        <f>BSMmodel!AC66</f>
        <v>5.1606341553153841e-039</v>
      </c>
    </row>
    <row r="48" ht="14.25" customHeight="1">
      <c r="A48" s="5">
        <f>BSMmodel!Q67</f>
        <v>4025</v>
      </c>
      <c r="B48" s="8">
        <f>BSMmodel!O67</f>
        <v>-6.2009366870751196e-038</v>
      </c>
      <c r="C48" s="9">
        <f>BSMmodel!AC67</f>
        <v>8.8187274738516721e-038</v>
      </c>
    </row>
    <row r="49" ht="14.25" customHeight="1">
      <c r="A49" s="5">
        <f>BSMmodel!Q68</f>
        <v>4050</v>
      </c>
      <c r="B49" s="8">
        <f>BSMmodel!O68</f>
        <v>-1.0064557695467772e-036</v>
      </c>
      <c r="C49" s="9">
        <f>BSMmodel!AC68</f>
        <v>1.4153987047207329e-036</v>
      </c>
    </row>
    <row r="50" ht="14.25" customHeight="1">
      <c r="A50" s="5">
        <f>BSMmodel!Q69</f>
        <v>4075</v>
      </c>
      <c r="B50" s="8">
        <f>BSMmodel!O69</f>
        <v>-1.5351773414755774e-035</v>
      </c>
      <c r="C50" s="9">
        <f>BSMmodel!AC69</f>
        <v>2.1354319924426923e-035</v>
      </c>
    </row>
    <row r="51" ht="14.25" customHeight="1">
      <c r="A51" s="5">
        <f>BSMmodel!Q70</f>
        <v>4100</v>
      </c>
      <c r="B51" s="8">
        <f>BSMmodel!O70</f>
        <v>-2.2053369290121975e-034</v>
      </c>
      <c r="C51" s="9">
        <f>BSMmodel!AC70</f>
        <v>3.0349331633907511e-034</v>
      </c>
    </row>
    <row r="52" ht="14.25" customHeight="1">
      <c r="A52" s="5">
        <f>BSMmodel!Q71</f>
        <v>4125</v>
      </c>
      <c r="B52" s="8">
        <f>BSMmodel!O71</f>
        <v>-2.9833741694544666e-033</v>
      </c>
      <c r="C52" s="9">
        <f>BSMmodel!AC71</f>
        <v>4.0628700825066989e-033</v>
      </c>
    </row>
    <row r="53" ht="14.25" customHeight="1">
      <c r="A53" s="5">
        <f>BSMmodel!Q72</f>
        <v>4150</v>
      </c>
      <c r="B53" s="8">
        <f>BSMmodel!O72</f>
        <v>-3.8052894991957909e-032</v>
      </c>
      <c r="C53" s="9">
        <f>BSMmodel!AC72</f>
        <v>5.129391491557712e-032</v>
      </c>
    </row>
    <row r="54" ht="14.25" customHeight="1">
      <c r="A54" s="5">
        <f>BSMmodel!Q73</f>
        <v>4175</v>
      </c>
      <c r="B54" s="8">
        <f>BSMmodel!O73</f>
        <v>-4.5817480403055976e-031</v>
      </c>
      <c r="C54" s="9">
        <f>BSMmodel!AC73</f>
        <v>6.1145163452455187e-031</v>
      </c>
    </row>
    <row r="55" ht="14.25" customHeight="1">
      <c r="A55" s="5">
        <f>BSMmodel!Q74</f>
        <v>4200</v>
      </c>
      <c r="B55" s="8">
        <f>BSMmodel!O74</f>
        <v>-5.21152550057807e-030</v>
      </c>
      <c r="C55" s="9">
        <f>BSMmodel!AC74</f>
        <v>6.8872690936070474e-030</v>
      </c>
    </row>
    <row r="56" ht="14.25" customHeight="1">
      <c r="A56" s="5">
        <f>BSMmodel!Q75</f>
        <v>4225</v>
      </c>
      <c r="B56" s="8">
        <f>BSMmodel!O75</f>
        <v>-5.6064198179724659e-029</v>
      </c>
      <c r="C56" s="9">
        <f>BSMmodel!AC75</f>
        <v>7.3386401118894495e-029</v>
      </c>
    </row>
    <row r="57" ht="14.25" customHeight="1">
      <c r="A57" s="5">
        <f>BSMmodel!Q76</f>
        <v>4250</v>
      </c>
      <c r="B57" s="8">
        <f>BSMmodel!O76</f>
        <v>-5.7083022886847533e-028</v>
      </c>
      <c r="C57" s="9">
        <f>BSMmodel!AC76</f>
        <v>7.4025266458409902e-028</v>
      </c>
    </row>
    <row r="58" ht="14.25" customHeight="1">
      <c r="A58" s="5">
        <f>BSMmodel!Q77</f>
        <v>4275</v>
      </c>
      <c r="B58" s="8">
        <f>BSMmodel!O77</f>
        <v>-5.5047864858783484e-027</v>
      </c>
      <c r="C58" s="9">
        <f>BSMmodel!AC77</f>
        <v>7.0737634033504011e-027</v>
      </c>
    </row>
    <row r="59" ht="14.25" customHeight="1">
      <c r="A59" s="5">
        <f>BSMmodel!Q78</f>
        <v>4290</v>
      </c>
      <c r="B59" s="8">
        <f>BSMmodel!O78</f>
        <v>-2.0895578644420399e-026</v>
      </c>
      <c r="C59" s="9">
        <f>BSMmodel!AC78</f>
        <v>2.6707387335142898e-026</v>
      </c>
    </row>
    <row r="60" ht="14.25" customHeight="1">
      <c r="A60" s="5">
        <f>BSMmodel!Q79</f>
        <v>4300</v>
      </c>
      <c r="B60" s="8">
        <f>BSMmodel!O79</f>
        <v>-5.0333729857729911e-026</v>
      </c>
      <c r="C60" s="9">
        <f>BSMmodel!AC79</f>
        <v>6.4105942391933828e-026</v>
      </c>
    </row>
    <row r="61" ht="14.25" customHeight="1">
      <c r="A61" s="5">
        <f>BSMmodel!Q80</f>
        <v>4310</v>
      </c>
      <c r="B61" s="8">
        <f>BSMmodel!O80</f>
        <v>-1.2020453359109074e-025</v>
      </c>
      <c r="C61" s="9">
        <f>BSMmodel!AC80</f>
        <v>1.5255874532008527e-025</v>
      </c>
    </row>
    <row r="62" ht="14.25" customHeight="1">
      <c r="A62" s="5">
        <f>BSMmodel!Q81</f>
        <v>4320</v>
      </c>
      <c r="B62" s="8">
        <f>BSMmodel!O81</f>
        <v>-2.8461686816194626e-025</v>
      </c>
      <c r="C62" s="9">
        <f>BSMmodel!AC81</f>
        <v>3.5997207411214636e-025</v>
      </c>
    </row>
    <row r="63" ht="14.25" customHeight="1">
      <c r="A63" s="5">
        <f>BSMmodel!Q82</f>
        <v>4325</v>
      </c>
      <c r="B63" s="8">
        <f>BSMmodel!O82</f>
        <v>-4.3667833060255851e-025</v>
      </c>
      <c r="C63" s="9">
        <f>BSMmodel!AC82</f>
        <v>5.5134167723185586e-025</v>
      </c>
    </row>
    <row r="64" ht="14.25" customHeight="1">
      <c r="A64" s="5">
        <f>BSMmodel!Q83</f>
        <v>4330</v>
      </c>
      <c r="B64" s="8">
        <f>BSMmodel!O83</f>
        <v>-6.6843509244176866e-025</v>
      </c>
      <c r="C64" s="9">
        <f>BSMmodel!AC83</f>
        <v>8.4250683230368376e-025</v>
      </c>
    </row>
    <row r="65" ht="14.25" customHeight="1">
      <c r="A65" s="5">
        <f>BSMmodel!Q84</f>
        <v>4340</v>
      </c>
      <c r="B65" s="8">
        <f>BSMmodel!O84</f>
        <v>-1.5571629093263368e-024</v>
      </c>
      <c r="C65" s="9">
        <f>BSMmodel!AC84</f>
        <v>1.9559974509898508e-024</v>
      </c>
    </row>
    <row r="66" ht="14.25" customHeight="1">
      <c r="A66" s="5">
        <f>BSMmodel!Q85</f>
        <v>4350</v>
      </c>
      <c r="B66" s="8">
        <f>BSMmodel!O85</f>
        <v>-3.5983417109897217e-024</v>
      </c>
      <c r="C66" s="9">
        <f>BSMmodel!AC85</f>
        <v>4.5047494544373641e-024</v>
      </c>
    </row>
    <row r="67" ht="14.25" customHeight="1">
      <c r="A67" s="5">
        <f>BSMmodel!Q86</f>
        <v>4360</v>
      </c>
      <c r="B67" s="8">
        <f>BSMmodel!O86</f>
        <v>-8.2456584058114755e-024</v>
      </c>
      <c r="C67" s="9">
        <f>BSMmodel!AC86</f>
        <v>1.0288264040127975e-023</v>
      </c>
    </row>
    <row r="68" ht="14.25" customHeight="1">
      <c r="A68" s="5">
        <f>BSMmodel!Q87</f>
        <v>4370</v>
      </c>
      <c r="B68" s="8">
        <f>BSMmodel!O87</f>
        <v>-1.8744709820730451e-023</v>
      </c>
      <c r="C68" s="9">
        <f>BSMmodel!AC87</f>
        <v>2.3310834374577771e-023</v>
      </c>
    </row>
    <row r="69" ht="14.25" customHeight="1">
      <c r="A69" s="5">
        <f>BSMmodel!Q88</f>
        <v>4375</v>
      </c>
      <c r="B69" s="8">
        <f>BSMmodel!O88</f>
        <v>-2.8171705769151348e-023</v>
      </c>
      <c r="C69" s="9">
        <f>BSMmodel!AC88</f>
        <v>3.4976709887732133e-023</v>
      </c>
    </row>
    <row r="70" ht="14.25" customHeight="1">
      <c r="A70" s="5">
        <f>BSMmodel!Q89</f>
        <v>4380</v>
      </c>
      <c r="B70" s="8">
        <f>BSMmodel!O89</f>
        <v>-4.2259644440176104e-023</v>
      </c>
      <c r="C70" s="9">
        <f>BSMmodel!AC89</f>
        <v>5.2381946427659054e-023</v>
      </c>
    </row>
    <row r="71" ht="14.25" customHeight="1">
      <c r="A71" s="5">
        <f>BSMmodel!Q90</f>
        <v>4390</v>
      </c>
      <c r="B71" s="8">
        <f>BSMmodel!O90</f>
        <v>-9.4556822487029437e-023</v>
      </c>
      <c r="C71" s="9">
        <f>BSMmodel!AC90</f>
        <v>1.168257036990417e-022</v>
      </c>
    </row>
    <row r="72" ht="14.25" customHeight="1">
      <c r="A72" s="5">
        <f>BSMmodel!Q91</f>
        <v>4400</v>
      </c>
      <c r="B72" s="8">
        <f>BSMmodel!O91</f>
        <v>-2.0984095699215934e-022</v>
      </c>
      <c r="C72" s="9">
        <f>BSMmodel!AC91</f>
        <v>2.5842810945039125e-022</v>
      </c>
    </row>
    <row r="73" ht="14.25" customHeight="1">
      <c r="A73" s="5">
        <f>BSMmodel!Q92</f>
        <v>4410</v>
      </c>
      <c r="B73" s="8">
        <f>BSMmodel!O92</f>
        <v>-4.6205003217666834e-022</v>
      </c>
      <c r="C73" s="9">
        <f>BSMmodel!AC92</f>
        <v>5.672258010568908e-022</v>
      </c>
    </row>
    <row r="74" ht="14.25" customHeight="1">
      <c r="A74" s="5">
        <f>BSMmodel!Q93</f>
        <v>4420</v>
      </c>
      <c r="B74" s="8">
        <f>BSMmodel!O93</f>
        <v>-1.0094995875742906e-021</v>
      </c>
      <c r="C74" s="9">
        <f>BSMmodel!AC93</f>
        <v>1.2353899185543898e-021</v>
      </c>
    </row>
    <row r="75" ht="14.25" customHeight="1">
      <c r="A75" s="5">
        <f>BSMmodel!Q94</f>
        <v>4425</v>
      </c>
      <c r="B75" s="8">
        <f>BSMmodel!O94</f>
        <v>-1.488016296119407e-021</v>
      </c>
      <c r="C75" s="9">
        <f>BSMmodel!AC94</f>
        <v>1.818133885245668e-021</v>
      </c>
    </row>
    <row r="76" ht="14.25" customHeight="1">
      <c r="A76" s="5">
        <f>BSMmodel!Q95</f>
        <v>4430</v>
      </c>
      <c r="B76" s="8">
        <f>BSMmodel!O95</f>
        <v>-2.1885611000525686e-021</v>
      </c>
      <c r="C76" s="9">
        <f>BSMmodel!AC95</f>
        <v>2.6699363216739019e-021</v>
      </c>
    </row>
    <row r="77" ht="14.25" customHeight="1">
      <c r="A77" s="5">
        <f>BSMmodel!Q96</f>
        <v>4440</v>
      </c>
      <c r="B77" s="8">
        <f>BSMmodel!O96</f>
        <v>-4.7082937083275737e-021</v>
      </c>
      <c r="C77" s="9">
        <f>BSMmodel!AC96</f>
        <v>5.7261591242116119e-021</v>
      </c>
    </row>
    <row r="78" ht="14.25" customHeight="1">
      <c r="A78" s="5">
        <f>BSMmodel!Q97</f>
        <v>4450</v>
      </c>
      <c r="B78" s="8">
        <f>BSMmodel!O97</f>
        <v>-1.0051657202861225e-020</v>
      </c>
      <c r="C78" s="9">
        <f>BSMmodel!AC97</f>
        <v>1.2187325807660562e-020</v>
      </c>
    </row>
    <row r="79" ht="14.25" customHeight="1">
      <c r="A79" s="5">
        <f>BSMmodel!Q98</f>
        <v>4460</v>
      </c>
      <c r="B79" s="8">
        <f>BSMmodel!O98</f>
        <v>-2.1288901212138193e-020</v>
      </c>
      <c r="C79" s="9">
        <f>BSMmodel!AC98</f>
        <v>2.5734080168244807e-020</v>
      </c>
    </row>
    <row r="80" ht="14.25" customHeight="1">
      <c r="A80" s="5">
        <f>BSMmodel!Q99</f>
        <v>4470</v>
      </c>
      <c r="B80" s="8">
        <f>BSMmodel!O99</f>
        <v>-4.4762834536226135e-020</v>
      </c>
      <c r="C80" s="9">
        <f>BSMmodel!AC99</f>
        <v>5.3947355047570686e-020</v>
      </c>
    </row>
    <row r="81" ht="14.25" customHeight="1">
      <c r="A81" s="5">
        <f>BSMmodel!Q100</f>
        <v>4475</v>
      </c>
      <c r="B81" s="8">
        <f>BSMmodel!O100</f>
        <v>-6.4721820976240272e-020</v>
      </c>
      <c r="C81" s="9">
        <f>BSMmodel!AC100</f>
        <v>7.7885544388351875e-020</v>
      </c>
    </row>
    <row r="82" ht="14.25" customHeight="1">
      <c r="A82" s="5">
        <f>BSMmodel!Q101</f>
        <v>4480</v>
      </c>
      <c r="B82" s="8">
        <f>BSMmodel!O101</f>
        <v>-9.3411777942217147e-020</v>
      </c>
      <c r="C82" s="9">
        <f>BSMmodel!AC101</f>
        <v>1.1224433552766625e-019</v>
      </c>
    </row>
    <row r="83" ht="14.25" customHeight="1">
      <c r="A83" s="5">
        <f>BSMmodel!Q102</f>
        <v>4490</v>
      </c>
      <c r="B83" s="8">
        <f>BSMmodel!O102</f>
        <v>-1.9341089310374037e-019</v>
      </c>
      <c r="C83" s="9">
        <f>BSMmodel!AC102</f>
        <v>2.3172211813320918e-019</v>
      </c>
    </row>
    <row r="84" ht="14.25" customHeight="1">
      <c r="A84" s="5">
        <f>BSMmodel!Q103</f>
        <v>4500</v>
      </c>
      <c r="B84" s="8">
        <f>BSMmodel!O103</f>
        <v>-3.9760858935244163e-019</v>
      </c>
      <c r="C84" s="9">
        <f>BSMmodel!AC103</f>
        <v>4.74983380981507e-019</v>
      </c>
    </row>
    <row r="85" ht="14.25" customHeight="1">
      <c r="A85" s="5">
        <f>BSMmodel!Q104</f>
        <v>4510</v>
      </c>
      <c r="B85" s="8">
        <f>BSMmodel!O104</f>
        <v>-8.1133535436220766e-019</v>
      </c>
      <c r="C85" s="9">
        <f>BSMmodel!AC104</f>
        <v>9.6643354473966108e-019</v>
      </c>
    </row>
    <row r="86" ht="14.25" customHeight="1">
      <c r="A86" s="5">
        <f>BSMmodel!Q105</f>
        <v>4520</v>
      </c>
      <c r="B86" s="8">
        <f>BSMmodel!O105</f>
        <v>-1.6433553087283761e-018</v>
      </c>
      <c r="C86" s="9">
        <f>BSMmodel!AC105</f>
        <v>1.9519324221290312e-018</v>
      </c>
    </row>
    <row r="87" ht="14.25" customHeight="1">
      <c r="A87" s="5">
        <f>BSMmodel!Q106</f>
        <v>4525</v>
      </c>
      <c r="B87" s="8">
        <f>BSMmodel!O106</f>
        <v>-2.331907466809293e-018</v>
      </c>
      <c r="C87" s="9">
        <f>BSMmodel!AC106</f>
        <v>2.7658625228400102e-018</v>
      </c>
    </row>
    <row r="88" ht="14.25" customHeight="1">
      <c r="A88" s="5">
        <f>BSMmodel!Q107</f>
        <v>4530</v>
      </c>
      <c r="B88" s="8">
        <f>BSMmodel!O107</f>
        <v>-3.304194010864566e-018</v>
      </c>
      <c r="C88" s="9">
        <f>BSMmodel!AC107</f>
        <v>3.9135714038317471e-018</v>
      </c>
    </row>
    <row r="89" ht="14.25" customHeight="1">
      <c r="A89" s="5">
        <f>BSMmodel!Q108</f>
        <v>4540</v>
      </c>
      <c r="B89" s="8">
        <f>BSMmodel!O108</f>
        <v>-6.5950657421002581e-018</v>
      </c>
      <c r="C89" s="9">
        <f>BSMmodel!AC108</f>
        <v>7.7895775696994093e-018</v>
      </c>
    </row>
    <row r="90" ht="14.25" customHeight="1">
      <c r="A90" s="5">
        <f>BSMmodel!Q109</f>
        <v>4550</v>
      </c>
      <c r="B90" s="8">
        <f>BSMmodel!O109</f>
        <v>-1.3067987862479085e-017</v>
      </c>
      <c r="C90" s="9">
        <f>BSMmodel!AC109</f>
        <v>1.5392286064751815e-017</v>
      </c>
    </row>
    <row r="91" ht="14.25" customHeight="1">
      <c r="A91" s="5">
        <f>BSMmodel!Q110</f>
        <v>4560</v>
      </c>
      <c r="B91" s="8">
        <f>BSMmodel!O110</f>
        <v>-2.5706962146502727e-017</v>
      </c>
      <c r="C91" s="9">
        <f>BSMmodel!AC110</f>
        <v>3.0196547604528318e-017</v>
      </c>
    </row>
    <row r="92" ht="14.25" customHeight="1">
      <c r="A92" s="5">
        <f>BSMmodel!Q111</f>
        <v>4570</v>
      </c>
      <c r="B92" s="8">
        <f>BSMmodel!O111</f>
        <v>-5.0221978019497743e-017</v>
      </c>
      <c r="C92" s="9">
        <f>BSMmodel!AC111</f>
        <v>5.8833458940352055e-017</v>
      </c>
    </row>
    <row r="93" ht="14.25" customHeight="1">
      <c r="A93" s="5">
        <f>BSMmodel!Q112</f>
        <v>4575</v>
      </c>
      <c r="B93" s="8">
        <f>BSMmodel!O112</f>
        <v>-6.9994378526765372e-017</v>
      </c>
      <c r="C93" s="9">
        <f>BSMmodel!AC112</f>
        <v>8.1886201698249296e-017</v>
      </c>
    </row>
    <row r="94" ht="14.25" customHeight="1">
      <c r="A94" s="5">
        <f>BSMmodel!Q113</f>
        <v>4580</v>
      </c>
      <c r="B94" s="8">
        <f>BSMmodel!O113</f>
        <v>-9.7413649792460665e-017</v>
      </c>
      <c r="C94" s="9">
        <f>BSMmodel!AC113</f>
        <v>1.1381167053359127e-016</v>
      </c>
    </row>
    <row r="95" ht="14.25" customHeight="1">
      <c r="A95" s="5">
        <f>BSMmodel!Q114</f>
        <v>4590</v>
      </c>
      <c r="B95" s="8">
        <f>BSMmodel!O114</f>
        <v>-1.8760528858909783e-016</v>
      </c>
      <c r="C95" s="9">
        <f>BSMmodel!AC114</f>
        <v>2.1860535042991974e-016</v>
      </c>
    </row>
    <row r="96" ht="14.25" customHeight="1">
      <c r="A96" s="5">
        <f>BSMmodel!Q115</f>
        <v>4600</v>
      </c>
      <c r="B96" s="8">
        <f>BSMmodel!O115</f>
        <v>-3.5874500930918684e-016</v>
      </c>
      <c r="C96" s="9">
        <f>BSMmodel!AC115</f>
        <v>4.1692943117416991e-016</v>
      </c>
    </row>
    <row r="97" ht="14.25" customHeight="1">
      <c r="A97" s="5">
        <f>BSMmodel!Q116</f>
        <v>4610</v>
      </c>
      <c r="B97" s="8">
        <f>BSMmodel!O116</f>
        <v>-6.8137489130960966e-016</v>
      </c>
      <c r="C97" s="9">
        <f>BSMmodel!AC116</f>
        <v>7.8983331806798355e-016</v>
      </c>
    </row>
    <row r="98" ht="14.25" customHeight="1">
      <c r="A98" s="5">
        <f>BSMmodel!Q117</f>
        <v>4620</v>
      </c>
      <c r="B98" s="8">
        <f>BSMmodel!O117</f>
        <v>-1.2847111546014299e-015</v>
      </c>
      <c r="C98" s="9">
        <f>BSMmodel!AC117</f>
        <v>1.4853886272053379e-015</v>
      </c>
    </row>
    <row r="99" ht="14.25" customHeight="1">
      <c r="A99" s="5">
        <f>BSMmodel!Q118</f>
        <v>4625</v>
      </c>
      <c r="B99" s="8">
        <f>BSMmodel!O118</f>
        <v>-1.7598918872160357e-015</v>
      </c>
      <c r="C99" s="9">
        <f>BSMmodel!AC118</f>
        <v>2.0322040031740239e-015</v>
      </c>
    </row>
    <row r="100" ht="14.25" customHeight="1">
      <c r="A100" s="5">
        <f>BSMmodel!Q119</f>
        <v>4630</v>
      </c>
      <c r="B100" s="8">
        <f>BSMmodel!O119</f>
        <v>-2.4067995246638968e-015</v>
      </c>
      <c r="C100" s="9">
        <f>BSMmodel!AC119</f>
        <v>2.7756891318746058e-015</v>
      </c>
    </row>
    <row r="101" ht="14.25" customHeight="1">
      <c r="A101" s="5">
        <f>BSMmodel!Q120</f>
        <v>4640</v>
      </c>
      <c r="B101" s="8">
        <f>BSMmodel!O120</f>
        <v>-4.4763670587622934e-015</v>
      </c>
      <c r="C101" s="9">
        <f>BSMmodel!AC120</f>
        <v>5.1495041451803626e-015</v>
      </c>
    </row>
    <row r="102" ht="14.25" customHeight="1">
      <c r="A102" s="5">
        <f>BSMmodel!Q121</f>
        <v>4650</v>
      </c>
      <c r="B102" s="8">
        <f>BSMmodel!O121</f>
        <v>-8.2704424743642987e-015</v>
      </c>
      <c r="C102" s="9">
        <f>BSMmodel!AC121</f>
        <v>9.4904915423766366e-015</v>
      </c>
    </row>
    <row r="103" ht="14.25" customHeight="1">
      <c r="A103" s="5">
        <f>BSMmodel!Q122</f>
        <v>4660</v>
      </c>
      <c r="B103" s="8">
        <f>BSMmodel!O122</f>
        <v>-1.5175381010970376e-014</v>
      </c>
      <c r="C103" s="9">
        <f>BSMmodel!AC122</f>
        <v>1.7371274188774731e-014</v>
      </c>
    </row>
    <row r="104" ht="14.25" customHeight="1">
      <c r="A104" s="5">
        <f>BSMmodel!Q123</f>
        <v>4670</v>
      </c>
      <c r="B104" s="8">
        <f>BSMmodel!O123</f>
        <v>-2.7662747056686642e-014</v>
      </c>
      <c r="C104" s="9">
        <f>BSMmodel!AC123</f>
        <v>3.1588630750596458e-014</v>
      </c>
    </row>
    <row r="105" ht="14.25" customHeight="1">
      <c r="A105" s="5">
        <f>BSMmodel!Q124</f>
        <v>4675</v>
      </c>
      <c r="B105" s="8">
        <f>BSMmodel!O124</f>
        <v>-3.7251705340760182e-014</v>
      </c>
      <c r="C105" s="9">
        <f>BSMmodel!AC124</f>
        <v>4.2487173226511887e-014</v>
      </c>
    </row>
    <row r="106" ht="14.25" customHeight="1">
      <c r="A106" s="5">
        <f>BSMmodel!Q125</f>
        <v>4680</v>
      </c>
      <c r="B106" s="8">
        <f>BSMmodel!O125</f>
        <v>-5.0082788822745639e-014</v>
      </c>
      <c r="C106" s="9">
        <f>BSMmodel!AC125</f>
        <v>5.7053090167214852e-014</v>
      </c>
    </row>
    <row r="107" ht="14.25" customHeight="1">
      <c r="A107" s="5">
        <f>BSMmodel!Q126</f>
        <v>4690</v>
      </c>
      <c r="B107" s="8">
        <f>BSMmodel!O126</f>
        <v>-9.0060651178628817e-014</v>
      </c>
      <c r="C107" s="9">
        <f>BSMmodel!AC126</f>
        <v>1.0235112153421352e-013</v>
      </c>
    </row>
    <row r="108" ht="14.25" customHeight="1">
      <c r="A108" s="5">
        <f>BSMmodel!Q127</f>
        <v>4700</v>
      </c>
      <c r="B108" s="8">
        <f>BSMmodel!O127</f>
        <v>-1.6090467266806216e-013</v>
      </c>
      <c r="C108" s="9">
        <f>BSMmodel!AC127</f>
        <v>1.8243332562212791e-013</v>
      </c>
    </row>
    <row r="109" ht="14.25" customHeight="1">
      <c r="A109" s="5">
        <f>BSMmodel!Q128</f>
        <v>4710</v>
      </c>
      <c r="B109" s="8">
        <f>BSMmodel!O128</f>
        <v>-2.8562862873260907e-013</v>
      </c>
      <c r="C109" s="9">
        <f>BSMmodel!AC128</f>
        <v>3.2309209932979073e-013</v>
      </c>
    </row>
    <row r="110" ht="14.25" customHeight="1">
      <c r="A110" s="5">
        <f>BSMmodel!Q129</f>
        <v>4720</v>
      </c>
      <c r="B110" s="8">
        <f>BSMmodel!O129</f>
        <v>-5.0365274133588555e-013</v>
      </c>
      <c r="C110" s="9">
        <f>BSMmodel!AC129</f>
        <v>5.684030450814181e-013</v>
      </c>
    </row>
    <row r="111" ht="14.25" customHeight="1">
      <c r="A111" s="5">
        <f>BSMmodel!Q130</f>
        <v>4725</v>
      </c>
      <c r="B111" s="8">
        <f>BSMmodel!O130</f>
        <v>-6.6702189154866863e-013</v>
      </c>
      <c r="C111" s="9">
        <f>BSMmodel!AC130</f>
        <v>7.5191744872561046e-013</v>
      </c>
    </row>
    <row r="112" ht="14.25" customHeight="1">
      <c r="A112" s="5">
        <f>BSMmodel!Q131</f>
        <v>4730</v>
      </c>
      <c r="B112" s="8">
        <f>BSMmodel!O131</f>
        <v>-8.8221160719838262e-013</v>
      </c>
      <c r="C112" s="9">
        <f>BSMmodel!AC131</f>
        <v>9.9336760547018362e-013</v>
      </c>
    </row>
    <row r="113" ht="14.25" customHeight="1">
      <c r="A113" s="5">
        <f>BSMmodel!Q132</f>
        <v>4740</v>
      </c>
      <c r="B113" s="8">
        <f>BSMmodel!O132</f>
        <v>-1.5355201118031348e-012</v>
      </c>
      <c r="C113" s="9">
        <f>BSMmodel!AC132</f>
        <v>1.7251055939889681e-012</v>
      </c>
    </row>
    <row r="114" ht="14.25" customHeight="1">
      <c r="A114" s="5">
        <f>BSMmodel!Q133</f>
        <v>4750</v>
      </c>
      <c r="B114" s="8">
        <f>BSMmodel!O133</f>
        <v>-2.6550912719586016e-012</v>
      </c>
      <c r="C114" s="9">
        <f>BSMmodel!AC133</f>
        <v>2.9762807786419118e-012</v>
      </c>
    </row>
    <row r="115" ht="14.25" customHeight="1">
      <c r="A115" s="5">
        <f>BSMmodel!Q134</f>
        <v>4760</v>
      </c>
      <c r="B115" s="8">
        <f>BSMmodel!O134</f>
        <v>-4.5621695920406584e-012</v>
      </c>
      <c r="C115" s="9">
        <f>BSMmodel!AC134</f>
        <v>5.1028281857711014e-012</v>
      </c>
    </row>
    <row r="116" ht="14.25" customHeight="1">
      <c r="A116" s="5">
        <f>BSMmodel!Q135</f>
        <v>4770</v>
      </c>
      <c r="B116" s="8">
        <f>BSMmodel!O135</f>
        <v>-7.7901119833228835e-012</v>
      </c>
      <c r="C116" s="9">
        <f>BSMmodel!AC135</f>
        <v>8.6943886728242102e-012</v>
      </c>
    </row>
    <row r="117" ht="14.25" customHeight="1">
      <c r="A117" s="5">
        <f>BSMmodel!Q136</f>
        <v>4775</v>
      </c>
      <c r="B117" s="8">
        <f>BSMmodel!O136</f>
        <v>-1.0155791592281238e-011</v>
      </c>
      <c r="C117" s="9">
        <f>BSMmodel!AC136</f>
        <v>1.1322466964769242e-011</v>
      </c>
    </row>
    <row r="118" ht="14.25" customHeight="1">
      <c r="A118" s="5">
        <f>BSMmodel!Q137</f>
        <v>4780</v>
      </c>
      <c r="B118" s="8">
        <f>BSMmodel!O137</f>
        <v>-1.3215982003752785e-011</v>
      </c>
      <c r="C118" s="9">
        <f>BSMmodel!AC137</f>
        <v>1.4718439448860123e-011</v>
      </c>
    </row>
    <row r="119" ht="14.25" customHeight="1">
      <c r="A119" s="5">
        <f>BSMmodel!Q138</f>
        <v>4790</v>
      </c>
      <c r="B119" s="8">
        <f>BSMmodel!O138</f>
        <v>-2.2282406178346776e-011</v>
      </c>
      <c r="C119" s="9">
        <f>BSMmodel!AC138</f>
        <v>2.4762930231846678e-011</v>
      </c>
    </row>
    <row r="120" ht="14.25" customHeight="1">
      <c r="A120" s="5">
        <f>BSMmodel!Q139</f>
        <v>4795</v>
      </c>
      <c r="B120" s="8">
        <f>BSMmodel!O139</f>
        <v>-2.8862474977863889e-011</v>
      </c>
      <c r="C120" s="9">
        <f>BSMmodel!AC139</f>
        <v>3.204177166733368e-011</v>
      </c>
    </row>
    <row r="121" ht="14.25" customHeight="1">
      <c r="A121" s="5">
        <f>BSMmodel!Q140</f>
        <v>4800</v>
      </c>
      <c r="B121" s="8">
        <f>BSMmodel!O140</f>
        <v>-3.7337377210302465e-011</v>
      </c>
      <c r="C121" s="9">
        <f>BSMmodel!AC140</f>
        <v>4.1406828578098229e-011</v>
      </c>
    </row>
    <row r="122" ht="14.25" customHeight="1">
      <c r="A122" s="5">
        <f>BSMmodel!Q141</f>
        <v>4805</v>
      </c>
      <c r="B122" s="8">
        <f>BSMmodel!O141</f>
        <v>-4.8214749347631573e-011</v>
      </c>
      <c r="C122" s="9">
        <f>BSMmodel!AC141</f>
        <v>5.3414153985317402e-011</v>
      </c>
    </row>
    <row r="123" ht="14.25" customHeight="1">
      <c r="A123" s="5">
        <f>BSMmodel!Q142</f>
        <v>4810</v>
      </c>
      <c r="B123" s="8">
        <f>BSMmodel!O142</f>
        <v>-6.2165705695654216e-011</v>
      </c>
      <c r="C123" s="9">
        <f>BSMmodel!AC142</f>
        <v>6.8798380575561608e-011</v>
      </c>
    </row>
    <row r="124" ht="14.25" customHeight="1">
      <c r="A124" s="5">
        <f>BSMmodel!Q143</f>
        <v>4815</v>
      </c>
      <c r="B124" s="8">
        <f>BSMmodel!O143</f>
        <v>-8.003098835665842e-011</v>
      </c>
      <c r="C124" s="9">
        <f>BSMmodel!AC143</f>
        <v>8.8478765704074106e-011</v>
      </c>
    </row>
    <row r="125" ht="14.25" customHeight="1">
      <c r="A125" s="5">
        <f>BSMmodel!Q144</f>
        <v>4820</v>
      </c>
      <c r="B125" s="8">
        <f>BSMmodel!O144</f>
        <v>-1.028734622665281e-010</v>
      </c>
      <c r="C125" s="9">
        <f>BSMmodel!AC144</f>
        <v>1.1361622982153547e-010</v>
      </c>
    </row>
    <row r="126" ht="14.25" customHeight="1">
      <c r="A126" s="5">
        <f>BSMmodel!Q145</f>
        <v>4825</v>
      </c>
      <c r="B126" s="8">
        <f>BSMmodel!O145</f>
        <v>-1.3200295417424492e-010</v>
      </c>
      <c r="C126" s="9">
        <f>BSMmodel!AC145</f>
        <v>1.4563972245531157e-010</v>
      </c>
    </row>
    <row r="127" ht="14.25" customHeight="1">
      <c r="A127" s="5">
        <f>BSMmodel!Q146</f>
        <v>4830</v>
      </c>
      <c r="B127" s="8">
        <f>BSMmodel!O146</f>
        <v>-1.6916464396021929e-010</v>
      </c>
      <c r="C127" s="9">
        <f>BSMmodel!AC146</f>
        <v>1.8645204068232981e-010</v>
      </c>
    </row>
    <row r="128" ht="14.25" customHeight="1">
      <c r="A128" s="5">
        <f>BSMmodel!Q147</f>
        <v>4835</v>
      </c>
      <c r="B128" s="8">
        <f>BSMmodel!O147</f>
        <v>-2.1646013007797651e-010</v>
      </c>
      <c r="C128" s="9">
        <f>BSMmodel!AC147</f>
        <v>2.3834135421568871e-010</v>
      </c>
    </row>
    <row r="129" ht="14.25" customHeight="1">
      <c r="A129" s="5">
        <f>BSMmodel!Q148</f>
        <v>4840</v>
      </c>
      <c r="B129" s="8">
        <f>BSMmodel!O148</f>
        <v>-2.7649510622247631e-010</v>
      </c>
      <c r="C129" s="9">
        <f>BSMmodel!AC148</f>
        <v>3.0414164422681421e-010</v>
      </c>
    </row>
    <row r="130" ht="14.25" customHeight="1">
      <c r="A130" s="5">
        <f>BSMmodel!Q149</f>
        <v>4845</v>
      </c>
      <c r="B130" s="8">
        <f>BSMmodel!O149</f>
        <v>-3.5273253608370416e-010</v>
      </c>
      <c r="C130" s="9">
        <f>BSMmodel!AC149</f>
        <v>3.8761723300030942e-010</v>
      </c>
    </row>
    <row r="131" ht="14.25" customHeight="1">
      <c r="A131" s="5">
        <f>BSMmodel!Q150</f>
        <v>4850</v>
      </c>
      <c r="B131" s="8">
        <f>BSMmodel!O150</f>
        <v>-4.4920942745366354e-010</v>
      </c>
      <c r="C131" s="9">
        <f>BSMmodel!AC150</f>
        <v>4.9314941763691229e-010</v>
      </c>
    </row>
    <row r="132" ht="14.25" customHeight="1">
      <c r="A132" s="5">
        <f>BSMmodel!Q151</f>
        <v>4855</v>
      </c>
      <c r="B132" s="8">
        <f>BSMmodel!O151</f>
        <v>-5.7135055446190597e-010</v>
      </c>
      <c r="C132" s="9">
        <f>BSMmodel!AC151</f>
        <v>6.2662335326780533e-010</v>
      </c>
    </row>
    <row r="133" ht="14.25" customHeight="1">
      <c r="A133" s="5">
        <f>BSMmodel!Q152</f>
        <v>4860</v>
      </c>
      <c r="B133" s="8">
        <f>BSMmodel!O152</f>
        <v>-7.2544710700326874e-010</v>
      </c>
      <c r="C133" s="9">
        <f>BSMmodel!AC152</f>
        <v>7.9485317051517052e-010</v>
      </c>
    </row>
    <row r="134" ht="14.25" customHeight="1">
      <c r="A134" s="5">
        <f>BSMmodel!Q153</f>
        <v>4865</v>
      </c>
      <c r="B134" s="8">
        <f>BSMmodel!O153</f>
        <v>-9.1973184439077624e-010</v>
      </c>
      <c r="C134" s="9">
        <f>BSMmodel!AC153</f>
        <v>1.0067512317734065e-009</v>
      </c>
    </row>
    <row r="135" ht="14.25" customHeight="1">
      <c r="A135" s="5">
        <f>BSMmodel!Q154</f>
        <v>4870</v>
      </c>
      <c r="B135" s="8">
        <f>BSMmodel!O154</f>
        <v>-1.1645817903025124e-009</v>
      </c>
      <c r="C135" s="9">
        <f>BSMmodel!AC154</f>
        <v>1.2735408246968209e-009</v>
      </c>
    </row>
    <row r="136" ht="14.25" customHeight="1">
      <c r="A136" s="5">
        <f>BSMmodel!Q155</f>
        <v>4875</v>
      </c>
      <c r="B136" s="8">
        <f>BSMmodel!O155</f>
        <v>-1.4720891495576873e-009</v>
      </c>
      <c r="C136" s="9">
        <f>BSMmodel!AC155</f>
        <v>1.6082807615092372e-009</v>
      </c>
    </row>
    <row r="137" ht="14.25" customHeight="1">
      <c r="A137" s="5">
        <f>BSMmodel!Q156</f>
        <v>4880</v>
      </c>
      <c r="B137" s="8">
        <f>BSMmodel!O156</f>
        <v>-1.8580398738428058e-009</v>
      </c>
      <c r="C137" s="9">
        <f>BSMmodel!AC156</f>
        <v>2.0280104992441414e-009</v>
      </c>
    </row>
    <row r="138" ht="14.25" customHeight="1">
      <c r="A138" s="5">
        <f>BSMmodel!Q157</f>
        <v>4885</v>
      </c>
      <c r="B138" s="8">
        <f>BSMmodel!O157</f>
        <v>-2.3417159881819151e-009</v>
      </c>
      <c r="C138" s="9">
        <f>BSMmodel!AC157</f>
        <v>2.5535204079813365e-009</v>
      </c>
    </row>
    <row r="139" ht="14.25" customHeight="1">
      <c r="A139" s="5">
        <f>BSMmodel!Q158</f>
        <v>4890</v>
      </c>
      <c r="B139" s="8">
        <f>BSMmodel!O158</f>
        <v>-2.9469526264107735e-009</v>
      </c>
      <c r="C139" s="9">
        <f>BSMmodel!AC158</f>
        <v>3.2104856396207796e-009</v>
      </c>
    </row>
    <row r="140" ht="14.25" customHeight="1">
      <c r="A140" s="5">
        <f>BSMmodel!Q159</f>
        <v>4895</v>
      </c>
      <c r="B140" s="8">
        <f>BSMmodel!O159</f>
        <v>-3.7031669839203372e-009</v>
      </c>
      <c r="C140" s="9">
        <f>BSMmodel!AC159</f>
        <v>4.0305643060611816e-009</v>
      </c>
    </row>
    <row r="141" ht="14.25" customHeight="1">
      <c r="A141" s="5">
        <f>BSMmodel!Q160</f>
        <v>4900</v>
      </c>
      <c r="B141" s="8">
        <f>BSMmodel!O160</f>
        <v>-4.6466087775579625e-009</v>
      </c>
      <c r="C141" s="9">
        <f>BSMmodel!AC160</f>
        <v>5.0527307807953114e-009</v>
      </c>
    </row>
    <row r="142" ht="14.25" customHeight="1">
      <c r="A142" s="5">
        <f>BSMmodel!Q161</f>
        <v>4905</v>
      </c>
      <c r="B142" s="8">
        <f>BSMmodel!O161</f>
        <v>-5.8218773654031086e-009</v>
      </c>
      <c r="C142" s="9">
        <f>BSMmodel!AC161</f>
        <v>6.3248917759014923e-009</v>
      </c>
    </row>
    <row r="143" ht="14.25" customHeight="1">
      <c r="A143" s="5">
        <f>BSMmodel!Q162</f>
        <v>4910</v>
      </c>
      <c r="B143" s="8">
        <f>BSMmodel!O162</f>
        <v>-7.2837593251626285e-009</v>
      </c>
      <c r="C143" s="9">
        <f>BSMmodel!AC162</f>
        <v>7.9058419143988494e-009</v>
      </c>
    </row>
    <row r="144" ht="14.25" customHeight="1">
      <c r="A144" s="5">
        <f>BSMmodel!Q163</f>
        <v>4915</v>
      </c>
      <c r="B144" s="8">
        <f>BSMmodel!O163</f>
        <v>-9.0974667871268117e-009</v>
      </c>
      <c r="C144" s="9">
        <f>BSMmodel!AC163</f>
        <v>9.8654838294156424e-009</v>
      </c>
    </row>
    <row r="145" ht="14.25" customHeight="1">
      <c r="A145" s="5">
        <f>BSMmodel!Q164</f>
        <v>4920</v>
      </c>
      <c r="B145" s="8">
        <f>BSMmodel!O164</f>
        <v>-1.1348777486436878e-008</v>
      </c>
      <c r="C145" s="9">
        <f>BSMmodel!AC164</f>
        <v>1.2295733991282707e-008</v>
      </c>
    </row>
    <row r="146" ht="14.25" customHeight="1">
      <c r="A146" s="5">
        <f>BSMmodel!Q165</f>
        <v>4925</v>
      </c>
      <c r="B146" s="8">
        <f>BSMmodel!O165</f>
        <v>-1.4136686538382663e-008</v>
      </c>
      <c r="C146" s="9">
        <f>BSMmodel!AC165</f>
        <v>1.5302519901747825e-008</v>
      </c>
    </row>
    <row r="147" ht="14.25" customHeight="1">
      <c r="A147" s="5">
        <f>BSMmodel!Q166</f>
        <v>4930</v>
      </c>
      <c r="B147" s="8">
        <f>BSMmodel!O166</f>
        <v>-1.7583995611969898e-008</v>
      </c>
      <c r="C147" s="9">
        <f>BSMmodel!AC166</f>
        <v>1.9017144704772907e-008</v>
      </c>
    </row>
    <row r="148" ht="14.25" customHeight="1">
      <c r="A148" s="5">
        <f>BSMmodel!Q167</f>
        <v>4935</v>
      </c>
      <c r="B148" s="8">
        <f>BSMmodel!O167</f>
        <v>-2.1835732208412872e-008</v>
      </c>
      <c r="C148" s="9">
        <f>BSMmodel!AC167</f>
        <v>2.359449948906332e-008</v>
      </c>
    </row>
    <row r="149" ht="14.25" customHeight="1">
      <c r="A149" s="5">
        <f>BSMmodel!Q168</f>
        <v>4940</v>
      </c>
      <c r="B149" s="8">
        <f>BSMmodel!O168</f>
        <v>-2.7082286801515388e-008</v>
      </c>
      <c r="C149" s="9">
        <f>BSMmodel!AC168</f>
        <v>2.9237867078121985e-008</v>
      </c>
    </row>
    <row r="150" ht="14.25" customHeight="1">
      <c r="A150" s="5">
        <f>BSMmodel!Q169</f>
        <v>4945</v>
      </c>
      <c r="B150" s="8">
        <f>BSMmodel!O169</f>
        <v>-3.3541201674018458e-008</v>
      </c>
      <c r="C150" s="9">
        <f>BSMmodel!AC169</f>
        <v>3.6179184349986789e-008</v>
      </c>
    </row>
    <row r="151" ht="14.25" customHeight="1">
      <c r="A151" s="5">
        <f>BSMmodel!Q170</f>
        <v>4950</v>
      </c>
      <c r="B151" s="8">
        <f>BSMmodel!O170</f>
        <v>-4.147229264703877e-008</v>
      </c>
      <c r="C151" s="9">
        <f>BSMmodel!AC170</f>
        <v>4.4695193125036578e-008</v>
      </c>
    </row>
    <row r="152" ht="14.25" customHeight="1">
      <c r="A152" s="5">
        <f>BSMmodel!Q171</f>
        <v>4955</v>
      </c>
      <c r="B152" s="8">
        <f>BSMmodel!O171</f>
        <v>-5.1216226418203459e-008</v>
      </c>
      <c r="C152" s="9">
        <f>BSMmodel!AC171</f>
        <v>5.5148669338837753e-008</v>
      </c>
    </row>
    <row r="153" ht="14.25" customHeight="1">
      <c r="A153" s="5">
        <f>BSMmodel!Q172</f>
        <v>4960</v>
      </c>
      <c r="B153" s="8">
        <f>BSMmodel!O172</f>
        <v>-6.3146190862903978e-008</v>
      </c>
      <c r="C153" s="9">
        <f>BSMmodel!AC172</f>
        <v>6.7936334546638365e-008</v>
      </c>
    </row>
    <row r="154" ht="14.25" customHeight="1">
      <c r="A154" s="5">
        <f>BSMmodel!Q173</f>
        <v>4965</v>
      </c>
      <c r="B154" s="8">
        <f>BSMmodel!O173</f>
        <v>-7.776042906066095e-008</v>
      </c>
      <c r="C154" s="9">
        <f>BSMmodel!AC173</f>
        <v>8.358784960045156e-008</v>
      </c>
    </row>
    <row r="155" ht="14.25" customHeight="1">
      <c r="A155" s="5">
        <f>BSMmodel!Q174</f>
        <v>4970</v>
      </c>
      <c r="B155" s="8">
        <f>BSMmodel!O174</f>
        <v>-9.5620935749896118e-008</v>
      </c>
      <c r="C155" s="9">
        <f>BSMmodel!AC174</f>
        <v>1.0269976944434944e-007</v>
      </c>
    </row>
    <row r="156" ht="14.25" customHeight="1">
      <c r="A156" s="5">
        <f>BSMmodel!Q175</f>
        <v>4975</v>
      </c>
      <c r="B156" s="8">
        <f>BSMmodel!O175</f>
        <v>-1.1739327392968217e-007</v>
      </c>
      <c r="C156" s="9">
        <f>BSMmodel!AC175</f>
        <v>1.2597792439633294e-007</v>
      </c>
    </row>
    <row r="157" ht="14.25" customHeight="1">
      <c r="A157" s="5">
        <f>BSMmodel!Q176</f>
        <v>4980</v>
      </c>
      <c r="B157" s="8">
        <f>BSMmodel!O176</f>
        <v>-1.4394879471871699e-007</v>
      </c>
      <c r="C157" s="9">
        <f>BSMmodel!AC176</f>
        <v>1.5434624515725846e-007</v>
      </c>
    </row>
    <row r="158" ht="14.25" customHeight="1">
      <c r="A158" s="5">
        <f>BSMmodel!Q177</f>
        <v>4985</v>
      </c>
      <c r="B158" s="8">
        <f>BSMmodel!O177</f>
        <v>-1.7622706454521319e-007</v>
      </c>
      <c r="C158" s="9">
        <f>BSMmodel!AC177</f>
        <v>1.887992254922074e-007</v>
      </c>
    </row>
    <row r="159" ht="14.25" customHeight="1">
      <c r="A159" s="5">
        <f>BSMmodel!Q178</f>
        <v>4990</v>
      </c>
      <c r="B159" s="8">
        <f>BSMmodel!O178</f>
        <v>-2.154832659878778e-007</v>
      </c>
      <c r="C159" s="9">
        <f>BSMmodel!AC178</f>
        <v>2.3066555930614592e-007</v>
      </c>
    </row>
    <row r="160" ht="14.25" customHeight="1">
      <c r="A160" s="5">
        <f>BSMmodel!Q179</f>
        <v>4995</v>
      </c>
      <c r="B160" s="8">
        <f>BSMmodel!O179</f>
        <v>-2.630619922544335e-007</v>
      </c>
      <c r="C160" s="9">
        <f>BSMmodel!AC179</f>
        <v>2.8136602942144779e-007</v>
      </c>
    </row>
    <row r="161" ht="14.25" customHeight="1">
      <c r="A161" s="5">
        <f>BSMmodel!Q180</f>
        <v>5000</v>
      </c>
      <c r="B161" s="8">
        <f>BSMmodel!O180</f>
        <v>-3.2076043321508856e-007</v>
      </c>
      <c r="C161" s="9">
        <f>BSMmodel!AC180</f>
        <v>3.4279993490853251e-007</v>
      </c>
    </row>
    <row r="162" ht="14.25" customHeight="1">
      <c r="A162" s="5">
        <f>BSMmodel!Q181</f>
        <v>5005</v>
      </c>
      <c r="B162" s="8">
        <f>BSMmodel!O181</f>
        <v>-3.904909144237919e-007</v>
      </c>
      <c r="C162" s="9">
        <f>BSMmodel!AC181</f>
        <v>4.1698457166039896e-007</v>
      </c>
    </row>
    <row r="163" ht="14.25" customHeight="1">
      <c r="A163" s="5">
        <f>BSMmodel!Q182</f>
        <v>5010</v>
      </c>
      <c r="B163" s="8">
        <f>BSMmodel!O182</f>
        <v>-4.7481120326033629e-007</v>
      </c>
      <c r="C163" s="9">
        <f>BSMmodel!AC182</f>
        <v>5.0661861885870478e-007</v>
      </c>
    </row>
    <row r="164" ht="14.25" customHeight="1">
      <c r="A164" s="5">
        <f>BSMmodel!Q183</f>
        <v>5015</v>
      </c>
      <c r="B164" s="8">
        <f>BSMmodel!O183</f>
        <v>-5.7642427852374766e-007</v>
      </c>
      <c r="C164" s="9">
        <f>BSMmodel!AC183</f>
        <v>6.1454870037822515e-007</v>
      </c>
    </row>
    <row r="165" ht="14.25" customHeight="1">
      <c r="A165" s="5">
        <f>BSMmodel!Q184</f>
        <v>5020</v>
      </c>
      <c r="B165" s="8">
        <f>BSMmodel!O184</f>
        <v>-6.9894852360403861e-007</v>
      </c>
      <c r="C165" s="9">
        <f>BSMmodel!AC184</f>
        <v>7.4458639615081064e-007</v>
      </c>
    </row>
    <row r="166" ht="14.25" customHeight="1">
      <c r="A166" s="5">
        <f>BSMmodel!Q185</f>
        <v>5025</v>
      </c>
      <c r="B166" s="8">
        <f>BSMmodel!O185</f>
        <v>-8.4618089112348308e-007</v>
      </c>
      <c r="C166" s="9">
        <f>BSMmodel!AC185</f>
        <v>9.0072389317292302e-007</v>
      </c>
    </row>
    <row r="167" ht="14.25" customHeight="1">
      <c r="A167" s="5">
        <f>BSMmodel!Q186</f>
        <v>5030</v>
      </c>
      <c r="B167" s="8">
        <f>BSMmodel!O186</f>
        <v>-1.0232095409644041e-006</v>
      </c>
      <c r="C167" s="9">
        <f>BSMmodel!AC186</f>
        <v>1.0883125099360737e-006</v>
      </c>
    </row>
    <row r="168" ht="14.25" customHeight="1">
      <c r="A168" s="5">
        <f>BSMmodel!Q187</f>
        <v>5035</v>
      </c>
      <c r="B168" s="8">
        <f>BSMmodel!O187</f>
        <v>-1.2353352639083401e-006</v>
      </c>
      <c r="C168" s="9">
        <f>BSMmodel!AC187</f>
        <v>1.3129165790048142e-006</v>
      </c>
    </row>
    <row r="169" ht="14.25" customHeight="1">
      <c r="A169" s="5">
        <f>BSMmodel!Q188</f>
        <v>5040</v>
      </c>
      <c r="B169" s="8">
        <f>BSMmodel!O188</f>
        <v>-1.4896702844852852e-006</v>
      </c>
      <c r="C169" s="9">
        <f>BSMmodel!AC188</f>
        <v>1.5820044461925938e-006</v>
      </c>
    </row>
    <row r="170" ht="14.25" customHeight="1">
      <c r="A170" s="5">
        <f>BSMmodel!Q189</f>
        <v>5045</v>
      </c>
      <c r="B170" s="8">
        <f>BSMmodel!O189</f>
        <v>-1.793569212733968e-006</v>
      </c>
      <c r="C170" s="9">
        <f>BSMmodel!AC189</f>
        <v>1.9032840304216942e-006</v>
      </c>
    </row>
    <row r="171" ht="14.25" customHeight="1">
      <c r="A171" s="5">
        <f>BSMmodel!Q190</f>
        <v>5050</v>
      </c>
      <c r="B171" s="8">
        <f>BSMmodel!O190</f>
        <v>-2.1569142645256455e-006</v>
      </c>
      <c r="C171" s="9">
        <f>BSMmodel!AC190</f>
        <v>2.2871163267547172e-006</v>
      </c>
    </row>
    <row r="172" ht="14.25" customHeight="1">
      <c r="A172" s="5">
        <f>BSMmodel!Q191</f>
        <v>5055</v>
      </c>
      <c r="B172" s="8">
        <f>BSMmodel!O191</f>
        <v>-2.5903242056265761e-006</v>
      </c>
      <c r="C172" s="9">
        <f>BSMmodel!AC191</f>
        <v>2.7446168429049787e-006</v>
      </c>
    </row>
    <row r="173" ht="14.25" customHeight="1">
      <c r="A173" s="5">
        <f>BSMmodel!Q192</f>
        <v>5060</v>
      </c>
      <c r="B173" s="8">
        <f>BSMmodel!O192</f>
        <v>-3.1060158963331415e-006</v>
      </c>
      <c r="C173" s="9">
        <f>BSMmodel!AC192</f>
        <v>3.2885628431752343e-006</v>
      </c>
    </row>
    <row r="174" ht="14.25" customHeight="1">
      <c r="A174" s="5">
        <f>BSMmodel!Q193</f>
        <v>5065</v>
      </c>
      <c r="B174" s="8">
        <f>BSMmodel!O193</f>
        <v>-3.7199962463868422e-006</v>
      </c>
      <c r="C174" s="9">
        <f>BSMmodel!AC193</f>
        <v>3.9356985105306104e-006</v>
      </c>
    </row>
    <row r="175" ht="14.25" customHeight="1">
      <c r="A175" s="5">
        <f>BSMmodel!Q194</f>
        <v>5070</v>
      </c>
      <c r="B175" s="8">
        <f>BSMmodel!O194</f>
        <v>-4.4493020638679219e-006</v>
      </c>
      <c r="C175" s="9">
        <f>BSMmodel!AC194</f>
        <v>4.7038164167753519e-006</v>
      </c>
    </row>
    <row r="176" ht="14.25" customHeight="1">
      <c r="A176" s="5">
        <f>BSMmodel!Q195</f>
        <v>5075</v>
      </c>
      <c r="B176" s="8">
        <f>BSMmodel!O195</f>
        <v>-5.3134327668503697e-006</v>
      </c>
      <c r="C176" s="9">
        <f>BSMmodel!AC195</f>
        <v>5.613263533485941e-006</v>
      </c>
    </row>
    <row r="177" ht="14.25" customHeight="1">
      <c r="A177" s="5">
        <f>BSMmodel!Q196</f>
        <v>5080</v>
      </c>
      <c r="B177" s="8">
        <f>BSMmodel!O196</f>
        <v>-6.3379710836648992e-006</v>
      </c>
      <c r="C177" s="9">
        <f>BSMmodel!AC196</f>
        <v>6.6907412095523299e-006</v>
      </c>
    </row>
    <row r="178" ht="14.25" customHeight="1">
      <c r="A178" s="5">
        <f>BSMmodel!Q197</f>
        <v>5085</v>
      </c>
      <c r="B178" s="8">
        <f>BSMmodel!O197</f>
        <v>-7.5498775001264515e-006</v>
      </c>
      <c r="C178" s="9">
        <f>BSMmodel!AC197</f>
        <v>7.9643420627048318e-006</v>
      </c>
    </row>
    <row r="179" ht="14.25" customHeight="1">
      <c r="A179" s="5">
        <f>BSMmodel!Q198</f>
        <v>5090</v>
      </c>
      <c r="B179" s="8">
        <f>BSMmodel!O198</f>
        <v>-8.981429769135975e-006</v>
      </c>
      <c r="C179" s="9">
        <f>BSMmodel!AC198</f>
        <v>9.4676844852510491e-006</v>
      </c>
    </row>
    <row r="180" ht="14.25" customHeight="1">
      <c r="A180" s="5">
        <f>BSMmodel!Q199</f>
        <v>5095</v>
      </c>
      <c r="B180" s="8">
        <f>BSMmodel!O199</f>
        <v>-1.0668229879908236e-005</v>
      </c>
      <c r="C180" s="9">
        <f>BSMmodel!AC199</f>
        <v>1.1237806474009025e-005</v>
      </c>
    </row>
    <row r="181" ht="14.25" customHeight="1">
      <c r="A181" s="5">
        <f>BSMmodel!Q200</f>
        <v>5100</v>
      </c>
      <c r="B181" s="8">
        <f>BSMmodel!O200</f>
        <v>-1.2657102004938549e-005</v>
      </c>
      <c r="C181" s="9">
        <f>BSMmodel!AC200</f>
        <v>1.332343781424629e-005</v>
      </c>
    </row>
    <row r="182" ht="14.25" customHeight="1">
      <c r="A182" s="5">
        <f>BSMmodel!Q201</f>
        <v>5105</v>
      </c>
      <c r="B182" s="8">
        <f>BSMmodel!O201</f>
        <v>-1.4996713374286404e-005</v>
      </c>
      <c r="C182" s="9">
        <f>BSMmodel!AC201</f>
        <v>1.5775139417607579e-005</v>
      </c>
    </row>
    <row r="183" ht="14.25" customHeight="1">
      <c r="A183" s="5">
        <f>BSMmodel!Q202</f>
        <v>5110</v>
      </c>
      <c r="B183" s="8">
        <f>BSMmodel!O202</f>
        <v>-1.7745127091538598e-005</v>
      </c>
      <c r="C183" s="9">
        <f>BSMmodel!AC202</f>
        <v>1.8653210000536972e-005</v>
      </c>
    </row>
    <row r="184" ht="14.25" customHeight="1">
      <c r="A184" s="5">
        <f>BSMmodel!Q203</f>
        <v>5115</v>
      </c>
      <c r="B184" s="8">
        <f>BSMmodel!O203</f>
        <v>-2.0969335138032115e-005</v>
      </c>
      <c r="C184" s="9">
        <f>BSMmodel!AC203</f>
        <v>2.2027171091721727e-005</v>
      </c>
    </row>
    <row r="185" ht="14.25" customHeight="1">
      <c r="A185" s="5">
        <f>BSMmodel!Q204</f>
        <v>5120</v>
      </c>
      <c r="B185" s="8">
        <f>BSMmodel!O204</f>
        <v>-2.4746514484911976e-005</v>
      </c>
      <c r="C185" s="9">
        <f>BSMmodel!AC204</f>
        <v>2.5977056769598505e-005</v>
      </c>
    </row>
    <row r="186" ht="14.25" customHeight="1">
      <c r="A186" s="5">
        <f>BSMmodel!Q205</f>
        <v>5125</v>
      </c>
      <c r="B186" s="8">
        <f>BSMmodel!O205</f>
        <v>-2.9165440965212129e-005</v>
      </c>
      <c r="C186" s="9">
        <f>BSMmodel!AC205</f>
        <v>3.0594864263494212e-005</v>
      </c>
    </row>
    <row r="187" ht="14.25" customHeight="1">
      <c r="A187" s="5">
        <f>BSMmodel!Q206</f>
        <v>5130</v>
      </c>
      <c r="B187" s="8">
        <f>BSMmodel!O206</f>
        <v>-3.4328077820476429e-005</v>
      </c>
      <c r="C187" s="9">
        <f>BSMmodel!AC206</f>
        <v>3.598618251392081e-005</v>
      </c>
    </row>
    <row r="188" ht="14.25" customHeight="1">
      <c r="A188" s="5">
        <f>BSMmodel!Q207</f>
        <v>5135</v>
      </c>
      <c r="B188" s="8">
        <f>BSMmodel!O207</f>
        <v>-4.0358031317888518e-005</v>
      </c>
      <c r="C188" s="9">
        <f>BSMmodel!AC207</f>
        <v>4.227897990434021e-005</v>
      </c>
    </row>
    <row r="189" ht="14.25" customHeight="1">
      <c r="A189" s="5">
        <f>BSMmodel!Q208</f>
        <v>5140</v>
      </c>
      <c r="B189" s="8">
        <f>BSMmodel!O208</f>
        <v>-4.7376953484985264e-005</v>
      </c>
      <c r="C189" s="9">
        <f>BSMmodel!AC208</f>
        <v>4.959894189969307e-005</v>
      </c>
    </row>
    <row r="190" ht="14.25" customHeight="1">
      <c r="A190" s="5">
        <f>BSMmodel!Q209</f>
        <v>5145</v>
      </c>
      <c r="B190" s="8">
        <f>BSMmodel!O209</f>
        <v>-5.554367100639523e-005</v>
      </c>
      <c r="C190" s="9">
        <f>BSMmodel!AC209</f>
        <v>5.8110261245561301e-005</v>
      </c>
    </row>
    <row r="191" ht="14.25" customHeight="1">
      <c r="A191" s="5">
        <f>BSMmodel!Q210</f>
        <v>5150</v>
      </c>
      <c r="B191" s="8">
        <f>BSMmodel!O210</f>
        <v>-6.5032971472888702e-005</v>
      </c>
      <c r="C191" s="9">
        <f>BSMmodel!AC210</f>
        <v>6.7993440922399067e-005</v>
      </c>
    </row>
    <row r="192" ht="14.25" customHeight="1">
      <c r="A192" s="5">
        <f>BSMmodel!Q211</f>
        <v>5155</v>
      </c>
      <c r="B192" s="8">
        <f>BSMmodel!O211</f>
        <v>-7.6056306999905401e-005</v>
      </c>
      <c r="C192" s="9">
        <f>BSMmodel!AC211</f>
        <v>7.9466802753969663e-005</v>
      </c>
    </row>
    <row r="193" ht="14.25" customHeight="1">
      <c r="A193" s="5">
        <f>BSMmodel!Q212</f>
        <v>5160</v>
      </c>
      <c r="B193" s="8">
        <f>BSMmodel!O212</f>
        <v>-8.8817938515895601e-005</v>
      </c>
      <c r="C193" s="9">
        <f>BSMmodel!AC212</f>
        <v>9.2740784833508753e-005</v>
      </c>
    </row>
    <row r="194" ht="14.25" customHeight="1">
      <c r="A194" s="5">
        <f>BSMmodel!Q213</f>
        <v>5165</v>
      </c>
      <c r="B194" s="8">
        <f>BSMmodel!O213</f>
        <v>-1.0360250725751501e-004</v>
      </c>
      <c r="C194" s="9">
        <f>BSMmodel!AC213</f>
        <v>1.0810899207377776e-004</v>
      </c>
    </row>
    <row r="195" ht="14.25" customHeight="1">
      <c r="A195" s="5">
        <f>BSMmodel!Q214</f>
        <v>5170</v>
      </c>
      <c r="B195" s="8">
        <f>BSMmodel!O214</f>
        <v>-1.2067219230483212e-004</v>
      </c>
      <c r="C195" s="9">
        <f>BSMmodel!AC214</f>
        <v>1.2584115673210724e-004</v>
      </c>
    </row>
    <row r="196" ht="14.25" customHeight="1">
      <c r="A196" s="5">
        <f>BSMmodel!Q215</f>
        <v>5175</v>
      </c>
      <c r="B196" s="8">
        <f>BSMmodel!O215</f>
        <v>-1.403943870475729e-004</v>
      </c>
      <c r="C196" s="9">
        <f>BSMmodel!AC215</f>
        <v>1.4631575246625272e-004</v>
      </c>
    </row>
    <row r="197" ht="14.25" customHeight="1">
      <c r="A197" s="5">
        <f>BSMmodel!Q216</f>
        <v>5180</v>
      </c>
      <c r="B197" s="8">
        <f>BSMmodel!O216</f>
        <v>-1.6312870343396943e-004</v>
      </c>
      <c r="C197" s="9">
        <f>BSMmodel!AC216</f>
        <v>1.6990248895561036e-004</v>
      </c>
    </row>
    <row r="198" ht="14.25" customHeight="1">
      <c r="A198" s="5">
        <f>BSMmodel!Q217</f>
        <v>5185</v>
      </c>
      <c r="B198" s="8">
        <f>BSMmodel!O217</f>
        <v>-1.8929988918756974e-004</v>
      </c>
      <c r="C198" s="9">
        <f>BSMmodel!AC217</f>
        <v>1.9703796006175672e-004</v>
      </c>
    </row>
    <row r="199" ht="14.25" customHeight="1">
      <c r="A199" s="5">
        <f>BSMmodel!Q218</f>
        <v>5190</v>
      </c>
      <c r="B199" s="8">
        <f>BSMmodel!O218</f>
        <v>-2.1935356978251423e-004</v>
      </c>
      <c r="C199" s="9">
        <f>BSMmodel!AC218</f>
        <v>2.2817963231139477e-004</v>
      </c>
    </row>
    <row r="200" ht="14.25" customHeight="1">
      <c r="A200" s="5">
        <f>BSMmodel!Q219</f>
        <v>5195</v>
      </c>
      <c r="B200" s="8">
        <f>BSMmodel!O219</f>
        <v>-2.5389114710215805e-004</v>
      </c>
      <c r="C200" s="9">
        <f>BSMmodel!AC219</f>
        <v>2.6394548228030312e-004</v>
      </c>
    </row>
    <row r="201" ht="14.25" customHeight="1">
      <c r="A201" s="5">
        <f>BSMmodel!Q220</f>
        <v>5200</v>
      </c>
      <c r="B201" s="8">
        <f>BSMmodel!O220</f>
        <v>-2.9349007940664335e-004</v>
      </c>
      <c r="C201" s="9">
        <f>BSMmodel!AC220</f>
        <v>3.0492761621921138e-004</v>
      </c>
    </row>
    <row r="202" ht="14.25" customHeight="1">
      <c r="A202" s="5">
        <f>BSMmodel!Q221</f>
        <v>5205</v>
      </c>
      <c r="B202" s="8">
        <f>BSMmodel!O221</f>
        <v>-3.3883130222937851e-004</v>
      </c>
      <c r="C202" s="9">
        <f>BSMmodel!AC221</f>
        <v>3.5182416180150317e-004</v>
      </c>
    </row>
    <row r="203" ht="14.25" customHeight="1">
      <c r="A203" s="5">
        <f>BSMmodel!Q222</f>
        <v>5210</v>
      </c>
      <c r="B203" s="8">
        <f>BSMmodel!O222</f>
        <v>-3.9073581441515442e-004</v>
      </c>
      <c r="C203" s="9">
        <f>BSMmodel!AC222</f>
        <v>4.0547682012404327e-004</v>
      </c>
    </row>
    <row r="204" ht="14.25" customHeight="1">
      <c r="A204" s="5">
        <f>BSMmodel!Q223</f>
        <v>5215</v>
      </c>
      <c r="B204" s="8">
        <f>BSMmodel!O223</f>
        <v>-4.4995065582108875e-004</v>
      </c>
      <c r="C204" s="9">
        <f>BSMmodel!AC223</f>
        <v>4.6664947497726891e-004</v>
      </c>
    </row>
    <row r="205" ht="14.25" customHeight="1">
      <c r="A205" s="5">
        <f>BSMmodel!Q224</f>
        <v>5220</v>
      </c>
      <c r="B205" s="8">
        <f>BSMmodel!O224</f>
        <v>-5.1748098210112044e-004</v>
      </c>
      <c r="C205" s="9">
        <f>BSMmodel!AC224</f>
        <v>5.3637125478344131e-004</v>
      </c>
    </row>
    <row r="206" ht="14.25" customHeight="1">
      <c r="A206" s="5">
        <f>BSMmodel!Q225</f>
        <v>5225</v>
      </c>
      <c r="B206" s="8">
        <f>BSMmodel!O225</f>
        <v>-5.9447767379174207e-004</v>
      </c>
      <c r="C206" s="9">
        <f>BSMmodel!AC225</f>
        <v>6.1581990011586594e-004</v>
      </c>
    </row>
    <row r="207" ht="14.25" customHeight="1">
      <c r="A207" s="5">
        <f>BSMmodel!Q226</f>
        <v>5230</v>
      </c>
      <c r="B207" s="8">
        <f>BSMmodel!O226</f>
        <v>-6.8196764598677309e-004</v>
      </c>
      <c r="C207" s="9">
        <f>BSMmodel!AC226</f>
        <v>7.0604339062497112e-004</v>
      </c>
    </row>
    <row r="208" ht="14.25" customHeight="1">
      <c r="A208" s="5">
        <f>BSMmodel!Q227</f>
        <v>5235</v>
      </c>
      <c r="B208" s="8">
        <f>BSMmodel!O227</f>
        <v>-7.8145680952358687e-004</v>
      </c>
      <c r="C208" s="9">
        <f>BSMmodel!AC227</f>
        <v>8.0858169053609223e-004</v>
      </c>
    </row>
    <row r="209" ht="14.25" customHeight="1">
      <c r="A209" s="5">
        <f>BSMmodel!Q228</f>
        <v>5240</v>
      </c>
      <c r="B209" s="8">
        <f>BSMmodel!O228</f>
        <v>-8.9420401364799658e-004</v>
      </c>
      <c r="C209" s="9">
        <f>BSMmodel!AC228</f>
        <v>9.2471777711563901e-004</v>
      </c>
    </row>
    <row r="210" ht="14.25" customHeight="1">
      <c r="A210" s="5">
        <f>BSMmodel!Q229</f>
        <v>5245</v>
      </c>
      <c r="B210" s="8">
        <f>BSMmodel!O229</f>
        <v>-1.0220744760645107e-003</v>
      </c>
      <c r="C210" s="9">
        <f>BSMmodel!AC229</f>
        <v>1.056356837553115e-003</v>
      </c>
    </row>
    <row r="211" ht="14.25" customHeight="1">
      <c r="A211" s="5">
        <f>BSMmodel!Q230</f>
        <v>5250</v>
      </c>
      <c r="B211" s="8">
        <f>BSMmodel!O230</f>
        <v>-1.1667620824588696e-003</v>
      </c>
      <c r="C211" s="9">
        <f>BSMmodel!AC230</f>
        <v>1.2052246961906587e-003</v>
      </c>
    </row>
    <row r="212" ht="14.25" customHeight="1">
      <c r="A212" s="5">
        <f>BSMmodel!Q231</f>
        <v>5255</v>
      </c>
      <c r="B212" s="8">
        <f>BSMmodel!O231</f>
        <v>-1.3302615871525118e-003</v>
      </c>
      <c r="C212" s="9">
        <f>BSMmodel!AC231</f>
        <v>1.3733539087054179e-003</v>
      </c>
    </row>
    <row r="213" ht="14.25" customHeight="1">
      <c r="A213" s="5">
        <f>BSMmodel!Q232</f>
        <v>5260</v>
      </c>
      <c r="B213" s="8">
        <f>BSMmodel!O232</f>
        <v>-1.5147742337607176e-003</v>
      </c>
      <c r="C213" s="9">
        <f>BSMmodel!AC232</f>
        <v>1.5629860958040417e-003</v>
      </c>
    </row>
    <row r="214" ht="14.25" customHeight="1">
      <c r="A214" s="5">
        <f>BSMmodel!Q233</f>
        <v>5265</v>
      </c>
      <c r="B214" s="8">
        <f>BSMmodel!O233</f>
        <v>-1.7227252145212324e-003</v>
      </c>
      <c r="C214" s="9">
        <f>BSMmodel!AC233</f>
        <v>1.776589470469773e-003</v>
      </c>
    </row>
    <row r="215" ht="14.25" customHeight="1">
      <c r="A215" s="5">
        <f>BSMmodel!Q234</f>
        <v>5270</v>
      </c>
      <c r="B215" s="8">
        <f>BSMmodel!O234</f>
        <v>-1.9567821258534373e-003</v>
      </c>
      <c r="C215" s="9">
        <f>BSMmodel!AC234</f>
        <v>2.0168773491756175e-003</v>
      </c>
    </row>
    <row r="216" ht="14.25" customHeight="1">
      <c r="A216" s="5">
        <f>BSMmodel!Q235</f>
        <v>5275</v>
      </c>
      <c r="B216" s="8">
        <f>BSMmodel!O235</f>
        <v>-2.2198744190145485e-003</v>
      </c>
      <c r="C216" s="9">
        <f>BSMmodel!AC235</f>
        <v>2.2868276438163869e-003</v>
      </c>
    </row>
    <row r="217" ht="14.25" customHeight="1">
      <c r="A217" s="5">
        <f>BSMmodel!Q236</f>
        <v>5280</v>
      </c>
      <c r="B217" s="8">
        <f>BSMmodel!O236</f>
        <v>-2.5155441345502444e-003</v>
      </c>
      <c r="C217" s="9">
        <f>BSMmodel!AC236</f>
        <v>2.5900419605461951e-003</v>
      </c>
    </row>
    <row r="218" ht="14.25" customHeight="1">
      <c r="A218" s="5">
        <f>BSMmodel!Q237</f>
        <v>5285</v>
      </c>
      <c r="B218" s="8">
        <f>BSMmodel!O237</f>
        <v>-2.8466862583019881e-003</v>
      </c>
      <c r="C218" s="9">
        <f>BSMmodel!AC237</f>
        <v>2.9294534154209002e-003</v>
      </c>
    </row>
    <row r="219" ht="14.25" customHeight="1">
      <c r="A219" s="5">
        <f>BSMmodel!Q238</f>
        <v>5290</v>
      </c>
      <c r="B219" s="8">
        <f>BSMmodel!O238</f>
        <v>-3.2178517168160695e-003</v>
      </c>
      <c r="C219" s="9">
        <f>BSMmodel!AC238</f>
        <v>3.3096873067949145e-003</v>
      </c>
    </row>
    <row r="220" ht="14.25" customHeight="1">
      <c r="A220" s="5">
        <f>BSMmodel!Q239</f>
        <v>5295</v>
      </c>
      <c r="B220" s="8">
        <f>BSMmodel!O239</f>
        <v>-3.6329151472489938e-003</v>
      </c>
      <c r="C220" s="9">
        <f>BSMmodel!AC239</f>
        <v>3.7346695987973254e-003</v>
      </c>
    </row>
    <row r="221" ht="14.25" customHeight="1">
      <c r="A221" s="5">
        <f>BSMmodel!Q240</f>
        <v>5300</v>
      </c>
      <c r="B221" s="8">
        <f>BSMmodel!O240</f>
        <v>-4.0964565215853245e-003</v>
      </c>
      <c r="C221" s="9">
        <f>BSMmodel!AC240</f>
        <v>4.209042591321847e-003</v>
      </c>
    </row>
    <row r="222" ht="14.25" customHeight="1">
      <c r="A222" s="5">
        <f>BSMmodel!Q241</f>
        <v>5305</v>
      </c>
      <c r="B222" s="8">
        <f>BSMmodel!O241</f>
        <v>-4.612877096005461e-003</v>
      </c>
      <c r="C222" s="9">
        <f>BSMmodel!AC241</f>
        <v>4.73725936229474e-003</v>
      </c>
    </row>
    <row r="223" ht="14.25" customHeight="1">
      <c r="A223" s="5">
        <f>BSMmodel!Q242</f>
        <v>5310</v>
      </c>
      <c r="B223" s="8">
        <f>BSMmodel!O242</f>
        <v>-5.1893187879648644e-003</v>
      </c>
      <c r="C223" s="9">
        <f>BSMmodel!AC242</f>
        <v>5.3265683735796154e-003</v>
      </c>
    </row>
    <row r="224" ht="14.25" customHeight="1">
      <c r="A224" s="5">
        <f>BSMmodel!Q243</f>
        <v>5315</v>
      </c>
      <c r="B224" s="8">
        <f>BSMmodel!O243</f>
        <v>-5.8299030546737568e-003</v>
      </c>
      <c r="C224" s="9">
        <f>BSMmodel!AC243</f>
        <v>5.9811214727269607e-003</v>
      </c>
    </row>
    <row r="225" ht="14.25" customHeight="1">
      <c r="A225" s="5">
        <f>BSMmodel!Q244</f>
        <v>5320</v>
      </c>
      <c r="B225" s="8">
        <f>BSMmodel!O244</f>
        <v>-6.5415450344994547e-003</v>
      </c>
      <c r="C225" s="9">
        <f>BSMmodel!AC244</f>
        <v>6.7079185478811955e-003</v>
      </c>
    </row>
    <row r="226" ht="14.25" customHeight="1">
      <c r="A226" s="5">
        <f>BSMmodel!Q245</f>
        <v>5325</v>
      </c>
      <c r="B226" s="8">
        <f>BSMmodel!O245</f>
        <v>-7.3310869361545745e-003</v>
      </c>
      <c r="C226" s="9">
        <f>BSMmodel!AC245</f>
        <v>7.5138753196853812e-003</v>
      </c>
    </row>
    <row r="227" ht="14.25" customHeight="1">
      <c r="A227" s="5">
        <f>BSMmodel!Q246</f>
        <v>5330</v>
      </c>
      <c r="B227" s="8">
        <f>BSMmodel!O246</f>
        <v>-8.2068854903075694e-003</v>
      </c>
      <c r="C227" s="9">
        <f>BSMmodel!AC246</f>
        <v>8.40744325419732e-003</v>
      </c>
    </row>
    <row r="228" ht="14.25" customHeight="1">
      <c r="A228" s="5">
        <f>BSMmodel!Q247</f>
        <v>5335</v>
      </c>
      <c r="B228" s="8">
        <f>BSMmodel!O247</f>
        <v>-9.1761050739587059e-003</v>
      </c>
      <c r="C228" s="9">
        <f>BSMmodel!AC247</f>
        <v>9.3958464808050601e-003</v>
      </c>
    </row>
    <row r="229" ht="14.25" customHeight="1">
      <c r="A229" s="5">
        <f>BSMmodel!Q248</f>
        <v>5340</v>
      </c>
      <c r="B229" s="8">
        <f>BSMmodel!O248</f>
        <v>-1.0246096381186879e-002</v>
      </c>
      <c r="C229" s="9">
        <f>BSMmodel!AC248</f>
        <v>1.0486490185795975e-002</v>
      </c>
    </row>
    <row r="230" ht="14.25" customHeight="1">
      <c r="A230" s="5">
        <f>BSMmodel!Q249</f>
        <v>5345</v>
      </c>
      <c r="B230" s="8">
        <f>BSMmodel!O249</f>
        <v>-1.1428306084104632e-002</v>
      </c>
      <c r="C230" s="9">
        <f>BSMmodel!AC249</f>
        <v>1.1690942917716404e-002</v>
      </c>
    </row>
    <row r="231" ht="14.25" customHeight="1">
      <c r="A231" s="5">
        <f>BSMmodel!Q250</f>
        <v>5350</v>
      </c>
      <c r="B231" s="8">
        <f>BSMmodel!O250</f>
        <v>-1.2731459066779034e-002</v>
      </c>
      <c r="C231" s="9">
        <f>BSMmodel!AC250</f>
        <v>1.3017986086906033e-002</v>
      </c>
    </row>
    <row r="232" ht="14.25" customHeight="1">
      <c r="A232" s="5">
        <f>BSMmodel!Q251</f>
        <v>5355</v>
      </c>
      <c r="B232" s="8">
        <f>BSMmodel!O251</f>
        <v>-1.4166035207197173e-002</v>
      </c>
      <c r="C232" s="9">
        <f>BSMmodel!AC251</f>
        <v>1.4478176763206108e-002</v>
      </c>
    </row>
    <row r="233" ht="14.25" customHeight="1">
      <c r="A233" s="5">
        <f>BSMmodel!Q252</f>
        <v>5360</v>
      </c>
      <c r="B233" s="8">
        <f>BSMmodel!O252</f>
        <v>-1.574497895539204e-002</v>
      </c>
      <c r="C233" s="9">
        <f>BSMmodel!AC252</f>
        <v>1.6084565821620968e-002</v>
      </c>
    </row>
    <row r="234" ht="14.25" customHeight="1">
      <c r="A234" s="5">
        <f>BSMmodel!Q253</f>
        <v>5365</v>
      </c>
      <c r="B234" s="8">
        <f>BSMmodel!O253</f>
        <v>-1.7476808045081737e-002</v>
      </c>
      <c r="C234" s="9">
        <f>BSMmodel!AC253</f>
        <v>1.7845686532874546e-002</v>
      </c>
    </row>
    <row r="235" ht="14.25" customHeight="1">
      <c r="A235" s="5">
        <f>BSMmodel!Q254</f>
        <v>5370</v>
      </c>
      <c r="B235" s="8">
        <f>BSMmodel!O254</f>
        <v>-1.9377893251123525e-002</v>
      </c>
      <c r="C235" s="9">
        <f>BSMmodel!AC254</f>
        <v>1.9778044458525608e-002</v>
      </c>
    </row>
    <row r="236" ht="14.25" customHeight="1">
      <c r="A236" s="5">
        <f>BSMmodel!Q255</f>
        <v>5375</v>
      </c>
      <c r="B236" s="8">
        <f>BSMmodel!O255</f>
        <v>-2.1457546370854241e-002</v>
      </c>
      <c r="C236" s="9">
        <f>BSMmodel!AC255</f>
        <v>2.1890952877280104e-002</v>
      </c>
    </row>
    <row r="237" ht="14.25" customHeight="1">
      <c r="A237" s="5">
        <f>BSMmodel!Q256</f>
        <v>5380</v>
      </c>
      <c r="B237" s="8">
        <f>BSMmodel!O256</f>
        <v>-2.3734423820356811e-002</v>
      </c>
      <c r="C237" s="9">
        <f>BSMmodel!AC256</f>
        <v>2.4203204387864538e-002</v>
      </c>
    </row>
    <row r="238" ht="14.25" customHeight="1">
      <c r="A238" s="5">
        <f>BSMmodel!Q257</f>
        <v>5385</v>
      </c>
      <c r="B238" s="8">
        <f>BSMmodel!O257</f>
        <v>-2.6221374038811879e-002</v>
      </c>
      <c r="C238" s="9">
        <f>BSMmodel!AC257</f>
        <v>2.6727672633946493e-002</v>
      </c>
    </row>
    <row r="239" ht="14.25" customHeight="1">
      <c r="A239" s="5">
        <f>BSMmodel!Q258</f>
        <v>5390</v>
      </c>
      <c r="B239" s="8">
        <f>BSMmodel!O258</f>
        <v>-2.893417793207852e-002</v>
      </c>
      <c r="C239" s="9">
        <f>BSMmodel!AC258</f>
        <v>2.9480192592052389e-002</v>
      </c>
    </row>
    <row r="240" ht="14.25" customHeight="1">
      <c r="A240" s="5">
        <f>BSMmodel!Q259</f>
        <v>5395</v>
      </c>
      <c r="B240" s="8">
        <f>BSMmodel!O259</f>
        <v>-3.1889419505097702e-002</v>
      </c>
      <c r="C240" s="9">
        <f>BSMmodel!AC259</f>
        <v>3.247739562096405e-002</v>
      </c>
    </row>
    <row r="241" ht="14.25" customHeight="1">
      <c r="A241" s="5">
        <f>BSMmodel!Q260</f>
        <v>5400</v>
      </c>
      <c r="B241" s="8">
        <f>BSMmodel!O260</f>
        <v>-3.5108108577019209e-002</v>
      </c>
      <c r="C241" s="9">
        <f>BSMmodel!AC260</f>
        <v>3.5740380252664863e-002</v>
      </c>
    </row>
    <row r="242" ht="14.25" customHeight="1">
      <c r="A242" s="5">
        <f>BSMmodel!Q261</f>
        <v>5405</v>
      </c>
      <c r="B242" s="8">
        <f>BSMmodel!O261</f>
        <v>-3.860150917246339e-002</v>
      </c>
      <c r="C242" s="9">
        <f>BSMmodel!AC261</f>
        <v>3.9280345914827444e-002</v>
      </c>
    </row>
    <row r="243" ht="14.25" customHeight="1">
      <c r="A243" s="5">
        <f>BSMmodel!Q262</f>
        <v>5410</v>
      </c>
      <c r="B243" s="8">
        <f>BSMmodel!O262</f>
        <v>-4.2396206704917533e-002</v>
      </c>
      <c r="C243" s="9">
        <f>BSMmodel!AC262</f>
        <v>4.3123999937582223e-002</v>
      </c>
    </row>
    <row r="244" ht="14.25" customHeight="1">
      <c r="A244" s="5">
        <f>BSMmodel!Q263</f>
        <v>5415</v>
      </c>
      <c r="B244" s="8">
        <f>BSMmodel!O263</f>
        <v>-4.6508413840236483e-002</v>
      </c>
      <c r="C244" s="9">
        <f>BSMmodel!AC263</f>
        <v>4.7287516317930059e-002</v>
      </c>
    </row>
    <row r="245" ht="14.25" customHeight="1">
      <c r="A245" s="5">
        <f>BSMmodel!Q264</f>
        <v>5420</v>
      </c>
      <c r="B245" s="8">
        <f>BSMmodel!O264</f>
        <v>-5.0958728719599007e-002</v>
      </c>
      <c r="C245" s="9">
        <f>BSMmodel!AC264</f>
        <v>5.1791491614904574e-002</v>
      </c>
    </row>
    <row r="246" ht="14.25" customHeight="1">
      <c r="A246" s="5">
        <f>BSMmodel!Q265</f>
        <v>5425</v>
      </c>
      <c r="B246" s="8">
        <f>BSMmodel!O265</f>
        <v>-5.5768487880546974e-002</v>
      </c>
      <c r="C246" s="9">
        <f>BSMmodel!AC265</f>
        <v>5.6657247713647087e-002</v>
      </c>
    </row>
    <row r="247" ht="14.25" customHeight="1">
      <c r="A247" s="5">
        <f>BSMmodel!Q266</f>
        <v>5430</v>
      </c>
      <c r="B247" s="8">
        <f>BSMmodel!O266</f>
        <v>-6.0959733086535794e-002</v>
      </c>
      <c r="C247" s="9">
        <f>BSMmodel!AC266</f>
        <v>6.1906797554639327e-002</v>
      </c>
    </row>
    <row r="248" ht="14.25" customHeight="1">
      <c r="A248" s="5">
        <f>BSMmodel!Q267</f>
        <v>5435</v>
      </c>
      <c r="B248" s="8">
        <f>BSMmodel!O267</f>
        <v>-6.6555170743297212e-002</v>
      </c>
      <c r="C248" s="9">
        <f>BSMmodel!AC267</f>
        <v>6.7562803460115103e-002</v>
      </c>
    </row>
    <row r="249" ht="14.25" customHeight="1">
      <c r="A249" s="5">
        <f>BSMmodel!Q268</f>
        <v>5440</v>
      </c>
      <c r="B249" s="8">
        <f>BSMmodel!O268</f>
        <v>-7.2584922480645603e-002</v>
      </c>
      <c r="C249" s="9">
        <f>BSMmodel!AC268</f>
        <v>7.3655396162167583e-002</v>
      </c>
    </row>
    <row r="250" ht="14.25" customHeight="1">
      <c r="A250" s="5">
        <f>BSMmodel!Q269</f>
        <v>5445</v>
      </c>
      <c r="B250" s="8">
        <f>BSMmodel!O269</f>
        <v>-7.9059785149618866e-002</v>
      </c>
      <c r="C250" s="9">
        <f>BSMmodel!AC269</f>
        <v>8.0195158045120812e-002</v>
      </c>
    </row>
    <row r="251" ht="14.25" customHeight="1">
      <c r="A251" s="5">
        <f>BSMmodel!Q270</f>
        <v>5450</v>
      </c>
      <c r="B251" s="8">
        <f>BSMmodel!O270</f>
        <v>-8.6018302480081688e-002</v>
      </c>
      <c r="C251" s="9">
        <f>BSMmodel!AC270</f>
        <v>8.7220677856503281e-002</v>
      </c>
    </row>
    <row r="252" ht="14.25" customHeight="1">
      <c r="A252" s="5">
        <f>BSMmodel!Q271</f>
        <v>5455</v>
      </c>
      <c r="B252" s="8">
        <f>BSMmodel!O271</f>
        <v>-9.3478557816062735e-002</v>
      </c>
      <c r="C252" s="9">
        <f>BSMmodel!AC271</f>
        <v>9.4749853595196401e-002</v>
      </c>
    </row>
    <row r="253" ht="14.25" customHeight="1">
      <c r="A253" s="5">
        <f>BSMmodel!Q272</f>
        <v>5460</v>
      </c>
      <c r="B253" s="8">
        <f>BSMmodel!O272</f>
        <v>-0.10147479387622821</v>
      </c>
      <c r="C253" s="9">
        <f>BSMmodel!AC272</f>
        <v>0.10281687004414433</v>
      </c>
    </row>
    <row r="254" ht="14.25" customHeight="1">
      <c r="A254" s="5">
        <f>BSMmodel!Q273</f>
        <v>5465</v>
      </c>
      <c r="B254" s="8">
        <f>BSMmodel!O273</f>
        <v>-0.11001506113445093</v>
      </c>
      <c r="C254" s="9">
        <f>BSMmodel!AC273</f>
        <v>0.1114294660286362</v>
      </c>
    </row>
    <row r="255" ht="14.25" customHeight="1">
      <c r="A255" s="5">
        <f>BSMmodel!Q274</f>
        <v>5470</v>
      </c>
      <c r="B255" s="8">
        <f>BSMmodel!O274</f>
        <v>-0.11913339136200768</v>
      </c>
      <c r="C255" s="9">
        <f>BSMmodel!AC274</f>
        <v>0.1206215706415141</v>
      </c>
    </row>
    <row r="256" ht="14.25" customHeight="1">
      <c r="A256" s="5">
        <f>BSMmodel!Q275</f>
        <v>5475</v>
      </c>
      <c r="B256" s="8">
        <f>BSMmodel!O275</f>
        <v>-0.12886641735439003</v>
      </c>
      <c r="C256" s="9">
        <f>BSMmodel!AC275</f>
        <v>0.13042969830658824</v>
      </c>
    </row>
    <row r="257" ht="14.25" customHeight="1">
      <c r="A257" s="5">
        <f>BSMmodel!Q276</f>
        <v>5480</v>
      </c>
      <c r="B257" s="8">
        <f>BSMmodel!O276</f>
        <v>-0.13923012247222763</v>
      </c>
      <c r="C257" s="9">
        <f>BSMmodel!AC276</f>
        <v>0.14086952777965411</v>
      </c>
    </row>
    <row r="258" ht="14.25" customHeight="1">
      <c r="A258" s="5">
        <f>BSMmodel!Q277</f>
        <v>5485</v>
      </c>
      <c r="B258" s="8">
        <f>BSMmodel!O277</f>
        <v>-0.15024991316707181</v>
      </c>
      <c r="C258" s="9">
        <f>BSMmodel!AC277</f>
        <v>0.15196621764287691</v>
      </c>
    </row>
    <row r="259" ht="14.25" customHeight="1">
      <c r="A259" s="5">
        <f>BSMmodel!Q278</f>
        <v>5490</v>
      </c>
      <c r="B259" s="8">
        <f>BSMmodel!O278</f>
        <v>-0.16195082608159439</v>
      </c>
      <c r="C259" s="9">
        <f>BSMmodel!AC278</f>
        <v>0.16374453332889585</v>
      </c>
    </row>
    <row r="260" ht="14.25" customHeight="1">
      <c r="A260" s="5">
        <f>BSMmodel!Q279</f>
        <v>5495</v>
      </c>
      <c r="B260" s="8">
        <f>BSMmodel!O279</f>
        <v>-0.1743573752334118</v>
      </c>
      <c r="C260" s="9">
        <f>BSMmodel!AC279</f>
        <v>0.17622869431116256</v>
      </c>
    </row>
    <row r="261" ht="14.25" customHeight="1">
      <c r="A261" s="5">
        <f>BSMmodel!Q280</f>
        <v>5500</v>
      </c>
      <c r="B261" s="8">
        <f>BSMmodel!O280</f>
        <v>-0.18750825925099854</v>
      </c>
      <c r="C261" s="9">
        <f>BSMmodel!AC280</f>
        <v>0.18945716665263401</v>
      </c>
    </row>
    <row r="262" ht="14.25" customHeight="1">
      <c r="A262" s="5">
        <f>BSMmodel!Q281</f>
        <v>5505</v>
      </c>
      <c r="B262" s="8">
        <f>BSMmodel!O281</f>
        <v>-0.20139757006355774</v>
      </c>
      <c r="C262" s="9">
        <f>BSMmodel!AC281</f>
        <v>0.20342353097282734</v>
      </c>
    </row>
    <row r="263" ht="14.25" customHeight="1">
      <c r="A263" s="5">
        <f>BSMmodel!Q282</f>
        <v>5510</v>
      </c>
      <c r="B263" s="8">
        <f>BSMmodel!O282</f>
        <v>-0.21607789332401242</v>
      </c>
      <c r="C263" s="9">
        <f>BSMmodel!AC282</f>
        <v>0.21818017910414614</v>
      </c>
    </row>
    <row r="264" ht="14.25" customHeight="1">
      <c r="A264" s="5">
        <f>BSMmodel!Q283</f>
        <v>5515</v>
      </c>
      <c r="B264" s="8">
        <f>BSMmodel!O283</f>
        <v>-0.23155514493506041</v>
      </c>
      <c r="C264" s="9">
        <f>BSMmodel!AC283</f>
        <v>0.23373255646753177</v>
      </c>
    </row>
    <row r="265" ht="14.25" customHeight="1">
      <c r="A265" s="5">
        <f>BSMmodel!Q284</f>
        <v>5520</v>
      </c>
      <c r="B265" s="8">
        <f>BSMmodel!O284</f>
        <v>-0.24786713648661418</v>
      </c>
      <c r="C265" s="9">
        <f>BSMmodel!AC284</f>
        <v>0.25011814897706325</v>
      </c>
    </row>
    <row r="266" ht="14.25" customHeight="1">
      <c r="A266" s="5">
        <f>BSMmodel!Q285</f>
        <v>5525</v>
      </c>
      <c r="B266" s="8">
        <f>BSMmodel!O285</f>
        <v>-0.26499564662685654</v>
      </c>
      <c r="C266" s="9">
        <f>BSMmodel!AC285</f>
        <v>0.26731814753125016</v>
      </c>
    </row>
    <row r="267" ht="14.25" customHeight="1">
      <c r="A267" s="5">
        <f>BSMmodel!Q286</f>
        <v>5530</v>
      </c>
      <c r="B267" s="8">
        <f>BSMmodel!O286</f>
        <v>-0.28299446219769475</v>
      </c>
      <c r="C267" s="9">
        <f>BSMmodel!AC286</f>
        <v>0.28538605307724296</v>
      </c>
    </row>
    <row r="268" ht="14.25" customHeight="1">
      <c r="A268" s="5">
        <f>BSMmodel!Q287</f>
        <v>5535</v>
      </c>
      <c r="B268" s="8">
        <f>BSMmodel!O287</f>
        <v>-0.30183765923025002</v>
      </c>
      <c r="C268" s="9">
        <f>BSMmodel!AC287</f>
        <v>0.30429532970196521</v>
      </c>
    </row>
    <row r="269" ht="14.25" customHeight="1">
      <c r="A269" s="5">
        <f>BSMmodel!Q288</f>
        <v>5540</v>
      </c>
      <c r="B269" s="8">
        <f>BSMmodel!O288</f>
        <v>-0.32157857242132348</v>
      </c>
      <c r="C269" s="9">
        <f>BSMmodel!AC288</f>
        <v>0.32409898441261087</v>
      </c>
    </row>
    <row r="270" ht="14.25" customHeight="1">
      <c r="A270" s="5">
        <f>BSMmodel!Q289</f>
        <v>5545</v>
      </c>
      <c r="B270" s="8">
        <f>BSMmodel!O289</f>
        <v>-0.34220594010459904</v>
      </c>
      <c r="C270" s="9">
        <f>BSMmodel!AC289</f>
        <v>0.34478519430071425</v>
      </c>
    </row>
    <row r="271" ht="14.25" customHeight="1">
      <c r="A271" s="5">
        <f>BSMmodel!Q290</f>
        <v>5550</v>
      </c>
      <c r="B271" s="8">
        <f>BSMmodel!O290</f>
        <v>-0.36375054836637921</v>
      </c>
      <c r="C271" s="9">
        <f>BSMmodel!AC290</f>
        <v>0.36638430742357891</v>
      </c>
    </row>
    <row r="272" ht="14.25">
      <c r="A272" s="5">
        <f>BSMmodel!Q291</f>
        <v>5555</v>
      </c>
      <c r="B272" s="8">
        <f>BSMmodel!O291</f>
        <v>-0.38616807422159299</v>
      </c>
      <c r="C272" s="9">
        <f>BSMmodel!AC291</f>
        <v>0.38885137680833476</v>
      </c>
    </row>
    <row r="273" ht="14.25">
      <c r="A273" s="5">
        <f>BSMmodel!Q292</f>
        <v>5560</v>
      </c>
      <c r="B273" s="8">
        <f>BSMmodel!O292</f>
        <v>-0.40950861468332289</v>
      </c>
      <c r="C273" s="9">
        <f>BSMmodel!AC292</f>
        <v>0.41223610175626224</v>
      </c>
    </row>
    <row r="274" ht="14.25">
      <c r="A274" s="5">
        <f>BSMmodel!Q293</f>
        <v>5565</v>
      </c>
      <c r="B274" s="8">
        <f>BSMmodel!O293</f>
        <v>-0.43374465841540366</v>
      </c>
      <c r="C274" s="9">
        <f>BSMmodel!AC293</f>
        <v>0.43651040401153762</v>
      </c>
    </row>
    <row r="275" ht="14.25">
      <c r="A275" s="5">
        <f>BSMmodel!Q294</f>
        <v>5570</v>
      </c>
      <c r="B275" s="8">
        <f>BSMmodel!O294</f>
        <v>-0.45886947644910514</v>
      </c>
      <c r="C275" s="9">
        <f>BSMmodel!AC294</f>
        <v>0.46166704804024583</v>
      </c>
    </row>
    <row r="276" ht="14.25">
      <c r="A276" s="5">
        <f>BSMmodel!Q295</f>
        <v>5575</v>
      </c>
      <c r="B276" s="8">
        <f>BSMmodel!O295</f>
        <v>-0.4848725186687653</v>
      </c>
      <c r="C276" s="9">
        <f>BSMmodel!AC295</f>
        <v>0.48769498318327476</v>
      </c>
    </row>
    <row r="277" ht="14.25">
      <c r="A277" s="5">
        <f>BSMmodel!Q296</f>
        <v>5580</v>
      </c>
      <c r="B277" s="8">
        <f>BSMmodel!O296</f>
        <v>-0.51173921459911909</v>
      </c>
      <c r="C277" s="9">
        <f>BSMmodel!AC296</f>
        <v>0.5145791481064913</v>
      </c>
    </row>
    <row r="278" ht="14.25">
      <c r="A278" s="5">
        <f>BSMmodel!Q297</f>
        <v>5585</v>
      </c>
      <c r="B278" s="8">
        <f>BSMmodel!O297</f>
        <v>-0.53948222890548181</v>
      </c>
      <c r="C278" s="9">
        <f>BSMmodel!AC297</f>
        <v>0.54233173620433073</v>
      </c>
    </row>
    <row r="279" ht="14.25">
      <c r="A279" s="5">
        <f>BSMmodel!Q298</f>
        <v>5590</v>
      </c>
      <c r="B279" s="8">
        <f>BSMmodel!O298</f>
        <v>-0.5680488321884225</v>
      </c>
      <c r="C279" s="9">
        <f>BSMmodel!AC298</f>
        <v>0.57089953279529959</v>
      </c>
    </row>
    <row r="280" ht="14.25">
      <c r="A280" s="5">
        <f>BSMmodel!Q299</f>
        <v>5595</v>
      </c>
      <c r="B280" s="8">
        <f>BSMmodel!O299</f>
        <v>-0.59741121392461172</v>
      </c>
      <c r="C280" s="9">
        <f>BSMmodel!AC299</f>
        <v>0.60025428729806374</v>
      </c>
    </row>
    <row r="281" ht="14.25">
      <c r="A281" s="5">
        <f>BSMmodel!Q300</f>
        <v>5600</v>
      </c>
      <c r="B281" s="8">
        <f>BSMmodel!O300</f>
        <v>-0.62753684495715789</v>
      </c>
      <c r="C281" s="9">
        <f>BSMmodel!AC300</f>
        <v>0.63036305608817489</v>
      </c>
    </row>
    <row r="282" ht="14.25">
      <c r="A282" s="5">
        <f>BSMmodel!Q301</f>
        <v>5605</v>
      </c>
      <c r="B282" s="8">
        <f>BSMmodel!O301</f>
        <v>-0.65842334551446102</v>
      </c>
      <c r="C282" s="9">
        <f>BSMmodel!AC301</f>
        <v>0.66122303939077254</v>
      </c>
    </row>
    <row r="283" ht="14.25">
      <c r="A283" s="5">
        <f>BSMmodel!Q302</f>
        <v>5610</v>
      </c>
      <c r="B283" s="8">
        <f>BSMmodel!O302</f>
        <v>-0.68995916163255688</v>
      </c>
      <c r="C283" s="9">
        <f>BSMmodel!AC302</f>
        <v>0.69272239135702096</v>
      </c>
    </row>
    <row r="284" ht="14.25">
      <c r="A284" s="5">
        <f>BSMmodel!Q303</f>
        <v>5615</v>
      </c>
      <c r="B284" s="8">
        <f>BSMmodel!O303</f>
        <v>-0.72216757589265834</v>
      </c>
      <c r="C284" s="9">
        <f>BSMmodel!AC303</f>
        <v>0.72488399887819499</v>
      </c>
    </row>
    <row r="285" ht="14.25">
      <c r="A285" s="5">
        <f>BSMmodel!Q304</f>
        <v>5620</v>
      </c>
      <c r="B285" s="8">
        <f>BSMmodel!O304</f>
        <v>-0.75496090525151149</v>
      </c>
      <c r="C285" s="9">
        <f>BSMmodel!AC304</f>
        <v>0.7576199420397175</v>
      </c>
    </row>
    <row r="286" ht="14.25">
      <c r="A286" s="5">
        <f>BSMmodel!Q305</f>
        <v>5625</v>
      </c>
      <c r="B286" s="8">
        <f>BSMmodel!O305</f>
        <v>-0.78831905938161406</v>
      </c>
      <c r="C286" s="9">
        <f>BSMmodel!AC305</f>
        <v>0.79090982145282551</v>
      </c>
    </row>
    <row r="287" ht="14.25">
      <c r="A287" s="5">
        <f>BSMmodel!Q306</f>
        <v>5630</v>
      </c>
      <c r="B287" s="8">
        <f>BSMmodel!O306</f>
        <v>-0.82210395245080914</v>
      </c>
      <c r="C287" s="9">
        <f>BSMmodel!AC306</f>
        <v>0.82461552810457928</v>
      </c>
    </row>
    <row r="288" ht="14.25">
      <c r="A288" s="5">
        <f>BSMmodel!Q307</f>
        <v>5635</v>
      </c>
      <c r="B288" s="8">
        <f>BSMmodel!O307</f>
        <v>-0.85632326003743031</v>
      </c>
      <c r="C288" s="9">
        <f>BSMmodel!AC307</f>
        <v>0.8587444357265992</v>
      </c>
    </row>
    <row r="289" ht="14.25">
      <c r="A289" s="5">
        <f>BSMmodel!Q308</f>
        <v>5640</v>
      </c>
      <c r="B289" s="8">
        <f>BSMmodel!O308</f>
        <v>-0.89086556363034897</v>
      </c>
      <c r="C289" s="9">
        <f>BSMmodel!AC308</f>
        <v>0.89318514187822784</v>
      </c>
    </row>
    <row r="290" ht="14.25">
      <c r="A290" s="5">
        <f>BSMmodel!Q309</f>
        <v>5645</v>
      </c>
      <c r="B290" s="8">
        <f>BSMmodel!O309</f>
        <v>-0.92565212688429166</v>
      </c>
      <c r="C290" s="9">
        <f>BSMmodel!AC309</f>
        <v>0.9278589032701493</v>
      </c>
    </row>
    <row r="291" ht="14.25">
      <c r="A291" s="5">
        <f>BSMmodel!Q310</f>
        <v>5650</v>
      </c>
      <c r="B291" s="8">
        <f>BSMmodel!O310</f>
        <v>-0.96059922446950119</v>
      </c>
      <c r="C291" s="9">
        <f>BSMmodel!AC310</f>
        <v>0.96268205027690723</v>
      </c>
    </row>
    <row r="292" ht="14.25">
      <c r="A292" s="5">
        <f>BSMmodel!Q311</f>
        <v>5655</v>
      </c>
      <c r="B292" s="8">
        <f>BSMmodel!O311</f>
        <v>-0.99565792167560063</v>
      </c>
      <c r="C292" s="9">
        <f>BSMmodel!AC311</f>
        <v>0.99760560998732062</v>
      </c>
    </row>
    <row r="293" ht="14.25">
      <c r="A293" s="5">
        <f>BSMmodel!Q312</f>
        <v>5660</v>
      </c>
      <c r="B293" s="8">
        <f>BSMmodel!O312</f>
        <v>-1.0306952484677627</v>
      </c>
      <c r="C293" s="9">
        <f>BSMmodel!AC312</f>
        <v>1.0324969344916695</v>
      </c>
    </row>
    <row r="294" ht="14.25">
      <c r="A294" s="5">
        <f>BSMmodel!Q313</f>
        <v>5665</v>
      </c>
      <c r="B294" s="8">
        <f>BSMmodel!O313</f>
        <v>-1.0656131259567996</v>
      </c>
      <c r="C294" s="9">
        <f>BSMmodel!AC313</f>
        <v>1.0672582023402395</v>
      </c>
    </row>
    <row r="295" ht="14.25">
      <c r="A295" s="5">
        <f>BSMmodel!Q314</f>
        <v>5670</v>
      </c>
      <c r="B295" s="8">
        <f>BSMmodel!O314</f>
        <v>-1.1003092133386978</v>
      </c>
      <c r="C295" s="9">
        <f>BSMmodel!AC314</f>
        <v>1.1017874003468271</v>
      </c>
    </row>
    <row r="296" ht="14.25">
      <c r="A296" s="5">
        <f>BSMmodel!Q315</f>
        <v>5675</v>
      </c>
      <c r="B296" s="8">
        <f>BSMmodel!O315</f>
        <v>-1.1346771800166939</v>
      </c>
      <c r="C296" s="9">
        <f>BSMmodel!AC315</f>
        <v>1.135978596406283</v>
      </c>
    </row>
    <row r="297" ht="14.25">
      <c r="A297" s="5">
        <f>BSMmodel!Q316</f>
        <v>5680</v>
      </c>
      <c r="B297" s="8">
        <f>BSMmodel!O316</f>
        <v>-1.1686452976498294</v>
      </c>
      <c r="C297" s="9">
        <f>BSMmodel!AC316</f>
        <v>1.1697603148885782</v>
      </c>
    </row>
    <row r="298" ht="14.25">
      <c r="A298" s="5">
        <f>BSMmodel!Q317</f>
        <v>5685</v>
      </c>
      <c r="B298" s="8">
        <f>BSMmodel!O317</f>
        <v>-1.2020606185066389</v>
      </c>
      <c r="C298" s="9">
        <f>BSMmodel!AC317</f>
        <v>1.202980345182326</v>
      </c>
    </row>
    <row r="299" ht="14.25">
      <c r="A299" s="5">
        <f>BSMmodel!Q318</f>
        <v>5690</v>
      </c>
      <c r="B299" s="8">
        <f>BSMmodel!O318</f>
        <v>-1.2348063995054301</v>
      </c>
      <c r="C299" s="9">
        <f>BSMmodel!AC318</f>
        <v>1.2355225565259162</v>
      </c>
    </row>
    <row r="300" ht="14.25">
      <c r="A300" s="5">
        <f>BSMmodel!Q319</f>
        <v>5695</v>
      </c>
      <c r="B300" s="8">
        <f>BSMmodel!O319</f>
        <v>-1.2667633110930985</v>
      </c>
      <c r="C300" s="9">
        <f>BSMmodel!AC319</f>
        <v>1.2672683004703871</v>
      </c>
    </row>
    <row r="301" ht="14.25">
      <c r="A301" s="5">
        <f>BSMmodel!Q320</f>
        <v>5700</v>
      </c>
      <c r="B301" s="8">
        <f>BSMmodel!O320</f>
        <v>-1.2978447251063949</v>
      </c>
      <c r="C301" s="9">
        <f>BSMmodel!AC320</f>
        <v>1.2981314444134848</v>
      </c>
    </row>
    <row r="302" ht="14.25">
      <c r="A302" s="5">
        <f>BSMmodel!Q321</f>
        <v>5705</v>
      </c>
      <c r="B302" s="8">
        <f>BSMmodel!O321</f>
        <v>-1.3278901884964327</v>
      </c>
      <c r="C302" s="9">
        <f>BSMmodel!AC321</f>
        <v>1.3279525864147137</v>
      </c>
    </row>
    <row r="303" ht="14.25">
      <c r="A303" s="5">
        <f>BSMmodel!Q322</f>
        <v>5710</v>
      </c>
      <c r="B303" s="8">
        <f>BSMmodel!O322</f>
        <v>-1.356774886759655</v>
      </c>
      <c r="C303" s="9">
        <f>BSMmodel!AC322</f>
        <v>1.3566077883388896</v>
      </c>
    </row>
    <row r="304" ht="14.25">
      <c r="A304" s="5">
        <f>BSMmodel!Q323</f>
        <v>5715</v>
      </c>
      <c r="B304" s="8">
        <f>BSMmodel!O323</f>
        <v>-1.3843733097660307</v>
      </c>
      <c r="C304" s="9">
        <f>BSMmodel!AC323</f>
        <v>1.3839724741829003</v>
      </c>
    </row>
    <row r="305" ht="14.25">
      <c r="A305" s="5">
        <f>BSMmodel!Q324</f>
        <v>5720</v>
      </c>
      <c r="B305" s="8">
        <f>BSMmodel!O324</f>
        <v>-1.4105889101580267</v>
      </c>
      <c r="C305" s="9">
        <f>BSMmodel!AC324</f>
        <v>1.409950811465853</v>
      </c>
    </row>
    <row r="306" ht="14.25">
      <c r="A306" s="5">
        <f>BSMmodel!Q325</f>
        <v>5725</v>
      </c>
      <c r="B306" s="8">
        <f>BSMmodel!O325</f>
        <v>-1.4352363722910353</v>
      </c>
      <c r="C306" s="9">
        <f>BSMmodel!AC325</f>
        <v>1.4343590643121888</v>
      </c>
    </row>
    <row r="307" ht="14.25">
      <c r="A307" s="5">
        <f>BSMmodel!Q326</f>
        <v>5730</v>
      </c>
      <c r="B307" s="8">
        <f>BSMmodel!O326</f>
        <v>-1.4582475422217691</v>
      </c>
      <c r="C307" s="9">
        <f>BSMmodel!AC326</f>
        <v>1.4571296134548597</v>
      </c>
    </row>
    <row r="308" ht="14.25">
      <c r="A308" s="5">
        <f>BSMmodel!Q327</f>
        <v>5735</v>
      </c>
      <c r="B308" s="8">
        <f>BSMmodel!O327</f>
        <v>-1.4794701160970962</v>
      </c>
      <c r="C308" s="9">
        <f>BSMmodel!AC327</f>
        <v>1.4781115495068067</v>
      </c>
    </row>
    <row r="309" ht="14.25">
      <c r="A309" s="5">
        <f>BSMmodel!Q328</f>
        <v>5740</v>
      </c>
      <c r="B309" s="8">
        <f>BSMmodel!O328</f>
        <v>-1.4988041133136001</v>
      </c>
      <c r="C309" s="9">
        <f>BSMmodel!AC328</f>
        <v>1.4972057713042959</v>
      </c>
    </row>
    <row r="310" ht="14.25">
      <c r="A310" s="5">
        <f>BSMmodel!Q329</f>
        <v>5745</v>
      </c>
      <c r="B310" s="8">
        <f>BSMmodel!O329</f>
        <v>-1.5161054808977403</v>
      </c>
      <c r="C310" s="9">
        <f>BSMmodel!AC329</f>
        <v>1.5142696846199049</v>
      </c>
    </row>
    <row r="311" ht="14.25">
      <c r="A311" s="5">
        <f>BSMmodel!Q330</f>
        <v>5750</v>
      </c>
      <c r="B311" s="8">
        <f>BSMmodel!O330</f>
        <v>-1.5312589269359973</v>
      </c>
      <c r="C311" s="9">
        <f>BSMmodel!AC330</f>
        <v>1.5291891985861283</v>
      </c>
    </row>
    <row r="312" ht="14.25">
      <c r="A312" s="5">
        <f>BSMmodel!Q331</f>
        <v>5755</v>
      </c>
      <c r="B312" s="8">
        <f>BSMmodel!O331</f>
        <v>-1.5441531587771955</v>
      </c>
      <c r="C312" s="9">
        <f>BSMmodel!AC331</f>
        <v>1.5418542325900753</v>
      </c>
    </row>
    <row r="313" ht="14.25">
      <c r="A313" s="5">
        <f>BSMmodel!Q332</f>
        <v>5760</v>
      </c>
      <c r="B313" s="8">
        <f>BSMmodel!O332</f>
        <v>-1.554681490162372</v>
      </c>
      <c r="C313" s="9">
        <f>BSMmodel!AC332</f>
        <v>1.5521593158240123</v>
      </c>
    </row>
    <row r="314" ht="14.25">
      <c r="A314" s="5">
        <f>BSMmodel!Q333</f>
        <v>5765</v>
      </c>
      <c r="B314" s="8">
        <f>BSMmodel!O333</f>
        <v>-1.5627502800742399</v>
      </c>
      <c r="C314" s="9">
        <f>BSMmodel!AC333</f>
        <v>1.560011773570662</v>
      </c>
    </row>
    <row r="315" ht="14.25">
      <c r="A315" s="5">
        <f>BSMmodel!Q334</f>
        <v>5770</v>
      </c>
      <c r="B315" s="8">
        <f>BSMmodel!O334</f>
        <v>-1.5682499852464535</v>
      </c>
      <c r="C315" s="9">
        <f>BSMmodel!AC334</f>
        <v>1.5653035262557697</v>
      </c>
    </row>
    <row r="316" ht="14.25">
      <c r="A316" s="5">
        <f>BSMmodel!Q335</f>
        <v>5775</v>
      </c>
      <c r="B316" s="8">
        <f>BSMmodel!O335</f>
        <v>-1.5710909593636548</v>
      </c>
      <c r="C316" s="9">
        <f>BSMmodel!AC335</f>
        <v>1.5679461101400041</v>
      </c>
    </row>
    <row r="317" ht="14.25">
      <c r="A317" s="5">
        <f>BSMmodel!Q336</f>
        <v>5780</v>
      </c>
      <c r="B317" s="8">
        <f>BSMmodel!O336</f>
        <v>-1.57119050089257</v>
      </c>
      <c r="C317" s="9">
        <f>BSMmodel!AC336</f>
        <v>1.5678579777774029</v>
      </c>
    </row>
    <row r="318" ht="14.25">
      <c r="A318" s="5">
        <f>BSMmodel!Q337</f>
        <v>5785</v>
      </c>
      <c r="B318" s="8">
        <f>BSMmodel!O337</f>
        <v>-1.5684685767501645</v>
      </c>
      <c r="C318" s="9">
        <f>BSMmodel!AC337</f>
        <v>1.5649600172851961</v>
      </c>
    </row>
    <row r="319" ht="14.25">
      <c r="A319" s="5">
        <f>BSMmodel!Q338</f>
        <v>5790</v>
      </c>
      <c r="B319" s="8">
        <f>BSMmodel!O338</f>
        <v>-1.5628559693816118</v>
      </c>
      <c r="C319" s="9">
        <f>BSMmodel!AC338</f>
        <v>1.5591843112581236</v>
      </c>
    </row>
    <row r="320" ht="14.25">
      <c r="A320" s="5">
        <f>BSMmodel!Q339</f>
        <v>5795</v>
      </c>
      <c r="B320" s="8">
        <f>BSMmodel!O339</f>
        <v>-1.5542936636701921</v>
      </c>
      <c r="C320" s="9">
        <f>BSMmodel!AC339</f>
        <v>1.550472869019591</v>
      </c>
    </row>
    <row r="321" ht="14.25">
      <c r="A321" s="5">
        <f>BSMmodel!Q340</f>
        <v>5800</v>
      </c>
      <c r="B321" s="8">
        <f>BSMmodel!O340</f>
        <v>-1.5427163894206346</v>
      </c>
      <c r="C321" s="9">
        <f>BSMmodel!AC340</f>
        <v>1.5387612380415241</v>
      </c>
    </row>
    <row r="322" ht="14.25">
      <c r="A322" s="5">
        <f>BSMmodel!Q341</f>
        <v>5805</v>
      </c>
      <c r="B322" s="8">
        <f>BSMmodel!O341</f>
        <v>-1.5281101735909246</v>
      </c>
      <c r="C322" s="9">
        <f>BSMmodel!AC341</f>
        <v>1.5240366546701756</v>
      </c>
    </row>
    <row r="323" ht="14.25">
      <c r="A323" s="5">
        <f>BSMmodel!Q342</f>
        <v>5810</v>
      </c>
      <c r="B323" s="8">
        <f>BSMmodel!O342</f>
        <v>-1.5104099244057432</v>
      </c>
      <c r="C323" s="9">
        <f>BSMmodel!AC342</f>
        <v>1.506234577268714</v>
      </c>
    </row>
    <row r="324" ht="14.25">
      <c r="A324" s="5">
        <f>BSMmodel!Q343</f>
        <v>5815</v>
      </c>
      <c r="B324" s="8">
        <f>BSMmodel!O343</f>
        <v>-1.4895836531697704</v>
      </c>
      <c r="C324" s="9">
        <f>BSMmodel!AC343</f>
        <v>1.4853238211195432</v>
      </c>
    </row>
    <row r="325" ht="14.25">
      <c r="A325" s="5">
        <f>BSMmodel!Q344</f>
        <v>5820</v>
      </c>
      <c r="B325" s="8">
        <f>BSMmodel!O344</f>
        <v>-1.4656688849259667</v>
      </c>
      <c r="C325" s="9">
        <f>BSMmodel!AC344</f>
        <v>1.4613427661644438</v>
      </c>
    </row>
    <row r="326" ht="14.25">
      <c r="A326" s="5">
        <f>BSMmodel!Q345</f>
        <v>5825</v>
      </c>
      <c r="B326" s="8">
        <f>BSMmodel!O345</f>
        <v>-1.4386096283463319</v>
      </c>
      <c r="C326" s="9">
        <f>BSMmodel!AC345</f>
        <v>1.4342358337802572</v>
      </c>
    </row>
    <row r="327" ht="14.25">
      <c r="A327" s="5">
        <f>BSMmodel!Q346</f>
        <v>5830</v>
      </c>
      <c r="B327" s="8">
        <f>BSMmodel!O346</f>
        <v>-1.4084423280659562</v>
      </c>
      <c r="C327" s="9">
        <f>BSMmodel!AC346</f>
        <v>1.4040400263343042</v>
      </c>
    </row>
    <row r="328" ht="14.25">
      <c r="A328" s="5">
        <f>BSMmodel!Q347</f>
        <v>5835</v>
      </c>
      <c r="B328" s="8">
        <f>BSMmodel!O347</f>
        <v>-1.3751882918746217</v>
      </c>
      <c r="C328" s="9">
        <f>BSMmodel!AC347</f>
        <v>1.3707770196073006</v>
      </c>
    </row>
    <row r="329" ht="14.25">
      <c r="A329" s="5">
        <f>BSMmodel!Q348</f>
        <v>5840</v>
      </c>
      <c r="B329" s="8">
        <f>BSMmodel!O348</f>
        <v>-1.3388355514115098</v>
      </c>
      <c r="C329" s="9">
        <f>BSMmodel!AC348</f>
        <v>1.3344351320252992</v>
      </c>
    </row>
    <row r="330" ht="14.25">
      <c r="A330" s="5">
        <f>BSMmodel!Q349</f>
        <v>5845</v>
      </c>
      <c r="B330" s="8">
        <f>BSMmodel!O349</f>
        <v>-1.299512173947478</v>
      </c>
      <c r="C330" s="9">
        <f>BSMmodel!AC349</f>
        <v>1.2951425597814799</v>
      </c>
    </row>
    <row r="331" ht="14.25">
      <c r="A331" s="5">
        <f>BSMmodel!Q350</f>
        <v>5850</v>
      </c>
      <c r="B331" s="8">
        <f>BSMmodel!O350</f>
        <v>-1.2571803880542476</v>
      </c>
      <c r="C331" s="9">
        <f>BSMmodel!AC350</f>
        <v>1.2528616473000078</v>
      </c>
    </row>
    <row r="332" ht="14.25">
      <c r="A332" s="5">
        <f>BSMmodel!Q351</f>
        <v>5855</v>
      </c>
      <c r="B332" s="8">
        <f>BSMmodel!O351</f>
        <v>-1.2118948325757244</v>
      </c>
      <c r="C332" s="9">
        <f>BSMmodel!AC351</f>
        <v>1.2076470354490623</v>
      </c>
    </row>
    <row r="333" ht="14.25">
      <c r="A333" s="5">
        <f>BSMmodel!Q352</f>
        <v>5860</v>
      </c>
      <c r="B333" s="8">
        <f>BSMmodel!O352</f>
        <v>-1.1638372815054456</v>
      </c>
      <c r="C333" s="9">
        <f>BSMmodel!AC352</f>
        <v>1.1596801509417496</v>
      </c>
    </row>
    <row r="334" ht="14.25">
      <c r="A334" s="5">
        <f>BSMmodel!Q353</f>
        <v>5865</v>
      </c>
      <c r="B334" s="8">
        <f>BSMmodel!O353</f>
        <v>-1.1129814957547408</v>
      </c>
      <c r="C334" s="9">
        <f>BSMmodel!AC353</f>
        <v>1.1089346728573573</v>
      </c>
    </row>
    <row r="335" ht="14.25">
      <c r="A335" s="5">
        <f>BSMmodel!Q354</f>
        <v>5870</v>
      </c>
      <c r="B335" s="8">
        <f>BSMmodel!O354</f>
        <v>-1.0594788857730162</v>
      </c>
      <c r="C335" s="9">
        <f>BSMmodel!AC354</f>
        <v>1.0555615104000844</v>
      </c>
    </row>
    <row r="336" ht="14.25">
      <c r="A336" s="5">
        <f>BSMmodel!Q355</f>
        <v>5875</v>
      </c>
      <c r="B336" s="8">
        <f>BSMmodel!O355</f>
        <v>-1.0033687536139095</v>
      </c>
      <c r="C336" s="9">
        <f>BSMmodel!AC355</f>
        <v>0.99959963376451055</v>
      </c>
    </row>
    <row r="337" ht="14.25">
      <c r="A337" s="5">
        <f>BSMmodel!Q356</f>
        <v>5880</v>
      </c>
      <c r="B337" s="8">
        <f>BSMmodel!O356</f>
        <v>-0.94489909414287154</v>
      </c>
      <c r="C337" s="9">
        <f>BSMmodel!AC356</f>
        <v>0.94129606504263963</v>
      </c>
    </row>
    <row r="338" ht="14.25">
      <c r="A338" s="5">
        <f>BSMmodel!Q357</f>
        <v>5885</v>
      </c>
      <c r="B338" s="8">
        <f>BSMmodel!O357</f>
        <v>-0.88405790175696908</v>
      </c>
      <c r="C338" s="9">
        <f>BSMmodel!AC357</f>
        <v>0.88063845944951058</v>
      </c>
    </row>
    <row r="339" ht="14.25">
      <c r="A339" s="5">
        <f>BSMmodel!Q358</f>
        <v>5890</v>
      </c>
      <c r="B339" s="8">
        <f>BSMmodel!O358</f>
        <v>-0.8209713667551729</v>
      </c>
      <c r="C339" s="9">
        <f>BSMmodel!AC358</f>
        <v>0.81775223672755959</v>
      </c>
    </row>
    <row r="340" ht="14.25">
      <c r="A340" s="5">
        <f>BSMmodel!Q359</f>
        <v>5895</v>
      </c>
      <c r="B340" s="8">
        <f>BSMmodel!O359</f>
        <v>-0.75593052252540516</v>
      </c>
      <c r="C340" s="9">
        <f>BSMmodel!AC359</f>
        <v>0.75292703175858555</v>
      </c>
    </row>
    <row r="341" ht="14.25">
      <c r="A341" s="5">
        <f>BSMmodel!Q360</f>
        <v>5900</v>
      </c>
      <c r="B341" s="8">
        <f>BSMmodel!O360</f>
        <v>-0.68893235633883243</v>
      </c>
      <c r="C341" s="9">
        <f>BSMmodel!AC360</f>
        <v>0.68615932177721661</v>
      </c>
    </row>
    <row r="342" ht="14.25">
      <c r="A342" s="5">
        <f>BSMmodel!Q361</f>
        <v>5905</v>
      </c>
      <c r="B342" s="8">
        <f>BSMmodel!O361</f>
        <v>-0.62020985544354923</v>
      </c>
      <c r="C342" s="9">
        <f>BSMmodel!AC361</f>
        <v>0.6176807454129114</v>
      </c>
    </row>
    <row r="343" ht="14.25">
      <c r="A343" s="5">
        <f>BSMmodel!Q362</f>
        <v>5910</v>
      </c>
      <c r="B343" s="8">
        <f>BSMmodel!O362</f>
        <v>-0.54984286478223054</v>
      </c>
      <c r="C343" s="9">
        <f>BSMmodel!AC362</f>
        <v>0.54757027689748083</v>
      </c>
    </row>
    <row r="344" ht="14.25">
      <c r="A344" s="5">
        <f>BSMmodel!Q363</f>
        <v>5915</v>
      </c>
      <c r="B344" s="8">
        <f>BSMmodel!O363</f>
        <v>-0.47816718336939401</v>
      </c>
      <c r="C344" s="9">
        <f>BSMmodel!AC363</f>
        <v>0.47616185807447092</v>
      </c>
    </row>
    <row r="345" ht="14.25">
      <c r="A345" s="5">
        <f>BSMmodel!Q364</f>
        <v>5920</v>
      </c>
      <c r="B345" s="8">
        <f>BSMmodel!O364</f>
        <v>-0.40518802531515907</v>
      </c>
      <c r="C345" s="9">
        <f>BSMmodel!AC364</f>
        <v>0.4034600202430027</v>
      </c>
    </row>
    <row r="346" ht="14.25">
      <c r="A346" s="5">
        <f>BSMmodel!Q365</f>
        <v>5925</v>
      </c>
      <c r="B346" s="8">
        <f>BSMmodel!O365</f>
        <v>-0.3311686317127025</v>
      </c>
      <c r="C346" s="9">
        <f>BSMmodel!AC365</f>
        <v>0.32972632425660658</v>
      </c>
    </row>
    <row r="347" ht="14.25">
      <c r="A347" s="5">
        <f>BSMmodel!Q366</f>
        <v>5930</v>
      </c>
      <c r="B347" s="8">
        <f>BSMmodel!O366</f>
        <v>-0.25620242519367747</v>
      </c>
      <c r="C347" s="9">
        <f>BSMmodel!AC366</f>
        <v>0.25505312813010178</v>
      </c>
    </row>
    <row r="348" ht="14.25">
      <c r="A348" s="5">
        <f>BSMmodel!Q367</f>
        <v>5935</v>
      </c>
      <c r="B348" s="8">
        <f>BSMmodel!O367</f>
        <v>-0.18056256905888052</v>
      </c>
      <c r="C348" s="9">
        <f>BSMmodel!AC367</f>
        <v>0.17971180467869521</v>
      </c>
    </row>
    <row r="349" ht="14.25">
      <c r="A349" s="5">
        <f>BSMmodel!Q368</f>
        <v>5940</v>
      </c>
      <c r="B349" s="8">
        <f>BSMmodel!O368</f>
        <v>-0.10443709775929627</v>
      </c>
      <c r="C349" s="9">
        <f>BSMmodel!AC368</f>
        <v>0.10388890430414351</v>
      </c>
    </row>
    <row r="350" ht="14.25">
      <c r="A350" s="5">
        <f>BSMmodel!Q369</f>
        <v>5945</v>
      </c>
      <c r="B350" s="8">
        <f>BSMmodel!O369</f>
        <v>-2.8015195502448232e-002</v>
      </c>
      <c r="C350" s="9">
        <f>BSMmodel!AC369</f>
        <v>2.7772109325958839e-002</v>
      </c>
    </row>
    <row r="351" ht="14.25">
      <c r="A351" s="5">
        <f>BSMmodel!Q370</f>
        <v>5950</v>
      </c>
      <c r="B351" s="8">
        <f>BSMmodel!O370</f>
        <v>4.8604742270713368e-002</v>
      </c>
      <c r="C351" s="9">
        <f>BSMmodel!AC370</f>
        <v>-4.8541330470930198e-002</v>
      </c>
    </row>
    <row r="352" ht="14.25">
      <c r="A352" s="5">
        <f>BSMmodel!Q371</f>
        <v>5955</v>
      </c>
      <c r="B352" s="8">
        <f>BSMmodel!O371</f>
        <v>0.12514224583541264</v>
      </c>
      <c r="C352" s="9">
        <f>BSMmodel!AC371</f>
        <v>-0.12477282149923263</v>
      </c>
    </row>
    <row r="353" ht="14.25">
      <c r="A353" s="5">
        <f>BSMmodel!Q372</f>
        <v>5960</v>
      </c>
      <c r="B353" s="8">
        <f>BSMmodel!O372</f>
        <v>0.20140873091436817</v>
      </c>
      <c r="C353" s="9">
        <f>BSMmodel!AC372</f>
        <v>-0.20073528397472148</v>
      </c>
    </row>
    <row r="354" ht="14.25">
      <c r="A354" s="5">
        <f>BSMmodel!Q373</f>
        <v>5965</v>
      </c>
      <c r="B354" s="8">
        <f>BSMmodel!O373</f>
        <v>0.27730776200486851</v>
      </c>
      <c r="C354" s="9">
        <f>BSMmodel!AC373</f>
        <v>-0.27633341120746729</v>
      </c>
    </row>
    <row r="355" ht="14.25">
      <c r="A355" s="5">
        <f>BSMmodel!Q374</f>
        <v>5970</v>
      </c>
      <c r="B355" s="8">
        <f>BSMmodel!O374</f>
        <v>0.3525637555343234</v>
      </c>
      <c r="C355" s="9">
        <f>BSMmodel!AC374</f>
        <v>-0.35129344505305077</v>
      </c>
    </row>
    <row r="356" ht="14.25">
      <c r="A356" s="5">
        <f>BSMmodel!Q375</f>
        <v>5975</v>
      </c>
      <c r="B356" s="8">
        <f>BSMmodel!O375</f>
        <v>0.42699565041571313</v>
      </c>
      <c r="C356" s="9">
        <f>BSMmodel!AC375</f>
        <v>-0.42543574892579644</v>
      </c>
    </row>
    <row r="357" ht="14.25">
      <c r="A357" s="5">
        <f>BSMmodel!Q376</f>
        <v>5980</v>
      </c>
      <c r="B357" s="8">
        <f>BSMmodel!O376</f>
        <v>0.50042657211507846</v>
      </c>
      <c r="C357" s="9">
        <f>BSMmodel!AC376</f>
        <v>-0.49858482711989627</v>
      </c>
    </row>
    <row r="358" ht="14.25">
      <c r="A358" s="5">
        <f>BSMmodel!Q377</f>
        <v>5985</v>
      </c>
      <c r="B358" s="8">
        <f>BSMmodel!O377</f>
        <v>0.57277033138857369</v>
      </c>
      <c r="C358" s="9">
        <f>BSMmodel!AC377</f>
        <v>-0.57065549467286458</v>
      </c>
    </row>
    <row r="359" ht="14.25">
      <c r="A359" s="5">
        <f>BSMmodel!Q378</f>
        <v>5990</v>
      </c>
      <c r="B359" s="8">
        <f>BSMmodel!O378</f>
        <v>0.64377141489088141</v>
      </c>
      <c r="C359" s="9">
        <f>BSMmodel!AC378</f>
        <v>-0.64139384873675165</v>
      </c>
    </row>
    <row r="360" ht="14.25">
      <c r="A360" s="5">
        <f>BSMmodel!Q379</f>
        <v>5995</v>
      </c>
      <c r="B360" s="8">
        <f>BSMmodel!O379</f>
        <v>0.71335129756735505</v>
      </c>
      <c r="C360" s="9">
        <f>BSMmodel!AC379</f>
        <v>-0.71072227057296933</v>
      </c>
    </row>
    <row r="361" ht="14.25">
      <c r="A361" s="5">
        <f>BSMmodel!Q380</f>
        <v>6000</v>
      </c>
      <c r="B361" s="8">
        <f>BSMmodel!O380</f>
        <v>0.78118896128822657</v>
      </c>
      <c r="C361" s="9">
        <f>BSMmodel!AC380</f>
        <v>-0.77832147086222769</v>
      </c>
    </row>
    <row r="362" ht="14.25">
      <c r="A362" s="5">
        <f>BSMmodel!Q381</f>
        <v>6005</v>
      </c>
      <c r="B362" s="8">
        <f>BSMmodel!O381</f>
        <v>0.84729995959339177</v>
      </c>
      <c r="C362" s="9">
        <f>BSMmodel!AC381</f>
        <v>-0.84420747803050411</v>
      </c>
    </row>
    <row r="363" ht="14.25">
      <c r="A363" s="5">
        <f>BSMmodel!Q382</f>
        <v>6010</v>
      </c>
      <c r="B363" s="8">
        <f>BSMmodel!O382</f>
        <v>0.91146219646370363</v>
      </c>
      <c r="C363" s="9">
        <f>BSMmodel!AC382</f>
        <v>-0.90815945226936545</v>
      </c>
    </row>
    <row r="364" ht="14.25">
      <c r="A364" s="5">
        <f>BSMmodel!Q383</f>
        <v>6015</v>
      </c>
      <c r="B364" s="8">
        <f>BSMmodel!O383</f>
        <v>0.97361768302090901</v>
      </c>
      <c r="C364" s="9">
        <f>BSMmodel!AC383</f>
        <v>-0.97012005148098412</v>
      </c>
    </row>
    <row r="365" ht="14.25">
      <c r="A365" s="5">
        <f>BSMmodel!Q384</f>
        <v>6020</v>
      </c>
      <c r="B365" s="8">
        <f>BSMmodel!O384</f>
        <v>1.0335648983068495</v>
      </c>
      <c r="C365" s="9">
        <f>BSMmodel!AC384</f>
        <v>-1.0298887959697596</v>
      </c>
    </row>
    <row r="366" ht="14.25">
      <c r="A366" s="5">
        <f>BSMmodel!Q385</f>
        <v>6025</v>
      </c>
      <c r="B366" s="8">
        <f>BSMmodel!O385</f>
        <v>1.0911896279521796</v>
      </c>
      <c r="C366" s="9">
        <f>BSMmodel!AC385</f>
        <v>-1.0873521527366032</v>
      </c>
    </row>
    <row r="367" ht="14.25">
      <c r="A367" s="5">
        <f>BSMmodel!Q386</f>
        <v>6030</v>
      </c>
      <c r="B367" s="8">
        <f>BSMmodel!O386</f>
        <v>1.1464521127266836</v>
      </c>
      <c r="C367" s="9">
        <f>BSMmodel!AC386</f>
        <v>-1.1424707806450258</v>
      </c>
    </row>
    <row r="368" ht="14.25">
      <c r="A368" s="5">
        <f>BSMmodel!Q387</f>
        <v>6035</v>
      </c>
      <c r="B368" s="8">
        <f>BSMmodel!O387</f>
        <v>1.1991858966023696</v>
      </c>
      <c r="C368" s="9">
        <f>BSMmodel!AC387</f>
        <v>-1.1950789084502631</v>
      </c>
    </row>
    <row r="369" ht="14.25">
      <c r="A369" s="5">
        <f>BSMmodel!Q388</f>
        <v>6040</v>
      </c>
      <c r="B369" s="8">
        <f>BSMmodel!O388</f>
        <v>1.2493051642677466</v>
      </c>
      <c r="C369" s="9">
        <f>BSMmodel!AC388</f>
        <v>-1.2450910969744204</v>
      </c>
    </row>
    <row r="370" ht="14.25">
      <c r="A370" s="5">
        <f>BSMmodel!Q389</f>
        <v>6045</v>
      </c>
      <c r="B370" s="8">
        <f>BSMmodel!O389</f>
        <v>1.2967340819762845</v>
      </c>
      <c r="C370" s="9">
        <f>BSMmodel!AC389</f>
        <v>-1.2924317844243784</v>
      </c>
    </row>
    <row r="371" ht="14.25">
      <c r="A371" s="5">
        <f>BSMmodel!Q390</f>
        <v>6050</v>
      </c>
      <c r="B371" s="8">
        <f>BSMmodel!O390</f>
        <v>1.3414593154329395</v>
      </c>
      <c r="C371" s="9">
        <f>BSMmodel!AC390</f>
        <v>-1.337087732438458</v>
      </c>
    </row>
    <row r="372" ht="14.25">
      <c r="A372" s="5">
        <f>BSMmodel!Q391</f>
        <v>6055</v>
      </c>
      <c r="B372" s="8">
        <f>BSMmodel!O391</f>
        <v>1.3833660551824487</v>
      </c>
      <c r="C372" s="9">
        <f>BSMmodel!AC391</f>
        <v>-1.3789443155587569</v>
      </c>
    </row>
    <row r="373" ht="14.25">
      <c r="A373" s="5">
        <f>BSMmodel!Q392</f>
        <v>6060</v>
      </c>
      <c r="B373" s="8">
        <f>BSMmodel!O392</f>
        <v>1.422454216119533</v>
      </c>
      <c r="C373" s="9">
        <f>BSMmodel!AC392</f>
        <v>-1.4180013871505794</v>
      </c>
    </row>
    <row r="374" ht="14.25">
      <c r="A374" s="5">
        <f>BSMmodel!Q393</f>
        <v>6065</v>
      </c>
      <c r="B374" s="8">
        <f>BSMmodel!O393</f>
        <v>1.4585935492045545</v>
      </c>
      <c r="C374" s="9">
        <f>BSMmodel!AC393</f>
        <v>-1.454128638989354</v>
      </c>
    </row>
    <row r="375" ht="14.25">
      <c r="A375" s="5">
        <f>BSMmodel!Q394</f>
        <v>6070</v>
      </c>
      <c r="B375" s="8">
        <f>BSMmodel!O394</f>
        <v>1.4918461437553241</v>
      </c>
      <c r="C375" s="9">
        <f>BSMmodel!AC394</f>
        <v>-1.4873879002816437</v>
      </c>
    </row>
    <row r="376" ht="14.25">
      <c r="A376" s="5">
        <f>BSMmodel!Q395</f>
        <v>6075</v>
      </c>
      <c r="B376" s="8">
        <f>BSMmodel!O395</f>
        <v>1.5221856991899894</v>
      </c>
      <c r="C376" s="9">
        <f>BSMmodel!AC395</f>
        <v>-1.5177526145119258</v>
      </c>
    </row>
    <row r="377" ht="14.25">
      <c r="A377" s="5">
        <f>BSMmodel!Q396</f>
        <v>6080</v>
      </c>
      <c r="B377" s="8">
        <f>BSMmodel!O396</f>
        <v>1.5495325477423365</v>
      </c>
      <c r="C377" s="9">
        <f>BSMmodel!AC396</f>
        <v>-1.5451426401276769</v>
      </c>
    </row>
    <row r="378" ht="14.25">
      <c r="A378" s="5">
        <f>BSMmodel!Q397</f>
        <v>6085</v>
      </c>
      <c r="B378" s="8">
        <f>BSMmodel!O397</f>
        <v>1.5739567027578725</v>
      </c>
      <c r="C378" s="9">
        <f>BSMmodel!AC397</f>
        <v>-1.569627597926617</v>
      </c>
    </row>
    <row r="379" ht="14.25">
      <c r="A379" s="5">
        <f>BSMmodel!Q398</f>
        <v>6090</v>
      </c>
      <c r="B379" s="8">
        <f>BSMmodel!O398</f>
        <v>1.5954602451965518</v>
      </c>
      <c r="C379" s="9">
        <f>BSMmodel!AC398</f>
        <v>-1.5912090548201323</v>
      </c>
    </row>
    <row r="380" ht="14.25">
      <c r="A380" s="5">
        <f>BSMmodel!Q399</f>
        <v>6095</v>
      </c>
      <c r="B380" s="8">
        <f>BSMmodel!O399</f>
        <v>1.6140125777018888</v>
      </c>
      <c r="C380" s="9">
        <f>BSMmodel!AC399</f>
        <v>-1.6098555718872889</v>
      </c>
    </row>
    <row r="381" ht="14.25">
      <c r="A381" s="5">
        <f>BSMmodel!Q400</f>
        <v>6100</v>
      </c>
      <c r="B381" s="8">
        <f>BSMmodel!O400</f>
        <v>1.6296893451104275</v>
      </c>
      <c r="C381" s="9">
        <f>BSMmodel!AC400</f>
        <v>-1.6256423023213962</v>
      </c>
    </row>
    <row r="382" ht="14.25">
      <c r="A382" s="5">
        <f>BSMmodel!Q401</f>
        <v>6105</v>
      </c>
      <c r="B382" s="8">
        <f>BSMmodel!O401</f>
        <v>1.6425187890871285</v>
      </c>
      <c r="C382" s="9">
        <f>BSMmodel!AC401</f>
        <v>-1.6385967597054201</v>
      </c>
    </row>
    <row r="383" ht="14.25">
      <c r="A383" s="5">
        <f>BSMmodel!Q402</f>
        <v>6110</v>
      </c>
      <c r="B383" s="8">
        <f>BSMmodel!O402</f>
        <v>1.6525162590120288</v>
      </c>
      <c r="C383" s="9">
        <f>BSMmodel!AC402</f>
        <v>-1.64873314710156</v>
      </c>
    </row>
    <row r="384" ht="14.25">
      <c r="A384" s="5">
        <f>BSMmodel!Q403</f>
        <v>6115</v>
      </c>
      <c r="B384" s="8">
        <f>BSMmodel!O403</f>
        <v>1.6597603906266389</v>
      </c>
      <c r="C384" s="9">
        <f>BSMmodel!AC403</f>
        <v>-1.6561295473940421</v>
      </c>
    </row>
    <row r="385" ht="14.25">
      <c r="A385" s="5">
        <f>BSMmodel!Q404</f>
        <v>6120</v>
      </c>
      <c r="B385" s="8">
        <f>BSMmodel!O404</f>
        <v>1.6643024719184485</v>
      </c>
      <c r="C385" s="9">
        <f>BSMmodel!AC404</f>
        <v>-1.6608363592727762</v>
      </c>
    </row>
    <row r="386" ht="14.25">
      <c r="A386" s="5">
        <f>BSMmodel!Q405</f>
        <v>6125</v>
      </c>
      <c r="B386" s="8">
        <f>BSMmodel!O405</f>
        <v>1.6661993352458451</v>
      </c>
      <c r="C386" s="9">
        <f>BSMmodel!AC405</f>
        <v>-1.6629090381945197</v>
      </c>
    </row>
    <row r="387" ht="14.25">
      <c r="A387" s="5">
        <f>BSMmodel!Q406</f>
        <v>6130</v>
      </c>
      <c r="B387" s="8">
        <f>BSMmodel!O406</f>
        <v>1.6655297866126022</v>
      </c>
      <c r="C387" s="9">
        <f>BSMmodel!AC406</f>
        <v>-1.662425815485048</v>
      </c>
    </row>
    <row r="388" ht="14.25">
      <c r="A388" s="5">
        <f>BSMmodel!Q407</f>
        <v>6135</v>
      </c>
      <c r="B388" s="8">
        <f>BSMmodel!O407</f>
        <v>1.6623643800429169</v>
      </c>
      <c r="C388" s="9">
        <f>BSMmodel!AC407</f>
        <v>-1.659456252131259</v>
      </c>
    </row>
    <row r="389" ht="14.25">
      <c r="A389" s="5">
        <f>BSMmodel!Q408</f>
        <v>6140</v>
      </c>
      <c r="B389" s="8">
        <f>BSMmodel!O408</f>
        <v>1.6567959415178617</v>
      </c>
      <c r="C389" s="9">
        <f>BSMmodel!AC408</f>
        <v>-1.6540916465982747</v>
      </c>
    </row>
    <row r="390" ht="14.25">
      <c r="A390" s="5">
        <f>BSMmodel!Q409</f>
        <v>6145</v>
      </c>
      <c r="B390" s="8">
        <f>BSMmodel!O409</f>
        <v>1.6489006157164521</v>
      </c>
      <c r="C390" s="9">
        <f>BSMmodel!AC409</f>
        <v>-1.6464075850728792</v>
      </c>
    </row>
    <row r="391" ht="14.25">
      <c r="A391" s="5">
        <f>BSMmodel!Q410</f>
        <v>6150</v>
      </c>
      <c r="B391" s="8">
        <f>BSMmodel!O410</f>
        <v>1.6387640187596533</v>
      </c>
      <c r="C391" s="9">
        <f>BSMmodel!AC410</f>
        <v>-1.6364886450111125</v>
      </c>
    </row>
    <row r="392" ht="14.25">
      <c r="A392" s="5">
        <f>BSMmodel!Q411</f>
        <v>6155</v>
      </c>
      <c r="B392" s="8">
        <f>BSMmodel!O411</f>
        <v>1.6265087895163666</v>
      </c>
      <c r="C392" s="9">
        <f>BSMmodel!AC411</f>
        <v>-1.6244558677025411</v>
      </c>
    </row>
    <row r="393" ht="14.25">
      <c r="A393" s="5">
        <f>BSMmodel!Q412</f>
        <v>6160</v>
      </c>
      <c r="B393" s="8">
        <f>BSMmodel!O412</f>
        <v>1.6122057274411965</v>
      </c>
      <c r="C393" s="9">
        <f>BSMmodel!AC412</f>
        <v>-1.610379544369773</v>
      </c>
    </row>
    <row r="394" ht="14.25">
      <c r="A394" s="5">
        <f>BSMmodel!Q413</f>
        <v>6165</v>
      </c>
      <c r="B394" s="8">
        <f>BSMmodel!O413</f>
        <v>1.5959511238181705</v>
      </c>
      <c r="C394" s="9">
        <f>BSMmodel!AC413</f>
        <v>-1.5943549370848498</v>
      </c>
    </row>
    <row r="395" ht="14.25">
      <c r="A395" s="5">
        <f>BSMmodel!Q414</f>
        <v>6170</v>
      </c>
      <c r="B395" s="8">
        <f>BSMmodel!O414</f>
        <v>1.5778674967385602</v>
      </c>
      <c r="C395" s="9">
        <f>BSMmodel!AC414</f>
        <v>-1.576503259668999</v>
      </c>
    </row>
    <row r="396" ht="14.25">
      <c r="A396" s="5">
        <f>BSMmodel!Q415</f>
        <v>6175</v>
      </c>
      <c r="B396" s="8">
        <f>BSMmodel!O415</f>
        <v>1.5580626033589109</v>
      </c>
      <c r="C396" s="9">
        <f>BSMmodel!AC415</f>
        <v>-1.5569312664116088</v>
      </c>
    </row>
    <row r="397" ht="14.25">
      <c r="A397" s="5">
        <f>BSMmodel!Q416</f>
        <v>6180</v>
      </c>
      <c r="B397" s="8">
        <f>BSMmodel!O416</f>
        <v>1.536645329638276</v>
      </c>
      <c r="C397" s="9">
        <f>BSMmodel!AC416</f>
        <v>-1.5357468697203731</v>
      </c>
    </row>
    <row r="398" ht="14.25">
      <c r="A398" s="5">
        <f>BSMmodel!Q417</f>
        <v>6185</v>
      </c>
      <c r="B398" s="8">
        <f>BSMmodel!O417</f>
        <v>1.5136959533719658</v>
      </c>
      <c r="C398" s="9">
        <f>BSMmodel!AC417</f>
        <v>-1.5130296937194891</v>
      </c>
    </row>
    <row r="399" ht="14.25">
      <c r="A399" s="5">
        <f>BSMmodel!Q418</f>
        <v>6190</v>
      </c>
      <c r="B399" s="8">
        <f>BSMmodel!O418</f>
        <v>1.4893501126265194</v>
      </c>
      <c r="C399" s="9">
        <f>BSMmodel!AC418</f>
        <v>-1.4889141829456853</v>
      </c>
    </row>
    <row r="400" ht="14.25">
      <c r="A400" s="5">
        <f>BSMmodel!Q419</f>
        <v>6195</v>
      </c>
      <c r="B400" s="8">
        <f>BSMmodel!O419</f>
        <v>1.4637177448131655</v>
      </c>
      <c r="C400" s="9">
        <f>BSMmodel!AC419</f>
        <v>-1.4635094105049544</v>
      </c>
    </row>
    <row r="401" ht="14.25">
      <c r="A401" s="5">
        <f>BSMmodel!Q420</f>
        <v>6200</v>
      </c>
      <c r="B401" s="8">
        <f>BSMmodel!O420</f>
        <v>1.4368741864157983</v>
      </c>
      <c r="C401" s="9">
        <f>BSMmodel!AC420</f>
        <v>-1.4368901686646092</v>
      </c>
    </row>
    <row r="402" ht="14.25">
      <c r="A402" s="5">
        <f>BSMmodel!Q421</f>
        <v>6210</v>
      </c>
      <c r="B402" s="8">
        <f>BSMmodel!O421</f>
        <v>1.3800432542770107</v>
      </c>
      <c r="C402" s="9">
        <f>BSMmodel!AC421</f>
        <v>-1.3804943935506735</v>
      </c>
    </row>
    <row r="403" ht="14.25">
      <c r="A403" s="5">
        <f>BSMmodel!Q422</f>
        <v>6220</v>
      </c>
      <c r="B403" s="8">
        <f>BSMmodel!O422</f>
        <v>1.319732941671667</v>
      </c>
      <c r="C403" s="9">
        <f>BSMmodel!AC422</f>
        <v>-1.3205965581626364</v>
      </c>
    </row>
    <row r="404" ht="14.25">
      <c r="A404" s="5">
        <f>BSMmodel!Q423</f>
        <v>6225</v>
      </c>
      <c r="B404" s="8">
        <f>BSMmodel!O423</f>
        <v>1.2885437633702048</v>
      </c>
      <c r="C404" s="9">
        <f>BSMmodel!AC423</f>
        <v>-1.2896034868789346</v>
      </c>
    </row>
    <row r="405" ht="14.25">
      <c r="A405" s="5">
        <f>BSMmodel!Q424</f>
        <v>6230</v>
      </c>
      <c r="B405" s="8">
        <f>BSMmodel!O424</f>
        <v>1.2567579584983501</v>
      </c>
      <c r="C405" s="9">
        <f>BSMmodel!AC424</f>
        <v>-1.2580065623088439</v>
      </c>
    </row>
    <row r="406" ht="14.25">
      <c r="A406" s="5">
        <f>BSMmodel!Q425</f>
        <v>6240</v>
      </c>
      <c r="B406" s="8">
        <f>BSMmodel!O425</f>
        <v>1.1918527549868707</v>
      </c>
      <c r="C406" s="9">
        <f>BSMmodel!AC425</f>
        <v>-1.1934551220169536</v>
      </c>
    </row>
    <row r="407" ht="14.25">
      <c r="A407" s="5">
        <f>BSMmodel!Q426</f>
        <v>6250</v>
      </c>
      <c r="B407" s="8">
        <f>BSMmodel!O426</f>
        <v>1.1257853471144468</v>
      </c>
      <c r="C407" s="9">
        <f>BSMmodel!AC426</f>
        <v>-1.1277069308670322</v>
      </c>
    </row>
    <row r="408" ht="14.25">
      <c r="A408" s="5">
        <f>BSMmodel!Q427</f>
        <v>6260</v>
      </c>
      <c r="B408" s="8">
        <f>BSMmodel!O427</f>
        <v>1.0591901026646315</v>
      </c>
      <c r="C408" s="9">
        <f>BSMmodel!AC427</f>
        <v>-1.0613943148971954</v>
      </c>
    </row>
    <row r="409" ht="14.25">
      <c r="A409" s="5">
        <f>BSMmodel!Q428</f>
        <v>6270</v>
      </c>
      <c r="B409" s="8">
        <f>BSMmodel!O428</f>
        <v>0.9927269442566854</v>
      </c>
      <c r="C409" s="9">
        <f>BSMmodel!AC428</f>
        <v>-0.99517561314674985</v>
      </c>
    </row>
    <row r="410" ht="14.25">
      <c r="A410" s="5">
        <f>BSMmodel!Q429</f>
        <v>6275</v>
      </c>
      <c r="B410" s="8">
        <f>BSMmodel!O429</f>
        <v>0.95971638058902842</v>
      </c>
      <c r="C410" s="9">
        <f>BSMmodel!AC429</f>
        <v>-0.96227276802374351</v>
      </c>
    </row>
    <row r="411" ht="14.25">
      <c r="A411" s="5">
        <f>BSMmodel!Q430</f>
        <v>6280</v>
      </c>
      <c r="B411" s="8">
        <f>BSMmodel!O430</f>
        <v>0.92691224377596959</v>
      </c>
      <c r="C411" s="9">
        <f>BSMmodel!AC430</f>
        <v>-0.92956673140100476</v>
      </c>
    </row>
    <row r="412" ht="14.25">
      <c r="A412" s="5">
        <f>BSMmodel!Q431</f>
        <v>6290</v>
      </c>
      <c r="B412" s="8">
        <f>BSMmodel!O431</f>
        <v>0.86228255777711049</v>
      </c>
      <c r="C412" s="9">
        <f>BSMmodel!AC431</f>
        <v>-0.86510420637030616</v>
      </c>
    </row>
    <row r="413" ht="14.25">
      <c r="A413" s="5">
        <f>BSMmodel!Q432</f>
        <v>6300</v>
      </c>
      <c r="B413" s="8">
        <f>BSMmodel!O432</f>
        <v>0.7992685941894242</v>
      </c>
      <c r="C413" s="9">
        <f>BSMmodel!AC432</f>
        <v>-0.80221954814329066</v>
      </c>
    </row>
    <row r="414" ht="14.25">
      <c r="A414" s="5">
        <f>BSMmodel!Q433</f>
        <v>6310</v>
      </c>
      <c r="B414" s="8">
        <f>BSMmodel!O433</f>
        <v>0.73819969403736363</v>
      </c>
      <c r="C414" s="9">
        <f>BSMmodel!AC433</f>
        <v>-0.74124352334173083</v>
      </c>
    </row>
    <row r="415" ht="14.25">
      <c r="A415" s="5">
        <f>BSMmodel!Q434</f>
        <v>6320</v>
      </c>
      <c r="B415" s="8">
        <f>BSMmodel!O434</f>
        <v>0.6793855576755945</v>
      </c>
      <c r="C415" s="9">
        <f>BSMmodel!AC434</f>
        <v>-0.68248763714988236</v>
      </c>
    </row>
    <row r="416" ht="14.25">
      <c r="A416" s="5">
        <f>BSMmodel!Q435</f>
        <v>6325</v>
      </c>
      <c r="B416" s="8">
        <f>BSMmodel!O435</f>
        <v>0.65091364016118747</v>
      </c>
      <c r="C416" s="9">
        <f>BSMmodel!AC435</f>
        <v>-0.65403253493438385</v>
      </c>
    </row>
    <row r="417" ht="14.25">
      <c r="A417" s="5">
        <f>BSMmodel!Q436</f>
        <v>6330</v>
      </c>
      <c r="B417" s="8">
        <f>BSMmodel!O436</f>
        <v>0.62311218141363434</v>
      </c>
      <c r="C417" s="9">
        <f>BSMmodel!AC436</f>
        <v>-0.62624009500945232</v>
      </c>
    </row>
    <row r="418" ht="14.25">
      <c r="A418" s="5">
        <f>BSMmodel!Q437</f>
        <v>6340</v>
      </c>
      <c r="B418" s="8">
        <f>BSMmodel!O437</f>
        <v>0.56957006020351497</v>
      </c>
      <c r="C418" s="9">
        <f>BSMmodel!AC437</f>
        <v>-0.57269398690993512</v>
      </c>
    </row>
    <row r="419" ht="14.25">
      <c r="A419" s="5">
        <f>BSMmodel!Q438</f>
        <v>6350</v>
      </c>
      <c r="B419" s="8">
        <f>BSMmodel!O438</f>
        <v>0.51883462159031735</v>
      </c>
      <c r="C419" s="9">
        <f>BSMmodel!AC438</f>
        <v>-0.52192751069930476</v>
      </c>
    </row>
    <row r="420" ht="14.25">
      <c r="A420" s="5">
        <f>BSMmodel!Q439</f>
        <v>6360</v>
      </c>
      <c r="B420" s="8">
        <f>BSMmodel!O439</f>
        <v>0.47109492005990894</v>
      </c>
      <c r="C420" s="9">
        <f>BSMmodel!AC439</f>
        <v>-0.47413273587560451</v>
      </c>
    </row>
    <row r="421" ht="14.25">
      <c r="A421" s="5">
        <f>BSMmodel!Q440</f>
        <v>6370</v>
      </c>
      <c r="B421" s="8">
        <f>BSMmodel!O440</f>
        <v>0.42633640955938218</v>
      </c>
      <c r="C421" s="9">
        <f>BSMmodel!AC440</f>
        <v>-0.42929810604889868</v>
      </c>
    </row>
    <row r="422" ht="14.25">
      <c r="A422" s="5">
        <f>BSMmodel!Q441</f>
        <v>6375</v>
      </c>
      <c r="B422" s="8">
        <f>BSMmodel!O441</f>
        <v>0.40507379290901913</v>
      </c>
      <c r="C422" s="9">
        <f>BSMmodel!AC441</f>
        <v>-0.40799047053611776</v>
      </c>
    </row>
    <row r="423" ht="14.25">
      <c r="A423" s="5">
        <f>BSMmodel!Q442</f>
        <v>6380</v>
      </c>
      <c r="B423" s="8">
        <f>BSMmodel!O442</f>
        <v>0.38457173173547171</v>
      </c>
      <c r="C423" s="9">
        <f>BSMmodel!AC442</f>
        <v>-0.38743929357957757</v>
      </c>
    </row>
    <row r="424" ht="14.25">
      <c r="A424" s="5">
        <f>BSMmodel!Q443</f>
        <v>6390</v>
      </c>
      <c r="B424" s="8">
        <f>BSMmodel!O443</f>
        <v>0.34580300513819395</v>
      </c>
      <c r="C424" s="9">
        <f>BSMmodel!AC443</f>
        <v>-0.34856147978090696</v>
      </c>
    </row>
    <row r="425" ht="14.25">
      <c r="A425" s="5">
        <f>BSMmodel!Q444</f>
        <v>6400</v>
      </c>
      <c r="B425" s="8">
        <f>BSMmodel!O444</f>
        <v>0.30995127539018941</v>
      </c>
      <c r="C425" s="9">
        <f>BSMmodel!AC444</f>
        <v>-0.31258854535369307</v>
      </c>
    </row>
    <row r="426" ht="14.25">
      <c r="A426" s="5">
        <f>BSMmodel!Q445</f>
        <v>6410</v>
      </c>
      <c r="B426" s="8">
        <f>BSMmodel!O445</f>
        <v>0.2769601683894875</v>
      </c>
      <c r="C426" s="9">
        <f>BSMmodel!AC445</f>
        <v>-0.27946695477721351</v>
      </c>
    </row>
    <row r="427" ht="14.25">
      <c r="A427" s="5">
        <f>BSMmodel!Q446</f>
        <v>6420</v>
      </c>
      <c r="B427" s="8">
        <f>BSMmodel!O446</f>
        <v>0.24670847022490716</v>
      </c>
      <c r="C427" s="9">
        <f>BSMmodel!AC446</f>
        <v>-0.24907799563352173</v>
      </c>
    </row>
    <row r="428" ht="14.25">
      <c r="A428" s="5">
        <f>BSMmodel!Q447</f>
        <v>6425</v>
      </c>
      <c r="B428" s="8">
        <f>BSMmodel!O447</f>
        <v>0.23258807124586953</v>
      </c>
      <c r="C428" s="9">
        <f>BSMmodel!AC447</f>
        <v>-0.23488724394505092</v>
      </c>
    </row>
    <row r="429" ht="14.25">
      <c r="A429" s="5">
        <f>BSMmodel!Q448</f>
        <v>6430</v>
      </c>
      <c r="B429" s="8">
        <f>BSMmodel!O448</f>
        <v>0.21909892928194488</v>
      </c>
      <c r="C429" s="9">
        <f>BSMmodel!AC448</f>
        <v>-0.22132688488229432</v>
      </c>
    </row>
    <row r="430" ht="14.25">
      <c r="A430" s="5">
        <f>BSMmodel!Q449</f>
        <v>6440</v>
      </c>
      <c r="B430" s="8">
        <f>BSMmodel!O449</f>
        <v>0.19398431585179199</v>
      </c>
      <c r="C430" s="9">
        <f>BSMmodel!AC449</f>
        <v>-0.19606846127928074</v>
      </c>
    </row>
    <row r="431" ht="14.25">
      <c r="A431" s="5">
        <f>BSMmodel!Q450</f>
        <v>6450</v>
      </c>
      <c r="B431" s="8">
        <f>BSMmodel!O450</f>
        <v>0.17122814960032029</v>
      </c>
      <c r="C431" s="9">
        <f>BSMmodel!AC450</f>
        <v>-0.17316816959799272</v>
      </c>
    </row>
    <row r="432" ht="14.25">
      <c r="A432" s="5">
        <f>BSMmodel!Q451</f>
        <v>6460</v>
      </c>
      <c r="B432" s="8">
        <f>BSMmodel!O451</f>
        <v>0.15070016330597349</v>
      </c>
      <c r="C432" s="9">
        <f>BSMmodel!AC451</f>
        <v>-0.15249752414355186</v>
      </c>
    </row>
    <row r="433" ht="14.25">
      <c r="A433" s="5">
        <f>BSMmodel!Q452</f>
        <v>6470</v>
      </c>
      <c r="B433" s="8">
        <f>BSMmodel!O452</f>
        <v>0.13223882799896425</v>
      </c>
      <c r="C433" s="9">
        <f>BSMmodel!AC452</f>
        <v>-0.13389635565241972</v>
      </c>
    </row>
    <row r="434" ht="14.25">
      <c r="A434" s="5">
        <f>BSMmodel!Q453</f>
        <v>6475</v>
      </c>
      <c r="B434" s="8">
        <f>BSMmodel!O453</f>
        <v>0.12374515474787995</v>
      </c>
      <c r="C434" s="9">
        <f>BSMmodel!AC453</f>
        <v>-0.12533428255082138</v>
      </c>
    </row>
    <row r="435" ht="14.25">
      <c r="A435" s="5">
        <f>BSMmodel!Q454</f>
        <v>6480</v>
      </c>
      <c r="B435" s="8">
        <f>BSMmodel!O454</f>
        <v>0.11570703589605057</v>
      </c>
      <c r="C435" s="9">
        <f>BSMmodel!AC454</f>
        <v>-0.11722886624087081</v>
      </c>
    </row>
    <row r="436" ht="14.25">
      <c r="A436" s="5">
        <f>BSMmodel!Q455</f>
        <v>6490</v>
      </c>
      <c r="B436" s="8">
        <f>BSMmodel!O455</f>
        <v>0.10094626317419854</v>
      </c>
      <c r="C436" s="9">
        <f>BSMmodel!AC455</f>
        <v>-0.10233744235430306</v>
      </c>
    </row>
    <row r="437" ht="14.25">
      <c r="A437" s="5">
        <f>BSMmodel!Q456</f>
        <v>6500</v>
      </c>
      <c r="B437" s="8">
        <f>BSMmodel!O456</f>
        <v>8.7813350923907407e-002</v>
      </c>
      <c r="C437" s="9">
        <f>BSMmodel!AC456</f>
        <v>-8.9079719777514083e-002</v>
      </c>
    </row>
    <row r="438" ht="14.25">
      <c r="A438" s="5">
        <f>BSMmodel!Q457</f>
        <v>6525</v>
      </c>
      <c r="B438" s="8">
        <f>BSMmodel!O457</f>
        <v>6.1218276031576417e-002</v>
      </c>
      <c r="C438" s="9">
        <f>BSMmodel!AC457</f>
        <v>-6.2201853593083826e-002</v>
      </c>
    </row>
    <row r="439" ht="14.25">
      <c r="A439" s="5">
        <f>BSMmodel!Q458</f>
        <v>6550</v>
      </c>
      <c r="B439" s="8">
        <f>BSMmodel!O458</f>
        <v>4.1942291824830648e-002</v>
      </c>
      <c r="C439" s="9">
        <f>BSMmodel!AC458</f>
        <v>-4.2687949882949584e-002</v>
      </c>
    </row>
    <row r="440" ht="14.25">
      <c r="A440" s="5">
        <f>BSMmodel!Q459</f>
        <v>6575</v>
      </c>
      <c r="B440" s="8">
        <f>BSMmodel!O459</f>
        <v>2.8250530589568612e-002</v>
      </c>
      <c r="C440" s="9">
        <f>BSMmodel!AC459</f>
        <v>-2.8802970281971915e-002</v>
      </c>
    </row>
    <row r="441" ht="14.25">
      <c r="A441" s="5">
        <f>BSMmodel!Q460</f>
        <v>6600</v>
      </c>
      <c r="B441" s="8">
        <f>BSMmodel!O460</f>
        <v>1.8711177034729267e-002</v>
      </c>
      <c r="C441" s="9">
        <f>BSMmodel!AC460</f>
        <v>-1.9111544270163823e-002</v>
      </c>
    </row>
    <row r="442" ht="14.25">
      <c r="A442" s="5">
        <f>BSMmodel!Q461</f>
        <v>6625</v>
      </c>
      <c r="B442" s="8">
        <f>BSMmodel!O461</f>
        <v>1.2190104931105481e-002</v>
      </c>
      <c r="C442" s="9">
        <f>BSMmodel!AC461</f>
        <v>-1.2474187738645367e-002</v>
      </c>
    </row>
    <row r="443" ht="14.25">
      <c r="A443" s="5">
        <f>BSMmodel!Q462</f>
        <v>6650</v>
      </c>
      <c r="B443" s="8">
        <f>BSMmodel!O462</f>
        <v>7.8139672198449216e-003</v>
      </c>
      <c r="C443" s="9">
        <f>BSMmodel!AC462</f>
        <v>-8.0114735987291616e-003</v>
      </c>
    </row>
    <row r="444" ht="14.25">
      <c r="A444" s="5">
        <f>BSMmodel!Q463</f>
        <v>6675</v>
      </c>
      <c r="B444" s="8">
        <f>BSMmodel!O463</f>
        <v>4.9302479843598146e-003</v>
      </c>
      <c r="C444" s="9">
        <f>BSMmodel!AC463</f>
        <v>-5.0648996849474957e-003</v>
      </c>
    </row>
    <row r="445" ht="14.25">
      <c r="A445" s="5">
        <f>BSMmodel!Q464</f>
        <v>6700</v>
      </c>
      <c r="B445" s="8">
        <f>BSMmodel!O464</f>
        <v>3.0624230718031735e-003</v>
      </c>
      <c r="C445" s="9">
        <f>BSMmodel!AC464</f>
        <v>-3.1524899208498938e-003</v>
      </c>
    </row>
    <row r="446" ht="14.25">
      <c r="A446" s="5">
        <f>BSMmodel!Q465</f>
        <v>6725</v>
      </c>
      <c r="B446" s="8">
        <f>BSMmodel!O465</f>
        <v>1.8729022454964039e-003</v>
      </c>
      <c r="C446" s="9">
        <f>BSMmodel!AC465</f>
        <v>-1.9320357779200224e-003</v>
      </c>
    </row>
    <row r="447" ht="14.25">
      <c r="A447" s="5">
        <f>BSMmodel!Q466</f>
        <v>6750</v>
      </c>
      <c r="B447" s="8">
        <f>BSMmodel!O466</f>
        <v>1.1283461705248734e-003</v>
      </c>
      <c r="C447" s="9">
        <f>BSMmodel!AC466</f>
        <v>-1.166482538889376e-003</v>
      </c>
    </row>
    <row r="448" ht="14.25">
      <c r="A448" s="5">
        <f>BSMmodel!Q467</f>
        <v>6775</v>
      </c>
      <c r="B448" s="8">
        <f>BSMmodel!O467</f>
        <v>6.6962928937336049e-004</v>
      </c>
      <c r="C448" s="9">
        <f>BSMmodel!AC467</f>
        <v>-6.9379415051043297e-004</v>
      </c>
    </row>
    <row r="449" ht="14.25">
      <c r="A449" s="5">
        <f>BSMmodel!Q468</f>
        <v>6800</v>
      </c>
      <c r="B449" s="8">
        <f>BSMmodel!O468</f>
        <v>3.9160941263016903e-004</v>
      </c>
      <c r="C449" s="9">
        <f>BSMmodel!AC468</f>
        <v>-4.0666195216324512e-004</v>
      </c>
    </row>
    <row r="450" ht="14.25">
      <c r="A450" s="5">
        <f>BSMmodel!Q469</f>
        <v>6850</v>
      </c>
      <c r="B450" s="8">
        <f>BSMmodel!O469</f>
        <v>1.2824364313218919e-004</v>
      </c>
      <c r="C450" s="9">
        <f>BSMmodel!AC469</f>
        <v>-1.3379989925196902e-004</v>
      </c>
    </row>
    <row r="451" ht="14.25">
      <c r="A451" s="5">
        <f>BSMmodel!Q470</f>
        <v>6900</v>
      </c>
      <c r="B451" s="8">
        <f>BSMmodel!O470</f>
        <v>3.9689753716167697e-005</v>
      </c>
      <c r="C451" s="9">
        <f>BSMmodel!AC470</f>
        <v>-4.1613163990838795e-005</v>
      </c>
    </row>
    <row r="452" ht="14.25">
      <c r="A452" s="5">
        <f>BSMmodel!Q471</f>
        <v>6950</v>
      </c>
      <c r="B452" s="8">
        <f>BSMmodel!O471</f>
        <v>1.1627880491082521e-005</v>
      </c>
      <c r="C452" s="9">
        <f>BSMmodel!AC471</f>
        <v>-1.2253941829895601e-005</v>
      </c>
    </row>
    <row r="453" ht="14.25">
      <c r="A453" s="5">
        <f>BSMmodel!Q472</f>
        <v>7000</v>
      </c>
      <c r="B453" s="8">
        <f>BSMmodel!O472</f>
        <v>3.2287866714026586e-006</v>
      </c>
      <c r="C453" s="9">
        <f>BSMmodel!AC472</f>
        <v>-3.4207897613027236e-006</v>
      </c>
    </row>
    <row r="454" ht="14.25">
      <c r="A454" s="5">
        <f>BSMmodel!Q473</f>
        <v>7050</v>
      </c>
      <c r="B454" s="8">
        <f>BSMmodel!O473</f>
        <v>8.511999492778659e-007</v>
      </c>
      <c r="C454" s="9">
        <f>BSMmodel!AC473</f>
        <v>-9.0681080074713795e-007</v>
      </c>
    </row>
    <row r="455" ht="14.25">
      <c r="A455" s="5">
        <f>BSMmodel!Q474</f>
        <v>7100</v>
      </c>
      <c r="B455" s="8">
        <f>BSMmodel!O474</f>
        <v>2.1323786311528624e-007</v>
      </c>
      <c r="C455" s="9">
        <f>BSMmodel!AC474</f>
        <v>-2.2847179274981169e-007</v>
      </c>
    </row>
    <row r="456" ht="14.25">
      <c r="A456" s="5">
        <f>BSMmodel!Q475</f>
        <v>7200</v>
      </c>
      <c r="B456" s="8">
        <f>BSMmodel!O475</f>
        <v>1.1553700425131531e-008</v>
      </c>
      <c r="C456" s="9">
        <f>BSMmodel!AC475</f>
        <v>-1.2528568940711127e-008</v>
      </c>
    </row>
    <row r="457" ht="14.25">
      <c r="A457" s="5">
        <f>BSMmodel!Q476</f>
        <v>7300</v>
      </c>
      <c r="B457" s="8">
        <f>BSMmodel!O476</f>
        <v>5.1846940588368595e-010</v>
      </c>
      <c r="C457" s="9">
        <f>BSMmodel!AC476</f>
        <v>-5.6941907430414031e-010</v>
      </c>
    </row>
    <row r="458" ht="14.25">
      <c r="A458" s="5">
        <f>BSMmodel!Q477</f>
        <v>7400</v>
      </c>
      <c r="B458" s="8">
        <f>BSMmodel!O477</f>
        <v>1.9437953948740187e-011</v>
      </c>
      <c r="C458" s="9">
        <f>BSMmodel!AC477</f>
        <v>-2.1636689473605773e-011</v>
      </c>
    </row>
    <row r="459" ht="14.25">
      <c r="A459" s="5">
        <f>BSMmodel!Q478</f>
        <v>7500</v>
      </c>
      <c r="B459" s="8">
        <f>BSMmodel!O478</f>
        <v>6.1406616509938552e-013</v>
      </c>
      <c r="C459" s="9">
        <f>BSMmodel!AC478</f>
        <v>-6.9322799815493732e-013</v>
      </c>
    </row>
    <row r="460" ht="14.25">
      <c r="A460" s="5">
        <f>BSMmodel!Q479</f>
        <v>7600</v>
      </c>
      <c r="B460" s="8">
        <f>BSMmodel!O479</f>
        <v>1.64735740234474e-014</v>
      </c>
      <c r="C460" s="9">
        <f>BSMmodel!AC479</f>
        <v>-1.8873230248672426e-014</v>
      </c>
    </row>
    <row r="461" ht="14.25">
      <c r="A461" s="5">
        <f>BSMmodel!Q480</f>
        <v>7700</v>
      </c>
      <c r="B461" s="8">
        <f>BSMmodel!O480</f>
        <v>3.7801670027963313e-016</v>
      </c>
      <c r="C461" s="9">
        <f>BSMmodel!AC480</f>
        <v>-4.3977644723579936e-016</v>
      </c>
    </row>
    <row r="462" ht="14.25">
      <c r="A462" s="5">
        <f>BSMmodel!Q481</f>
        <v>7800</v>
      </c>
      <c r="B462" s="8">
        <f>BSMmodel!O481</f>
        <v>7.4722007060381132e-018</v>
      </c>
      <c r="C462" s="9">
        <f>BSMmodel!AC481</f>
        <v>-8.8325400829201683e-018</v>
      </c>
    </row>
    <row r="463" ht="14.25">
      <c r="A463" s="5">
        <f>BSMmodel!Q482</f>
        <v>7900</v>
      </c>
      <c r="B463" s="8">
        <f>BSMmodel!O482</f>
        <v>1.2804019520413334e-019</v>
      </c>
      <c r="C463" s="9">
        <f>BSMmodel!AC482</f>
        <v>-1.5386600325033262e-019</v>
      </c>
    </row>
    <row r="464" ht="14.25">
      <c r="A464" s="5">
        <f>BSMmodel!Q483</f>
        <v>8000</v>
      </c>
      <c r="B464" s="8">
        <f>BSMmodel!O483</f>
        <v>1.9138397599155236e-021</v>
      </c>
      <c r="C464" s="9">
        <f>BSMmodel!AC483</f>
        <v>-2.3393436251067196e-021</v>
      </c>
    </row>
    <row r="465" ht="14.25">
      <c r="A465" s="5">
        <f>BSMmodel!Q484</f>
        <v>8100</v>
      </c>
      <c r="B465" s="8">
        <f>BSMmodel!O484</f>
        <v>2.5099679111038637e-023</v>
      </c>
      <c r="C465" s="9">
        <f>BSMmodel!AC484</f>
        <v>-3.1222798439230853e-023</v>
      </c>
    </row>
    <row r="466" ht="14.25">
      <c r="A466" s="5">
        <f>BSMmodel!Q485</f>
        <v>8200</v>
      </c>
      <c r="B466" s="8">
        <f>BSMmodel!O485</f>
        <v>2.9052540508673601e-025</v>
      </c>
      <c r="C466" s="9">
        <f>BSMmodel!AC485</f>
        <v>-3.6797325485568757e-025</v>
      </c>
    </row>
    <row r="467" ht="14.25">
      <c r="A467" s="5">
        <f>BSMmodel!Q486</f>
        <v>8300</v>
      </c>
      <c r="B467" s="8">
        <f>BSMmodel!O486</f>
        <v>2.983415901074083e-027</v>
      </c>
      <c r="C467" s="9">
        <f>BSMmodel!AC486</f>
        <v>-3.8492753546116242e-027</v>
      </c>
    </row>
    <row r="468" ht="14.25">
      <c r="A468" s="5">
        <f>BSMmodel!Q487</f>
        <v>8400</v>
      </c>
      <c r="B468" s="8">
        <f>BSMmodel!O487</f>
        <v>2.7313349734027402e-029</v>
      </c>
      <c r="C468" s="9">
        <f>BSMmodel!AC487</f>
        <v>-3.5914477849502044e-029</v>
      </c>
    </row>
    <row r="469" ht="14.25">
      <c r="A469" s="5">
        <f>BSMmodel!Q488</f>
        <v>8500</v>
      </c>
      <c r="B469" s="8">
        <f>BSMmodel!O488</f>
        <v>2.239480530647913e-031</v>
      </c>
      <c r="C469" s="9">
        <f>BSMmodel!AC488</f>
        <v>-3.0023408796231292e-031</v>
      </c>
    </row>
    <row r="470" ht="14.25">
      <c r="A470" s="5">
        <f>BSMmodel!Q489</f>
        <v>8600</v>
      </c>
      <c r="B470" s="8">
        <f>BSMmodel!O489</f>
        <v>1.6529019904824742e-033</v>
      </c>
      <c r="C470" s="9">
        <f>BSMmodel!AC489</f>
        <v>-2.2602578187337895e-033</v>
      </c>
    </row>
    <row r="471" ht="14.25">
      <c r="A471" s="5">
        <f>BSMmodel!Q490</f>
        <v>8700</v>
      </c>
      <c r="B471" s="8">
        <f>BSMmodel!O490</f>
        <v>1.1026192583306427e-035</v>
      </c>
      <c r="C471" s="9">
        <f>BSMmodel!AC490</f>
        <v>-1.5385367262914325e-035</v>
      </c>
    </row>
    <row r="472" ht="14.25">
      <c r="A472" s="5">
        <f>BSMmodel!Q491</f>
        <v>8800</v>
      </c>
      <c r="B472" s="8">
        <f>BSMmodel!O491</f>
        <v>6.6788334100680863e-038</v>
      </c>
      <c r="C472" s="9">
        <f>BSMmodel!AC491</f>
        <v>-9.5130475075974862e-038</v>
      </c>
    </row>
    <row r="473" ht="14.25">
      <c r="A473" s="5">
        <f>BSMmodel!Q492</f>
        <v>8900</v>
      </c>
      <c r="B473" s="8">
        <f>BSMmodel!O492</f>
        <v>3.6847174745198136e-040</v>
      </c>
      <c r="C473" s="9">
        <f>BSMmodel!AC492</f>
        <v>-5.3594496210864151e-040</v>
      </c>
    </row>
    <row r="474" ht="14.25">
      <c r="A474" s="5">
        <f>BSMmodel!Q493</f>
        <v>9000</v>
      </c>
      <c r="B474" s="8">
        <f>BSMmodel!O493</f>
        <v>1.8601923582032524e-042</v>
      </c>
      <c r="C474" s="9">
        <f>BSMmodel!AC493</f>
        <v>-2.7639044613397746e-042</v>
      </c>
    </row>
    <row r="475" ht="14.25">
      <c r="A475" s="5">
        <f>BSMmodel!Q494</f>
        <v>9200</v>
      </c>
      <c r="B475" s="8">
        <f>BSMmodel!O494</f>
        <v>3.680057894504622e-047</v>
      </c>
      <c r="C475" s="9">
        <f>BSMmodel!AC494</f>
        <v>-5.7115345019341725e-047</v>
      </c>
    </row>
    <row r="476" ht="14.25">
      <c r="A476" s="5">
        <f>BSMmodel!Q495</f>
        <v>9600</v>
      </c>
      <c r="B476" s="8">
        <f>BSMmodel!O495</f>
        <v>5.7397872367050392e-057</v>
      </c>
      <c r="C476" s="9">
        <f>BSMmodel!AC495</f>
        <v>-9.7552717653879812e-057</v>
      </c>
    </row>
    <row r="477" ht="14.25">
      <c r="A477" s="5">
        <f>BSMmodel!Q496</f>
        <v>10000</v>
      </c>
      <c r="B477" s="8">
        <f>BSMmodel!O496</f>
        <v>3.069524458161346e-067</v>
      </c>
      <c r="C477" s="9">
        <f>BSMmodel!AC496</f>
        <v>-5.7371852580056646e-067</v>
      </c>
    </row>
    <row r="478" ht="14.25">
      <c r="A478" s="5">
        <f>BSMmodel!Q497</f>
        <v>10100</v>
      </c>
      <c r="B478" s="8">
        <f>BSMmodel!O497</f>
        <v>7.1619558342322758e-070</v>
      </c>
      <c r="C478" s="9">
        <f>BSMmodel!AC497</f>
        <v>-1.3716207406240861e-069</v>
      </c>
    </row>
    <row r="479" ht="14.25">
      <c r="A479" s="5">
        <f>BSMmodel!Q498</f>
        <v>10200</v>
      </c>
      <c r="B479" s="8">
        <f>BSMmodel!O498</f>
        <v>1.5825352212647349e-072</v>
      </c>
      <c r="C479" s="9">
        <f>BSMmodel!AC498</f>
        <v>-3.1061611171625548e-072</v>
      </c>
    </row>
    <row r="480" ht="14.25">
      <c r="A480" s="5">
        <f>BSMmodel!Q499</f>
        <v>10400</v>
      </c>
      <c r="B480" s="8">
        <f>BSMmodel!O499</f>
        <v>6.6135739326007166e-078</v>
      </c>
      <c r="C480" s="9">
        <f>BSMmodel!AC499</f>
        <v>-1.3643023580231383e-077</v>
      </c>
    </row>
    <row r="481" ht="14.25">
      <c r="A481" s="5">
        <f>BSMmodel!Q500</f>
        <v>10500</v>
      </c>
      <c r="B481" s="8">
        <f>BSMmodel!O500</f>
        <v>1.2573169686257303e-080</v>
      </c>
      <c r="C481" s="9">
        <f>BSMmodel!AC500</f>
        <v>-2.6597812024785545e-080</v>
      </c>
    </row>
    <row r="482" ht="14.25">
      <c r="A482" s="5">
        <f>BSMmodel!Q501</f>
        <v>10600</v>
      </c>
      <c r="B482" s="8">
        <f>BSMmodel!O501</f>
        <v>2.2813583904830223e-083</v>
      </c>
      <c r="C482" s="9">
        <f>BSMmodel!AC501</f>
        <v>-4.9499587957391727e-083</v>
      </c>
    </row>
    <row r="483" ht="14.25">
      <c r="A483" s="5">
        <f>BSMmodel!Q502</f>
        <v>10800</v>
      </c>
      <c r="B483" s="8">
        <f>BSMmodel!O502</f>
        <v>6.590363954325781e-089</v>
      </c>
      <c r="C483" s="9">
        <f>BSMmodel!AC502</f>
        <v>-1.50506793953209e-088</v>
      </c>
    </row>
    <row r="484" ht="14.25">
      <c r="A484" s="5">
        <f>BSMmodel!Q503</f>
        <v>11000</v>
      </c>
      <c r="B484" s="8">
        <f>BSMmodel!O503</f>
        <v>1.617015419928345e-094</v>
      </c>
      <c r="C484" s="9">
        <f>BSMmodel!AC503</f>
        <v>-3.8893786405875877e-094</v>
      </c>
    </row>
    <row r="485" ht="14.25">
      <c r="A485" s="5">
        <f>BSMmodel!Q504</f>
        <v>11100</v>
      </c>
      <c r="B485" s="8">
        <f>BSMmodel!O504</f>
        <v>2.391861664456657e-097</v>
      </c>
      <c r="C485" s="9">
        <f>BSMmodel!AC504</f>
        <v>-5.9055492865529095e-097</v>
      </c>
    </row>
    <row r="486" ht="14.25">
      <c r="A486" s="5">
        <f>BSMmodel!Q505</f>
        <v>12000</v>
      </c>
      <c r="B486" s="8">
        <f>BSMmodel!O505</f>
        <v>1.8982195325817857e-123</v>
      </c>
      <c r="C486" s="9">
        <f>BSMmodel!AC505</f>
        <v>-5.9647198882265906e-123</v>
      </c>
    </row>
    <row r="487" ht="14.25">
      <c r="A487" s="5">
        <f>BSMmodel!Q506</f>
        <v>0</v>
      </c>
      <c r="B487" s="8">
        <f>BSMmodel!O506</f>
        <v>0</v>
      </c>
      <c r="C487" s="9">
        <f>BSMmodel!AC506</f>
        <v>0</v>
      </c>
    </row>
    <row r="488" ht="14.25">
      <c r="A488" s="5">
        <f>BSMmodel!Q507</f>
        <v>0</v>
      </c>
      <c r="B488" s="8">
        <f>BSMmodel!O507</f>
        <v>0</v>
      </c>
      <c r="C488" s="9">
        <f>BSMmodel!AC507</f>
        <v>0</v>
      </c>
    </row>
    <row r="489" ht="14.25">
      <c r="A489" s="5">
        <f>BSMmodel!Q508</f>
        <v>0</v>
      </c>
      <c r="B489" s="8">
        <f>BSMmodel!O508</f>
        <v>0</v>
      </c>
      <c r="C489" s="9">
        <f>BSMmodel!AC508</f>
        <v>0</v>
      </c>
    </row>
    <row r="490" ht="14.25">
      <c r="A490" s="5">
        <f>BSMmodel!Q509</f>
        <v>0</v>
      </c>
      <c r="B490" s="8">
        <f>BSMmodel!O509</f>
        <v>0</v>
      </c>
      <c r="C490" s="9">
        <f>BSMmodel!AC509</f>
        <v>0</v>
      </c>
    </row>
    <row r="491" ht="14.25">
      <c r="A491" s="5">
        <f>BSMmodel!Q510</f>
        <v>0</v>
      </c>
      <c r="B491" s="8">
        <f>BSMmodel!O510</f>
        <v>0</v>
      </c>
      <c r="C491" s="9">
        <f>BSMmodel!AC510</f>
        <v>0</v>
      </c>
    </row>
    <row r="492" ht="14.25">
      <c r="A492" s="5">
        <f>BSMmodel!Q511</f>
        <v>0</v>
      </c>
      <c r="B492" s="8">
        <f>BSMmodel!O511</f>
        <v>0</v>
      </c>
      <c r="C492" s="9">
        <f>BSMmodel!AC511</f>
        <v>0</v>
      </c>
    </row>
    <row r="493" ht="14.25">
      <c r="A493" s="5">
        <f>BSMmodel!Q512</f>
        <v>0</v>
      </c>
      <c r="B493" s="8">
        <f>BSMmodel!O512</f>
        <v>0</v>
      </c>
      <c r="C493" s="9">
        <f>BSMmodel!AC512</f>
        <v>0</v>
      </c>
    </row>
    <row r="494" ht="14.25">
      <c r="A494" s="5">
        <f>BSMmodel!Q513</f>
        <v>0</v>
      </c>
      <c r="B494" s="8">
        <f>BSMmodel!O513</f>
        <v>0</v>
      </c>
      <c r="C494" s="9">
        <f>BSMmodel!AC513</f>
        <v>0</v>
      </c>
    </row>
    <row r="495" ht="14.25">
      <c r="A495" s="5">
        <f>BSMmodel!Q514</f>
        <v>0</v>
      </c>
      <c r="B495" s="8">
        <f>BSMmodel!O514</f>
        <v>0</v>
      </c>
      <c r="C495" s="9">
        <f>BSMmodel!AC514</f>
        <v>0</v>
      </c>
    </row>
    <row r="496" ht="14.25">
      <c r="A496" s="5">
        <f>BSMmodel!Q515</f>
        <v>0</v>
      </c>
      <c r="B496" s="8">
        <f>BSMmodel!O515</f>
        <v>0</v>
      </c>
      <c r="C496" s="9">
        <f>BSMmodel!AC515</f>
        <v>0</v>
      </c>
    </row>
    <row r="497" ht="14.25">
      <c r="A497" s="5">
        <f>BSMmodel!Q516</f>
        <v>0</v>
      </c>
      <c r="B497" s="8">
        <f>BSMmodel!O516</f>
        <v>0</v>
      </c>
      <c r="C497" s="9">
        <f>BSMmodel!AC516</f>
        <v>0</v>
      </c>
    </row>
    <row r="498" ht="14.25">
      <c r="A498" s="5">
        <f>BSMmodel!Q517</f>
        <v>0</v>
      </c>
      <c r="B498" s="8">
        <f>BSMmodel!O517</f>
        <v>0</v>
      </c>
      <c r="C498" s="9">
        <f>BSMmodel!AC517</f>
        <v>0</v>
      </c>
    </row>
    <row r="499" ht="14.25">
      <c r="A499" s="5">
        <f>BSMmodel!Q518</f>
        <v>0</v>
      </c>
      <c r="B499" s="8">
        <f>BSMmodel!O518</f>
        <v>0</v>
      </c>
      <c r="C499" s="9">
        <f>BSMmodel!AC518</f>
        <v>0</v>
      </c>
    </row>
    <row r="500" ht="14.25">
      <c r="A500" s="5">
        <f>BSMmodel!Q519</f>
        <v>0</v>
      </c>
      <c r="B500" s="8">
        <f>BSMmodel!O519</f>
        <v>0</v>
      </c>
      <c r="C500" s="9">
        <f>BSMmodel!AC519</f>
        <v>0</v>
      </c>
    </row>
    <row r="501" ht="14.25">
      <c r="C501"/>
    </row>
    <row r="502" ht="14.25">
      <c r="C502"/>
    </row>
    <row r="503" ht="14.25">
      <c r="C503"/>
    </row>
    <row r="504" ht="14.25">
      <c r="C504"/>
    </row>
    <row r="505" ht="14.25">
      <c r="C505"/>
    </row>
    <row r="506" ht="14.25">
      <c r="C506"/>
    </row>
    <row r="507" ht="14.25">
      <c r="C507"/>
    </row>
    <row r="508" ht="14.25">
      <c r="C508"/>
    </row>
    <row r="509" ht="14.25">
      <c r="C509"/>
    </row>
    <row r="510" ht="14.25">
      <c r="C510"/>
    </row>
    <row r="511" ht="14.25">
      <c r="C511"/>
    </row>
    <row r="512" ht="14.25">
      <c r="C512"/>
    </row>
    <row r="513" ht="14.25">
      <c r="C513"/>
    </row>
    <row r="514" ht="14.25">
      <c r="C514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DF75B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10" t="s">
        <v>4</v>
      </c>
    </row>
    <row r="2">
      <c r="A2" s="5">
        <f>BSMmodel!Q21</f>
        <v>200</v>
      </c>
      <c r="B2" s="11">
        <f>BSMmodel!AG21</f>
        <v>0</v>
      </c>
    </row>
    <row r="3">
      <c r="A3" s="5">
        <f>BSMmodel!Q22</f>
        <v>400</v>
      </c>
      <c r="B3" s="11">
        <f>BSMmodel!AG22</f>
        <v>0</v>
      </c>
    </row>
    <row r="4">
      <c r="A4" s="5">
        <f>BSMmodel!Q23</f>
        <v>600</v>
      </c>
      <c r="B4" s="11">
        <f>BSMmodel!AG23</f>
        <v>0</v>
      </c>
    </row>
    <row r="5">
      <c r="A5" s="5">
        <f>BSMmodel!Q24</f>
        <v>800</v>
      </c>
      <c r="B5" s="11">
        <f>BSMmodel!AG24</f>
        <v>0</v>
      </c>
    </row>
    <row r="6">
      <c r="A6" s="5">
        <f>BSMmodel!Q25</f>
        <v>1000</v>
      </c>
      <c r="B6" s="11">
        <f>BSMmodel!AG25</f>
        <v>0</v>
      </c>
    </row>
    <row r="7">
      <c r="A7" s="5">
        <f>BSMmodel!Q26</f>
        <v>1200</v>
      </c>
      <c r="B7" s="11">
        <f>BSMmodel!AG26</f>
        <v>0</v>
      </c>
    </row>
    <row r="8">
      <c r="A8" s="5">
        <f>BSMmodel!Q27</f>
        <v>1400</v>
      </c>
      <c r="B8" s="11">
        <f>BSMmodel!AG27</f>
        <v>0</v>
      </c>
    </row>
    <row r="9">
      <c r="A9" s="5">
        <f>BSMmodel!Q28</f>
        <v>1600</v>
      </c>
      <c r="B9" s="11">
        <f>BSMmodel!AG28</f>
        <v>0</v>
      </c>
    </row>
    <row r="10">
      <c r="A10" s="5">
        <f>BSMmodel!Q29</f>
        <v>1800</v>
      </c>
      <c r="B10" s="11">
        <f>BSMmodel!AG29</f>
        <v>0</v>
      </c>
    </row>
    <row r="11">
      <c r="A11" s="5">
        <f>BSMmodel!Q30</f>
        <v>1900</v>
      </c>
      <c r="B11" s="11">
        <f>BSMmodel!AG30</f>
        <v>0</v>
      </c>
    </row>
    <row r="12">
      <c r="A12" s="5">
        <f>BSMmodel!Q31</f>
        <v>2000</v>
      </c>
      <c r="B12" s="11">
        <f>BSMmodel!AG31</f>
        <v>1.6017414425728796e-291</v>
      </c>
    </row>
    <row r="13">
      <c r="A13" s="5">
        <f>BSMmodel!Q32</f>
        <v>2100</v>
      </c>
      <c r="B13" s="11">
        <f>BSMmodel!AG32</f>
        <v>1.3093044592300947e-265</v>
      </c>
    </row>
    <row r="14">
      <c r="A14" s="5">
        <f>BSMmodel!Q33</f>
        <v>2200</v>
      </c>
      <c r="B14" s="11">
        <f>BSMmodel!AG33</f>
        <v>9.2508698732223838e-242</v>
      </c>
    </row>
    <row r="15">
      <c r="A15" s="5">
        <f>BSMmodel!Q34</f>
        <v>2300</v>
      </c>
      <c r="B15" s="11">
        <f>BSMmodel!AG34</f>
        <v>3.7148834905989589e-220</v>
      </c>
    </row>
    <row r="16">
      <c r="A16" s="5">
        <f>BSMmodel!Q35</f>
        <v>2400</v>
      </c>
      <c r="B16" s="11">
        <f>BSMmodel!AG35</f>
        <v>2.4098635918445156e-200</v>
      </c>
    </row>
    <row r="17">
      <c r="A17" s="5">
        <f>BSMmodel!Q36</f>
        <v>2500</v>
      </c>
      <c r="B17" s="11">
        <f>BSMmodel!AG36</f>
        <v>3.3583630544181447e-181</v>
      </c>
    </row>
    <row r="18">
      <c r="A18" s="5">
        <f>BSMmodel!Q37</f>
        <v>2600</v>
      </c>
      <c r="B18" s="11">
        <f>BSMmodel!AG37</f>
        <v>7.4511518621170797e-165</v>
      </c>
    </row>
    <row r="19">
      <c r="A19" s="5">
        <f>BSMmodel!Q38</f>
        <v>2700</v>
      </c>
      <c r="B19" s="11">
        <f>BSMmodel!AG38</f>
        <v>1.4473967721320232e-149</v>
      </c>
    </row>
    <row r="20">
      <c r="A20" s="5">
        <f>BSMmodel!Q39</f>
        <v>2800</v>
      </c>
      <c r="B20" s="11">
        <f>BSMmodel!AG39</f>
        <v>1.659601962479502e-135</v>
      </c>
    </row>
    <row r="21">
      <c r="A21" s="5">
        <f>BSMmodel!Q40</f>
        <v>2900</v>
      </c>
      <c r="B21" s="11">
        <f>BSMmodel!AG40</f>
        <v>1.5488306264016661e-122</v>
      </c>
    </row>
    <row r="22">
      <c r="A22" s="5">
        <f>BSMmodel!Q41</f>
        <v>3000</v>
      </c>
      <c r="B22" s="11">
        <f>BSMmodel!AG41</f>
        <v>4.9447543534513266e-110</v>
      </c>
    </row>
    <row r="23">
      <c r="A23" s="5">
        <f>BSMmodel!Q42</f>
        <v>3100</v>
      </c>
      <c r="B23" s="11">
        <f>BSMmodel!AG42</f>
        <v>2.4050840299810865e-099</v>
      </c>
    </row>
    <row r="24">
      <c r="A24" s="5">
        <f>BSMmodel!Q43</f>
        <v>3150</v>
      </c>
      <c r="B24" s="11">
        <f>BSMmodel!AG43</f>
        <v>1.0146345244173688e-094</v>
      </c>
    </row>
    <row r="25">
      <c r="A25" s="5">
        <f>BSMmodel!Q44</f>
        <v>3200</v>
      </c>
      <c r="B25" s="11">
        <f>BSMmodel!AG44</f>
        <v>5.2747993431131009e-089</v>
      </c>
    </row>
    <row r="26">
      <c r="A26" s="5">
        <f>BSMmodel!Q45</f>
        <v>3250</v>
      </c>
      <c r="B26" s="11">
        <f>BSMmodel!AG45</f>
        <v>1.4528665306799371e-084</v>
      </c>
    </row>
    <row r="27">
      <c r="A27" s="5">
        <f>BSMmodel!Q46</f>
        <v>3300</v>
      </c>
      <c r="B27" s="11">
        <f>BSMmodel!AG46</f>
        <v>1.7728486067144029e-079</v>
      </c>
    </row>
    <row r="28" s="1" customFormat="1">
      <c r="A28" s="5">
        <f>BSMmodel!Q47</f>
        <v>3350</v>
      </c>
      <c r="B28" s="11">
        <f>BSMmodel!AG47</f>
        <v>7.2652598437584475e-076</v>
      </c>
    </row>
    <row r="29" s="1" customFormat="1">
      <c r="A29" s="5">
        <f>BSMmodel!Q48</f>
        <v>3400</v>
      </c>
      <c r="B29" s="11">
        <f>BSMmodel!AG48</f>
        <v>6.3515677011014736e-071</v>
      </c>
    </row>
    <row r="30" s="1" customFormat="1">
      <c r="A30" s="5">
        <f>BSMmodel!Q49</f>
        <v>3450</v>
      </c>
      <c r="B30" s="11">
        <f>BSMmodel!AG49</f>
        <v>2.0662732122789606e-067</v>
      </c>
    </row>
    <row r="31" s="1" customFormat="1">
      <c r="A31" s="5">
        <f>BSMmodel!Q50</f>
        <v>3500</v>
      </c>
      <c r="B31" s="11">
        <f>BSMmodel!AG50</f>
        <v>6.6329490751733438e-063</v>
      </c>
    </row>
    <row r="32" s="1" customFormat="1">
      <c r="A32" s="5">
        <f>BSMmodel!Q51</f>
        <v>3550</v>
      </c>
      <c r="B32" s="11">
        <f>BSMmodel!AG51</f>
        <v>1.5752434208753004e-059</v>
      </c>
    </row>
    <row r="33" s="1" customFormat="1">
      <c r="A33" s="5">
        <f>BSMmodel!Q52</f>
        <v>3600</v>
      </c>
      <c r="B33" s="11">
        <f>BSMmodel!AG52</f>
        <v>1.0549473347288475e-055</v>
      </c>
    </row>
    <row r="34" s="1" customFormat="1">
      <c r="A34" s="5">
        <f>BSMmodel!Q53</f>
        <v>3650</v>
      </c>
      <c r="B34" s="11">
        <f>BSMmodel!AG53</f>
        <v>1.0769759143293592e-052</v>
      </c>
    </row>
    <row r="35" s="1" customFormat="1">
      <c r="A35" s="5">
        <f>BSMmodel!Q54</f>
        <v>3700</v>
      </c>
      <c r="B35" s="11">
        <f>BSMmodel!AG54</f>
        <v>4.9978038921149469e-049</v>
      </c>
      <c r="N35" s="12" t="s">
        <v>5</v>
      </c>
    </row>
    <row r="36" s="1" customFormat="1">
      <c r="A36" s="5">
        <f>BSMmodel!Q55</f>
        <v>3725</v>
      </c>
      <c r="B36" s="11">
        <f>BSMmodel!AG55</f>
        <v>5.6199747062839548e-048</v>
      </c>
    </row>
    <row r="37" s="1" customFormat="1">
      <c r="A37" s="5">
        <f>BSMmodel!Q56</f>
        <v>3750</v>
      </c>
      <c r="B37" s="11">
        <f>BSMmodel!AG56</f>
        <v>5.1941585371584251e-046</v>
      </c>
    </row>
    <row r="38" s="1" customFormat="1">
      <c r="A38" s="5">
        <f>BSMmodel!Q57</f>
        <v>3775</v>
      </c>
      <c r="B38" s="11">
        <f>BSMmodel!AG57</f>
        <v>3.3089258950273047e-045</v>
      </c>
    </row>
    <row r="39">
      <c r="A39" s="5">
        <f>BSMmodel!Q58</f>
        <v>3800</v>
      </c>
      <c r="B39" s="11">
        <f>BSMmodel!AG58</f>
        <v>6.3057771527302994e-043</v>
      </c>
    </row>
    <row r="40">
      <c r="A40" s="5">
        <f>BSMmodel!Q59</f>
        <v>3825</v>
      </c>
      <c r="B40" s="11">
        <f>BSMmodel!AG59</f>
        <v>4.2745658212632279e-042</v>
      </c>
    </row>
    <row r="41">
      <c r="A41" s="5">
        <f>BSMmodel!Q60</f>
        <v>3850</v>
      </c>
      <c r="B41" s="11">
        <f>BSMmodel!AG60</f>
        <v>4.0289655602683017e-040</v>
      </c>
    </row>
    <row r="42">
      <c r="A42" s="5">
        <f>BSMmodel!Q61</f>
        <v>3875</v>
      </c>
      <c r="B42" s="11">
        <f>BSMmodel!AG61</f>
        <v>3.0744595126559512e-039</v>
      </c>
    </row>
    <row r="43">
      <c r="A43" s="5">
        <f>BSMmodel!Q62</f>
        <v>3900</v>
      </c>
      <c r="B43" s="11">
        <f>BSMmodel!AG62</f>
        <v>4.5687277229539949e-037</v>
      </c>
    </row>
    <row r="44">
      <c r="A44" s="5">
        <f>BSMmodel!Q63</f>
        <v>3925</v>
      </c>
      <c r="B44" s="11">
        <f>BSMmodel!AG63</f>
        <v>1.02539409953835e-036</v>
      </c>
    </row>
    <row r="45">
      <c r="A45" s="5">
        <f>BSMmodel!Q64</f>
        <v>3950</v>
      </c>
      <c r="B45" s="11">
        <f>BSMmodel!AG64</f>
        <v>6.5820518021362727e-035</v>
      </c>
    </row>
    <row r="46">
      <c r="A46" s="5">
        <f>BSMmodel!Q65</f>
        <v>3975</v>
      </c>
      <c r="B46" s="11">
        <f>BSMmodel!AG65</f>
        <v>4.9193552292147243e-034</v>
      </c>
    </row>
    <row r="47">
      <c r="A47" s="5">
        <f>BSMmodel!Q66</f>
        <v>4000</v>
      </c>
      <c r="B47" s="11">
        <f>BSMmodel!AG66</f>
        <v>4.0146062695335438e-031</v>
      </c>
    </row>
    <row r="48">
      <c r="A48" s="5">
        <f>BSMmodel!Q67</f>
        <v>4025</v>
      </c>
      <c r="B48" s="11">
        <f>BSMmodel!AG67</f>
        <v>1.2116695045885796e-031</v>
      </c>
    </row>
    <row r="49">
      <c r="A49" s="5">
        <f>BSMmodel!Q68</f>
        <v>4050</v>
      </c>
      <c r="B49" s="11">
        <f>BSMmodel!AG68</f>
        <v>1.1168321183923314e-029</v>
      </c>
    </row>
    <row r="50">
      <c r="A50" s="5">
        <f>BSMmodel!Q69</f>
        <v>4075</v>
      </c>
      <c r="B50" s="11">
        <f>BSMmodel!AG69</f>
        <v>7.4025826034264668e-029</v>
      </c>
    </row>
    <row r="51">
      <c r="A51" s="5">
        <f>BSMmodel!Q70</f>
        <v>4100</v>
      </c>
      <c r="B51" s="11">
        <f>BSMmodel!AG70</f>
        <v>4.0254441363383949e-027</v>
      </c>
    </row>
    <row r="52">
      <c r="A52" s="5">
        <f>BSMmodel!Q71</f>
        <v>4125</v>
      </c>
      <c r="B52" s="11">
        <f>BSMmodel!AG71</f>
        <v>1.3074603273537032e-026</v>
      </c>
    </row>
    <row r="53">
      <c r="A53" s="5">
        <f>BSMmodel!Q72</f>
        <v>4150</v>
      </c>
      <c r="B53" s="11">
        <f>BSMmodel!AG72</f>
        <v>1.3621595078403371e-025</v>
      </c>
    </row>
    <row r="54">
      <c r="A54" s="5">
        <f>BSMmodel!Q73</f>
        <v>4175</v>
      </c>
      <c r="B54" s="11">
        <f>BSMmodel!AG73</f>
        <v>7.002817708582697e-025</v>
      </c>
    </row>
    <row r="55">
      <c r="A55" s="5">
        <f>BSMmodel!Q74</f>
        <v>4200</v>
      </c>
      <c r="B55" s="11">
        <f>BSMmodel!AG74</f>
        <v>1.6817252808900703e-022</v>
      </c>
    </row>
    <row r="56">
      <c r="A56" s="5">
        <f>BSMmodel!Q75</f>
        <v>4225</v>
      </c>
      <c r="B56" s="11">
        <f>BSMmodel!AG75</f>
        <v>2.0785025630062871e-022</v>
      </c>
    </row>
    <row r="57">
      <c r="A57" s="5">
        <f>BSMmodel!Q76</f>
        <v>4250</v>
      </c>
      <c r="B57" s="11">
        <f>BSMmodel!AG76</f>
        <v>1.1230409010090399e-020</v>
      </c>
    </row>
    <row r="58">
      <c r="A58" s="5">
        <f>BSMmodel!Q77</f>
        <v>4275</v>
      </c>
      <c r="B58" s="11">
        <f>BSMmodel!AG77</f>
        <v>3.2628718826256933e-020</v>
      </c>
    </row>
    <row r="59">
      <c r="A59" s="5">
        <f>BSMmodel!Q78</f>
        <v>4290</v>
      </c>
      <c r="B59" s="11">
        <f>BSMmodel!AG78</f>
        <v>1.1548212056571596e-020</v>
      </c>
    </row>
    <row r="60">
      <c r="A60" s="5">
        <f>BSMmodel!Q79</f>
        <v>4300</v>
      </c>
      <c r="B60" s="11">
        <f>BSMmodel!AG79</f>
        <v>8.3642567589499742e-019</v>
      </c>
    </row>
    <row r="61">
      <c r="A61" s="5">
        <f>BSMmodel!Q80</f>
        <v>4310</v>
      </c>
      <c r="B61" s="11">
        <f>BSMmodel!AG80</f>
        <v>5.7686357116806628e-020</v>
      </c>
    </row>
    <row r="62">
      <c r="A62" s="5">
        <f>BSMmodel!Q81</f>
        <v>4320</v>
      </c>
      <c r="B62" s="11">
        <f>BSMmodel!AG81</f>
        <v>1.2330384394720153e-019</v>
      </c>
    </row>
    <row r="63">
      <c r="A63" s="5">
        <f>BSMmodel!Q82</f>
        <v>4325</v>
      </c>
      <c r="B63" s="11">
        <f>BSMmodel!AG82</f>
        <v>2.1853228524508352e-018</v>
      </c>
    </row>
    <row r="64">
      <c r="A64" s="5">
        <f>BSMmodel!Q83</f>
        <v>4330</v>
      </c>
      <c r="B64" s="11">
        <f>BSMmodel!AG83</f>
        <v>1.8439774867304505e-019</v>
      </c>
    </row>
    <row r="65">
      <c r="A65" s="5">
        <f>BSMmodel!Q84</f>
        <v>4340</v>
      </c>
      <c r="B65" s="11">
        <f>BSMmodel!AG84</f>
        <v>1.2982376138837329e-018</v>
      </c>
    </row>
    <row r="66">
      <c r="A66" s="5">
        <f>BSMmodel!Q85</f>
        <v>4350</v>
      </c>
      <c r="B66" s="11">
        <f>BSMmodel!AG85</f>
        <v>1.8906427611339752e-017</v>
      </c>
    </row>
    <row r="67">
      <c r="A67" s="5">
        <f>BSMmodel!Q86</f>
        <v>4360</v>
      </c>
      <c r="B67" s="11">
        <f>BSMmodel!AG86</f>
        <v>3.8719482553011069e-018</v>
      </c>
    </row>
    <row r="68">
      <c r="A68" s="5">
        <f>BSMmodel!Q87</f>
        <v>4370</v>
      </c>
      <c r="B68" s="11">
        <f>BSMmodel!AG87</f>
        <v>4.5627594721322411e-018</v>
      </c>
    </row>
    <row r="69">
      <c r="A69" s="5">
        <f>BSMmodel!Q88</f>
        <v>4375</v>
      </c>
      <c r="B69" s="11">
        <f>BSMmodel!AG88</f>
        <v>2.1031460405735909e-016</v>
      </c>
    </row>
    <row r="70">
      <c r="A70" s="5">
        <f>BSMmodel!Q89</f>
        <v>4380</v>
      </c>
      <c r="B70" s="11">
        <f>BSMmodel!AG89</f>
        <v>1.1371520385483726e-017</v>
      </c>
    </row>
    <row r="71">
      <c r="A71" s="5">
        <f>BSMmodel!Q90</f>
        <v>4390</v>
      </c>
      <c r="B71" s="11">
        <f>BSMmodel!AG90</f>
        <v>4.7780620543677046e-017</v>
      </c>
    </row>
    <row r="72">
      <c r="A72" s="5">
        <f>BSMmodel!Q91</f>
        <v>4400</v>
      </c>
      <c r="B72" s="11">
        <f>BSMmodel!AG91</f>
        <v>4.264918336055063e-015</v>
      </c>
    </row>
    <row r="73">
      <c r="A73" s="5">
        <f>BSMmodel!Q92</f>
        <v>4410</v>
      </c>
      <c r="B73" s="11">
        <f>BSMmodel!AG92</f>
        <v>2.6444437888088855e-016</v>
      </c>
    </row>
    <row r="74">
      <c r="A74" s="5">
        <f>BSMmodel!Q93</f>
        <v>4420</v>
      </c>
      <c r="B74" s="11">
        <f>BSMmodel!AG93</f>
        <v>3.253440284416703e-016</v>
      </c>
    </row>
    <row r="75">
      <c r="A75" s="5">
        <f>BSMmodel!Q94</f>
        <v>4425</v>
      </c>
      <c r="B75" s="11">
        <f>BSMmodel!AG94</f>
        <v>1.904268922235735e-015</v>
      </c>
    </row>
    <row r="76">
      <c r="A76" s="5">
        <f>BSMmodel!Q95</f>
        <v>4430</v>
      </c>
      <c r="B76" s="11">
        <f>BSMmodel!AG95</f>
        <v>5.1785058710501647e-016</v>
      </c>
    </row>
    <row r="77">
      <c r="A77" s="5">
        <f>BSMmodel!Q96</f>
        <v>4440</v>
      </c>
      <c r="B77" s="11">
        <f>BSMmodel!AG96</f>
        <v>2.8366454981480828e-015</v>
      </c>
    </row>
    <row r="78">
      <c r="A78" s="5">
        <f>BSMmodel!Q97</f>
        <v>4450</v>
      </c>
      <c r="B78" s="11">
        <f>BSMmodel!AG97</f>
        <v>4.5471855844783004e-014</v>
      </c>
    </row>
    <row r="79">
      <c r="A79" s="5">
        <f>BSMmodel!Q98</f>
        <v>4460</v>
      </c>
      <c r="B79" s="11">
        <f>BSMmodel!AG98</f>
        <v>7.3037585625793192e-015</v>
      </c>
    </row>
    <row r="80">
      <c r="A80" s="5">
        <f>BSMmodel!Q99</f>
        <v>4470</v>
      </c>
      <c r="B80" s="11">
        <f>BSMmodel!AG99</f>
        <v>1.2191326130364426e-014</v>
      </c>
    </row>
    <row r="81">
      <c r="A81" s="5">
        <f>BSMmodel!Q100</f>
        <v>4475</v>
      </c>
      <c r="B81" s="11">
        <f>BSMmodel!AG100</f>
        <v>2.5214870412229866e-013</v>
      </c>
    </row>
    <row r="82">
      <c r="A82" s="5">
        <f>BSMmodel!Q101</f>
        <v>4480</v>
      </c>
      <c r="B82" s="11">
        <f>BSMmodel!AG101</f>
        <v>3.645057416138492e-014</v>
      </c>
    </row>
    <row r="83">
      <c r="A83" s="5">
        <f>BSMmodel!Q102</f>
        <v>4490</v>
      </c>
      <c r="B83" s="11">
        <f>BSMmodel!AG102</f>
        <v>1.6300793172142572e-013</v>
      </c>
    </row>
    <row r="84">
      <c r="A84" s="5">
        <f>BSMmodel!Q103</f>
        <v>4500</v>
      </c>
      <c r="B84" s="11">
        <f>BSMmodel!AG103</f>
        <v>1.6656168352749865e-011</v>
      </c>
    </row>
    <row r="85">
      <c r="A85" s="5">
        <f>BSMmodel!Q104</f>
        <v>4510</v>
      </c>
      <c r="B85" s="11">
        <f>BSMmodel!AG104</f>
        <v>1.993208805788839e-013</v>
      </c>
    </row>
    <row r="86">
      <c r="A86" s="5">
        <f>BSMmodel!Q105</f>
        <v>4520</v>
      </c>
      <c r="B86" s="11">
        <f>BSMmodel!AG105</f>
        <v>7.6759851004243643e-013</v>
      </c>
    </row>
    <row r="87">
      <c r="A87" s="5">
        <f>BSMmodel!Q106</f>
        <v>4525</v>
      </c>
      <c r="B87" s="11">
        <f>BSMmodel!AG106</f>
        <v>6.2795360895316201e-012</v>
      </c>
    </row>
    <row r="88">
      <c r="A88" s="5">
        <f>BSMmodel!Q107</f>
        <v>4530</v>
      </c>
      <c r="B88" s="11">
        <f>BSMmodel!AG107</f>
        <v>8.068730595750188e-013</v>
      </c>
    </row>
    <row r="89">
      <c r="A89" s="5">
        <f>BSMmodel!Q108</f>
        <v>4540</v>
      </c>
      <c r="B89" s="11">
        <f>BSMmodel!AG108</f>
        <v>1.7550677146911881e-012</v>
      </c>
    </row>
    <row r="90">
      <c r="A90" s="5">
        <f>BSMmodel!Q109</f>
        <v>4550</v>
      </c>
      <c r="B90" s="11">
        <f>BSMmodel!AG109</f>
        <v>1.8921392486590202e-010</v>
      </c>
    </row>
    <row r="91">
      <c r="A91" s="5">
        <f>BSMmodel!Q110</f>
        <v>4560</v>
      </c>
      <c r="B91" s="11">
        <f>BSMmodel!AG110</f>
        <v>8.5434147142574003e-012</v>
      </c>
    </row>
    <row r="92">
      <c r="A92" s="5">
        <f>BSMmodel!Q111</f>
        <v>4570</v>
      </c>
      <c r="B92" s="11">
        <f>BSMmodel!AG111</f>
        <v>1.0057904491184062e-011</v>
      </c>
    </row>
    <row r="93">
      <c r="A93" s="5">
        <f>BSMmodel!Q112</f>
        <v>4575</v>
      </c>
      <c r="B93" s="11">
        <f>BSMmodel!AG112</f>
        <v>1.2861834283673453e-010</v>
      </c>
    </row>
    <row r="94">
      <c r="A94" s="5">
        <f>BSMmodel!Q113</f>
        <v>4580</v>
      </c>
      <c r="B94" s="11">
        <f>BSMmodel!AG113</f>
        <v>3.9421380746177587e-011</v>
      </c>
    </row>
    <row r="95">
      <c r="A95" s="5">
        <f>BSMmodel!Q114</f>
        <v>4590</v>
      </c>
      <c r="B95" s="11">
        <f>BSMmodel!AG114</f>
        <v>3.5912194986172332e-010</v>
      </c>
    </row>
    <row r="96">
      <c r="A96" s="5">
        <f>BSMmodel!Q115</f>
        <v>4600</v>
      </c>
      <c r="B96" s="11">
        <f>BSMmodel!AG115</f>
        <v>7.9726237115626719e-009</v>
      </c>
    </row>
    <row r="97">
      <c r="A97" s="5">
        <f>BSMmodel!Q116</f>
        <v>4610</v>
      </c>
      <c r="B97" s="11">
        <f>BSMmodel!AG116</f>
        <v>6.436918337253981e-010</v>
      </c>
    </row>
    <row r="98">
      <c r="A98" s="5">
        <f>BSMmodel!Q117</f>
        <v>4620</v>
      </c>
      <c r="B98" s="11">
        <f>BSMmodel!AG117</f>
        <v>6.9646257706677723e-010</v>
      </c>
    </row>
    <row r="99">
      <c r="A99" s="5">
        <f>BSMmodel!Q118</f>
        <v>4625</v>
      </c>
      <c r="B99" s="11">
        <f>BSMmodel!AG118</f>
        <v>1.0349166704213682e-008</v>
      </c>
    </row>
    <row r="100">
      <c r="A100" s="5">
        <f>BSMmodel!Q119</f>
        <v>4630</v>
      </c>
      <c r="B100" s="11">
        <f>BSMmodel!AG119</f>
        <v>1.2051406142560284e-009</v>
      </c>
    </row>
    <row r="101">
      <c r="A101" s="5">
        <f>BSMmodel!Q120</f>
        <v>4640</v>
      </c>
      <c r="B101" s="11">
        <f>BSMmodel!AG120</f>
        <v>2.6874895539911002e-009</v>
      </c>
    </row>
    <row r="102">
      <c r="A102" s="5">
        <f>BSMmodel!Q121</f>
        <v>4650</v>
      </c>
      <c r="B102" s="11">
        <f>BSMmodel!AG121</f>
        <v>1.6755074072916312e-007</v>
      </c>
    </row>
    <row r="103">
      <c r="A103" s="5">
        <f>BSMmodel!Q122</f>
        <v>4660</v>
      </c>
      <c r="B103" s="11">
        <f>BSMmodel!AG122</f>
        <v>1.052509108679905e-008</v>
      </c>
    </row>
    <row r="104">
      <c r="A104" s="5">
        <f>BSMmodel!Q123</f>
        <v>4670</v>
      </c>
      <c r="B104" s="11">
        <f>BSMmodel!AG123</f>
        <v>1.052884262008613e-008</v>
      </c>
    </row>
    <row r="105">
      <c r="A105" s="5">
        <f>BSMmodel!Q124</f>
        <v>4675</v>
      </c>
      <c r="B105" s="11">
        <f>BSMmodel!AG124</f>
        <v>2.3204226813968182e-007</v>
      </c>
    </row>
    <row r="106">
      <c r="A106" s="5">
        <f>BSMmodel!Q125</f>
        <v>4680</v>
      </c>
      <c r="B106" s="11">
        <f>BSMmodel!AG125</f>
        <v>4.1813235956056163e-008</v>
      </c>
    </row>
    <row r="107">
      <c r="A107" s="5">
        <f>BSMmodel!Q126</f>
        <v>4690</v>
      </c>
      <c r="B107" s="11">
        <f>BSMmodel!AG126</f>
        <v>3.7437792594571972e-008</v>
      </c>
    </row>
    <row r="108">
      <c r="A108" s="5">
        <f>BSMmodel!Q127</f>
        <v>4700</v>
      </c>
      <c r="B108" s="11">
        <f>BSMmodel!AG127</f>
        <v>4.293442505773844e-006</v>
      </c>
    </row>
    <row r="109">
      <c r="A109" s="5">
        <f>BSMmodel!Q128</f>
        <v>4710</v>
      </c>
      <c r="B109" s="11">
        <f>BSMmodel!AG128</f>
        <v>1.3165546522429725e-007</v>
      </c>
    </row>
    <row r="110">
      <c r="A110" s="5">
        <f>BSMmodel!Q129</f>
        <v>4720</v>
      </c>
      <c r="B110" s="11">
        <f>BSMmodel!AG129</f>
        <v>2.0329632353788522e-007</v>
      </c>
    </row>
    <row r="111">
      <c r="A111" s="5">
        <f>BSMmodel!Q130</f>
        <v>4725</v>
      </c>
      <c r="B111" s="11">
        <f>BSMmodel!AG130</f>
        <v>1.6327136234366425e-006</v>
      </c>
    </row>
    <row r="112">
      <c r="A112" s="5">
        <f>BSMmodel!Q131</f>
        <v>4730</v>
      </c>
      <c r="B112" s="11">
        <f>BSMmodel!AG131</f>
        <v>7.8658756359605773e-007</v>
      </c>
    </row>
    <row r="113">
      <c r="A113" s="5">
        <f>BSMmodel!Q132</f>
        <v>4740</v>
      </c>
      <c r="B113" s="11">
        <f>BSMmodel!AG132</f>
        <v>2.038437290423551e-006</v>
      </c>
    </row>
    <row r="114">
      <c r="A114" s="5">
        <f>BSMmodel!Q133</f>
        <v>4750</v>
      </c>
      <c r="B114" s="11">
        <f>BSMmodel!AG133</f>
        <v>4.8647803543125048e-005</v>
      </c>
    </row>
    <row r="115">
      <c r="A115" s="5">
        <f>BSMmodel!Q134</f>
        <v>4760</v>
      </c>
      <c r="B115" s="11">
        <f>BSMmodel!AG134</f>
        <v>3.5713927592998136e-006</v>
      </c>
    </row>
    <row r="116">
      <c r="A116" s="5">
        <f>BSMmodel!Q135</f>
        <v>4770</v>
      </c>
      <c r="B116" s="11">
        <f>BSMmodel!AG135</f>
        <v>6.0956213222409019e-006</v>
      </c>
    </row>
    <row r="117">
      <c r="A117" s="5">
        <f>BSMmodel!Q136</f>
        <v>4775</v>
      </c>
      <c r="B117" s="11">
        <f>BSMmodel!AG136</f>
        <v>2.3842774931668348e-005</v>
      </c>
    </row>
    <row r="118">
      <c r="A118" s="5">
        <f>BSMmodel!Q137</f>
        <v>4780</v>
      </c>
      <c r="B118" s="11">
        <f>BSMmodel!AG137</f>
        <v>2.9253040375589328e-006</v>
      </c>
    </row>
    <row r="119">
      <c r="A119" s="5">
        <f>BSMmodel!Q138</f>
        <v>4790</v>
      </c>
      <c r="B119" s="11">
        <f>BSMmodel!AG138</f>
        <v>1.2316186181002935e-005</v>
      </c>
    </row>
    <row r="120">
      <c r="A120" s="5">
        <f>BSMmodel!Q139</f>
        <v>4795</v>
      </c>
      <c r="B120" s="11">
        <f>BSMmodel!AG139</f>
        <v>1.0525135767987803e-005</v>
      </c>
    </row>
    <row r="121">
      <c r="A121" s="5">
        <f>BSMmodel!Q140</f>
        <v>4800</v>
      </c>
      <c r="B121" s="11">
        <f>BSMmodel!AG140</f>
        <v>9.6338816996756522e-004</v>
      </c>
    </row>
    <row r="122">
      <c r="A122" s="5">
        <f>BSMmodel!Q141</f>
        <v>4805</v>
      </c>
      <c r="B122" s="11">
        <f>BSMmodel!AG141</f>
        <v>3.2268085886723721e-005</v>
      </c>
    </row>
    <row r="123">
      <c r="A123" s="5">
        <f>BSMmodel!Q142</f>
        <v>4810</v>
      </c>
      <c r="B123" s="11">
        <f>BSMmodel!AG142</f>
        <v>2.7903752514188946e-005</v>
      </c>
    </row>
    <row r="124">
      <c r="A124" s="5">
        <f>BSMmodel!Q143</f>
        <v>4815</v>
      </c>
      <c r="B124" s="11">
        <f>BSMmodel!AG143</f>
        <v>8.9741016127244119e-006</v>
      </c>
    </row>
    <row r="125">
      <c r="A125" s="5">
        <f>BSMmodel!Q144</f>
        <v>4820</v>
      </c>
      <c r="B125" s="11">
        <f>BSMmodel!AG144</f>
        <v>6.1074925650635804e-005</v>
      </c>
    </row>
    <row r="126">
      <c r="A126" s="5">
        <f>BSMmodel!Q145</f>
        <v>4825</v>
      </c>
      <c r="B126" s="11">
        <f>BSMmodel!AG145</f>
        <v>6.9793303714072374e-004</v>
      </c>
    </row>
    <row r="127">
      <c r="A127" s="5">
        <f>BSMmodel!Q146</f>
        <v>4830</v>
      </c>
      <c r="B127" s="11">
        <f>BSMmodel!AG146</f>
        <v>6.1113694628793362e-004</v>
      </c>
    </row>
    <row r="128">
      <c r="A128" s="5">
        <f>BSMmodel!Q147</f>
        <v>4835</v>
      </c>
      <c r="B128" s="11">
        <f>BSMmodel!AG147</f>
        <v>3.5200964764092584e-005</v>
      </c>
    </row>
    <row r="129">
      <c r="A129" s="5">
        <f>BSMmodel!Q148</f>
        <v>4840</v>
      </c>
      <c r="B129" s="11">
        <f>BSMmodel!AG148</f>
        <v>1.2950668779868331e-004</v>
      </c>
    </row>
    <row r="130">
      <c r="A130" s="5">
        <f>BSMmodel!Q149</f>
        <v>4845</v>
      </c>
      <c r="B130" s="11">
        <f>BSMmodel!AG149</f>
        <v>4.4832556572364457e-005</v>
      </c>
    </row>
    <row r="131">
      <c r="A131" s="5">
        <f>BSMmodel!Q150</f>
        <v>4850</v>
      </c>
      <c r="B131" s="11">
        <f>BSMmodel!AG150</f>
        <v>2.5811462497757308e-003</v>
      </c>
    </row>
    <row r="132">
      <c r="A132" s="5">
        <f>BSMmodel!Q151</f>
        <v>4855</v>
      </c>
      <c r="B132" s="11">
        <f>BSMmodel!AG151</f>
        <v>9.0874337253376739e-005</v>
      </c>
    </row>
    <row r="133">
      <c r="A133" s="5">
        <f>BSMmodel!Q152</f>
        <v>4860</v>
      </c>
      <c r="B133" s="11">
        <f>BSMmodel!AG152</f>
        <v>2.2983562584417006e-004</v>
      </c>
    </row>
    <row r="134">
      <c r="A134" s="5">
        <f>BSMmodel!Q153</f>
        <v>4865</v>
      </c>
      <c r="B134" s="11">
        <f>BSMmodel!AG153</f>
        <v>8.3380440136747081e-005</v>
      </c>
    </row>
    <row r="135">
      <c r="A135" s="5">
        <f>BSMmodel!Q154</f>
        <v>4870</v>
      </c>
      <c r="B135" s="11">
        <f>BSMmodel!AG154</f>
        <v>5.7673688769045326e-004</v>
      </c>
    </row>
    <row r="136" ht="14.25">
      <c r="A136" s="5">
        <f>BSMmodel!Q155</f>
        <v>4875</v>
      </c>
      <c r="B136" s="11">
        <f>BSMmodel!AG155</f>
        <v>2.3577428575961065e-003</v>
      </c>
    </row>
    <row r="137" ht="14.25">
      <c r="A137" s="5">
        <f>BSMmodel!Q156</f>
        <v>4880</v>
      </c>
      <c r="B137" s="11">
        <f>BSMmodel!AG156</f>
        <v>3.9055491451415086e-004</v>
      </c>
    </row>
    <row r="138" ht="14.25">
      <c r="A138" s="5">
        <f>BSMmodel!Q157</f>
        <v>4885</v>
      </c>
      <c r="B138" s="11">
        <f>BSMmodel!AG157</f>
        <v>2.0274107136040445e-004</v>
      </c>
    </row>
    <row r="139" ht="14.25">
      <c r="A139" s="5">
        <f>BSMmodel!Q158</f>
        <v>4890</v>
      </c>
      <c r="B139" s="11">
        <f>BSMmodel!AG158</f>
        <v>1.836660053709682e-003</v>
      </c>
    </row>
    <row r="140" ht="14.25">
      <c r="A140" s="5">
        <f>BSMmodel!Q159</f>
        <v>4895</v>
      </c>
      <c r="B140" s="11">
        <f>BSMmodel!AG159</f>
        <v>6.5147757139377249e-004</v>
      </c>
    </row>
    <row r="141" ht="14.25">
      <c r="A141" s="5">
        <f>BSMmodel!Q160</f>
        <v>4900</v>
      </c>
      <c r="B141" s="11">
        <f>BSMmodel!AG160</f>
        <v>0.10206972535706804</v>
      </c>
    </row>
    <row r="142" ht="14.25">
      <c r="A142" s="5">
        <f>BSMmodel!Q161</f>
        <v>4905</v>
      </c>
      <c r="B142" s="11">
        <f>BSMmodel!AG161</f>
        <v>6.7871347762225409e-004</v>
      </c>
    </row>
    <row r="143" ht="14.25">
      <c r="A143" s="5">
        <f>BSMmodel!Q162</f>
        <v>4910</v>
      </c>
      <c r="B143" s="11">
        <f>BSMmodel!AG162</f>
        <v>3.0958323626459044e-003</v>
      </c>
    </row>
    <row r="144" ht="14.25">
      <c r="A144" s="5">
        <f>BSMmodel!Q163</f>
        <v>4915</v>
      </c>
      <c r="B144" s="11">
        <f>BSMmodel!AG163</f>
        <v>5.9659548630640769e-004</v>
      </c>
    </row>
    <row r="145" ht="14.25">
      <c r="A145" s="5">
        <f>BSMmodel!Q164</f>
        <v>4920</v>
      </c>
      <c r="B145" s="11">
        <f>BSMmodel!AG164</f>
        <v>4.238663017439543e-003</v>
      </c>
    </row>
    <row r="146" ht="14.25">
      <c r="A146" s="5">
        <f>BSMmodel!Q165</f>
        <v>4925</v>
      </c>
      <c r="B146" s="11">
        <f>BSMmodel!AG165</f>
        <v>5.7612637234074775e-002</v>
      </c>
    </row>
    <row r="147" ht="14.25">
      <c r="A147" s="5">
        <f>BSMmodel!Q166</f>
        <v>4930</v>
      </c>
      <c r="B147" s="11">
        <f>BSMmodel!AG166</f>
        <v>2.4177150524570576e-002</v>
      </c>
    </row>
    <row r="148" ht="14.25">
      <c r="A148" s="5">
        <f>BSMmodel!Q167</f>
        <v>4935</v>
      </c>
      <c r="B148" s="11">
        <f>BSMmodel!AG167</f>
        <v>6.8193094742510577e-003</v>
      </c>
    </row>
    <row r="149" ht="14.25">
      <c r="A149" s="5">
        <f>BSMmodel!Q168</f>
        <v>4940</v>
      </c>
      <c r="B149" s="11">
        <f>BSMmodel!AG168</f>
        <v>3.7720710724482229e-002</v>
      </c>
    </row>
    <row r="150" ht="14.25">
      <c r="A150" s="5">
        <f>BSMmodel!Q169</f>
        <v>4945</v>
      </c>
      <c r="B150" s="11">
        <f>BSMmodel!AG169</f>
        <v>2.2827087678077541e-003</v>
      </c>
    </row>
    <row r="151" ht="14.25">
      <c r="A151" s="5">
        <f>BSMmodel!Q170</f>
        <v>4950</v>
      </c>
      <c r="B151" s="11">
        <f>BSMmodel!AG170</f>
        <v>0.60312636131574948</v>
      </c>
    </row>
    <row r="152" ht="14.25">
      <c r="A152" s="5">
        <f>BSMmodel!Q171</f>
        <v>4955</v>
      </c>
      <c r="B152" s="11">
        <f>BSMmodel!AG171</f>
        <v>4.5259851887353587e-003</v>
      </c>
    </row>
    <row r="153" ht="14.25">
      <c r="A153" s="5">
        <f>BSMmodel!Q172</f>
        <v>4960</v>
      </c>
      <c r="B153" s="11">
        <f>BSMmodel!AG172</f>
        <v>2.8620799377485014e-002</v>
      </c>
    </row>
    <row r="154" ht="14.25">
      <c r="A154" s="5">
        <f>BSMmodel!Q173</f>
        <v>4965</v>
      </c>
      <c r="B154" s="11">
        <f>BSMmodel!AG173</f>
        <v>1.980620719203624e-002</v>
      </c>
    </row>
    <row r="155" ht="14.25">
      <c r="A155" s="5">
        <f>BSMmodel!Q174</f>
        <v>4970</v>
      </c>
      <c r="B155" s="11">
        <f>BSMmodel!AG174</f>
        <v>3.9484820810127413e-002</v>
      </c>
    </row>
    <row r="156" ht="14.25">
      <c r="A156" s="5">
        <f>BSMmodel!Q175</f>
        <v>4975</v>
      </c>
      <c r="B156" s="11">
        <f>BSMmodel!AG175</f>
        <v>0.72265451431361616</v>
      </c>
    </row>
    <row r="157" ht="14.25">
      <c r="A157" s="5">
        <f>BSMmodel!Q176</f>
        <v>4980</v>
      </c>
      <c r="B157" s="11">
        <f>BSMmodel!AG176</f>
        <v>4.3590570178661608e-002</v>
      </c>
    </row>
    <row r="158" ht="14.25">
      <c r="A158" s="5">
        <f>BSMmodel!Q177</f>
        <v>4985</v>
      </c>
      <c r="B158" s="11">
        <f>BSMmodel!AG177</f>
        <v>6.0045867535337895e-002</v>
      </c>
    </row>
    <row r="159" ht="14.25">
      <c r="A159" s="5">
        <f>BSMmodel!Q178</f>
        <v>4990</v>
      </c>
      <c r="B159" s="11">
        <f>BSMmodel!AG178</f>
        <v>8.538875226266246e-002</v>
      </c>
    </row>
    <row r="160" ht="14.25">
      <c r="A160" s="5">
        <f>BSMmodel!Q179</f>
        <v>4995</v>
      </c>
      <c r="B160" s="11">
        <f>BSMmodel!AG179</f>
        <v>6.0604909997020062e-002</v>
      </c>
    </row>
    <row r="161" ht="14.25">
      <c r="A161" s="5">
        <f>BSMmodel!Q180</f>
        <v>5000</v>
      </c>
      <c r="B161" s="11">
        <f>BSMmodel!AG180</f>
        <v>13.246327197464268</v>
      </c>
    </row>
    <row r="162" ht="14.25">
      <c r="A162" s="5">
        <f>BSMmodel!Q181</f>
        <v>5005</v>
      </c>
      <c r="B162" s="11">
        <f>BSMmodel!AG181</f>
        <v>4.7346176551068042e-002</v>
      </c>
    </row>
    <row r="163" ht="14.25">
      <c r="A163" s="5">
        <f>BSMmodel!Q182</f>
        <v>5010</v>
      </c>
      <c r="B163" s="11">
        <f>BSMmodel!AG182</f>
        <v>1.3819421394535292e-003</v>
      </c>
    </row>
    <row r="164" ht="14.25">
      <c r="A164" s="5">
        <f>BSMmodel!Q183</f>
        <v>5015</v>
      </c>
      <c r="B164" s="11">
        <f>BSMmodel!AG183</f>
        <v>6.6424066873400633e-002</v>
      </c>
    </row>
    <row r="165" ht="14.25">
      <c r="A165" s="5">
        <f>BSMmodel!Q184</f>
        <v>5020</v>
      </c>
      <c r="B165" s="11">
        <f>BSMmodel!AG184</f>
        <v>0.22469036575344514</v>
      </c>
    </row>
    <row r="166" ht="14.25">
      <c r="A166" s="5">
        <f>BSMmodel!Q185</f>
        <v>5025</v>
      </c>
      <c r="B166" s="11">
        <f>BSMmodel!AG185</f>
        <v>5.0645474543298743</v>
      </c>
    </row>
    <row r="167" ht="14.25">
      <c r="A167" s="5">
        <f>BSMmodel!Q186</f>
        <v>5030</v>
      </c>
      <c r="B167" s="11">
        <f>BSMmodel!AG186</f>
        <v>0.19330332460229682</v>
      </c>
    </row>
    <row r="168" ht="14.25">
      <c r="A168" s="5">
        <f>BSMmodel!Q187</f>
        <v>5035</v>
      </c>
      <c r="B168" s="11">
        <f>BSMmodel!AG187</f>
        <v>7.7977492203956889e-002</v>
      </c>
    </row>
    <row r="169" ht="14.25">
      <c r="A169" s="5">
        <f>BSMmodel!Q188</f>
        <v>5040</v>
      </c>
      <c r="B169" s="11">
        <f>BSMmodel!AG188</f>
        <v>0.73245396863036838</v>
      </c>
    </row>
    <row r="170" ht="14.25">
      <c r="A170" s="5">
        <f>BSMmodel!Q189</f>
        <v>5045</v>
      </c>
      <c r="B170" s="11">
        <f>BSMmodel!AG189</f>
        <v>0.36802550732154149</v>
      </c>
    </row>
    <row r="171" ht="14.25">
      <c r="A171" s="5">
        <f>BSMmodel!Q190</f>
        <v>5050</v>
      </c>
      <c r="B171" s="11">
        <f>BSMmodel!AG190</f>
        <v>11.18079709895518</v>
      </c>
    </row>
    <row r="172" ht="14.25">
      <c r="A172" s="5">
        <f>BSMmodel!Q191</f>
        <v>5055</v>
      </c>
      <c r="B172" s="11">
        <f>BSMmodel!AG191</f>
        <v>0.43816482491921049</v>
      </c>
    </row>
    <row r="173" ht="14.25">
      <c r="A173" s="5">
        <f>BSMmodel!Q192</f>
        <v>5060</v>
      </c>
      <c r="B173" s="11">
        <f>BSMmodel!AG192</f>
        <v>1.4517710444481886</v>
      </c>
    </row>
    <row r="174" ht="14.25">
      <c r="A174" s="5">
        <f>BSMmodel!Q193</f>
        <v>5065</v>
      </c>
      <c r="B174" s="11">
        <f>BSMmodel!AG193</f>
        <v>9.8913466480297316</v>
      </c>
    </row>
    <row r="175" ht="14.25">
      <c r="A175" s="5">
        <f>BSMmodel!Q194</f>
        <v>5070</v>
      </c>
      <c r="B175" s="11">
        <f>BSMmodel!AG194</f>
        <v>2.5944610937286869</v>
      </c>
    </row>
    <row r="176" ht="14.25">
      <c r="A176" s="5">
        <f>BSMmodel!Q195</f>
        <v>5075</v>
      </c>
      <c r="B176" s="11">
        <f>BSMmodel!AG195</f>
        <v>16.057327072315623</v>
      </c>
    </row>
    <row r="177" ht="14.25">
      <c r="A177" s="5">
        <f>BSMmodel!Q196</f>
        <v>5080</v>
      </c>
      <c r="B177" s="11">
        <f>BSMmodel!AG196</f>
        <v>2.7450951933748033</v>
      </c>
    </row>
    <row r="178" ht="14.25">
      <c r="A178" s="5">
        <f>BSMmodel!Q197</f>
        <v>5085</v>
      </c>
      <c r="B178" s="11">
        <f>BSMmodel!AG197</f>
        <v>0.81175907578070294</v>
      </c>
    </row>
    <row r="179" ht="14.25">
      <c r="A179" s="5">
        <f>BSMmodel!Q198</f>
        <v>5090</v>
      </c>
      <c r="B179" s="11">
        <f>BSMmodel!AG198</f>
        <v>3.332841873348336</v>
      </c>
    </row>
    <row r="180" ht="14.25">
      <c r="A180" s="5">
        <f>BSMmodel!Q199</f>
        <v>5095</v>
      </c>
      <c r="B180" s="11">
        <f>BSMmodel!AG199</f>
        <v>1.7309364206010862</v>
      </c>
    </row>
    <row r="181" ht="14.25">
      <c r="A181" s="5">
        <f>BSMmodel!Q200</f>
        <v>5100</v>
      </c>
      <c r="B181" s="11">
        <f>BSMmodel!AG200</f>
        <v>170.10510828915983</v>
      </c>
    </row>
    <row r="182" ht="14.25">
      <c r="A182" s="5">
        <f>BSMmodel!Q201</f>
        <v>5105</v>
      </c>
      <c r="B182" s="11">
        <f>BSMmodel!AG201</f>
        <v>0.66747339254696314</v>
      </c>
    </row>
    <row r="183" ht="14.25">
      <c r="A183" s="5">
        <f>BSMmodel!Q202</f>
        <v>5110</v>
      </c>
      <c r="B183" s="11">
        <f>BSMmodel!AG202</f>
        <v>5.9681673653241489</v>
      </c>
    </row>
    <row r="184" ht="14.25">
      <c r="A184" s="5">
        <f>BSMmodel!Q203</f>
        <v>5115</v>
      </c>
      <c r="B184" s="11">
        <f>BSMmodel!AG203</f>
        <v>3.5879605031644743</v>
      </c>
    </row>
    <row r="185" ht="14.25">
      <c r="A185" s="5">
        <f>BSMmodel!Q204</f>
        <v>5120</v>
      </c>
      <c r="B185" s="11">
        <f>BSMmodel!AG204</f>
        <v>15.970066411788579</v>
      </c>
    </row>
    <row r="186" ht="14.25">
      <c r="A186" s="5">
        <f>BSMmodel!Q205</f>
        <v>5125</v>
      </c>
      <c r="B186" s="11">
        <f>BSMmodel!AG205</f>
        <v>68.925862560484191</v>
      </c>
    </row>
    <row r="187" ht="14.25">
      <c r="A187" s="5">
        <f>BSMmodel!Q206</f>
        <v>5130</v>
      </c>
      <c r="B187" s="11">
        <f>BSMmodel!AG206</f>
        <v>6.7607976884220449</v>
      </c>
    </row>
    <row r="188" ht="14.25">
      <c r="A188" s="5">
        <f>BSMmodel!Q207</f>
        <v>5135</v>
      </c>
      <c r="B188" s="11">
        <f>BSMmodel!AG207</f>
        <v>9.2337854340373866</v>
      </c>
    </row>
    <row r="189" ht="14.25">
      <c r="A189" s="5">
        <f>BSMmodel!Q208</f>
        <v>5140</v>
      </c>
      <c r="B189" s="11">
        <f>BSMmodel!AG208</f>
        <v>26.169369358342152</v>
      </c>
    </row>
    <row r="190" ht="14.25">
      <c r="A190" s="5">
        <f>BSMmodel!Q209</f>
        <v>5145</v>
      </c>
      <c r="B190" s="11">
        <f>BSMmodel!AG209</f>
        <v>78.821686232514523</v>
      </c>
    </row>
    <row r="191" ht="14.25">
      <c r="A191" s="5">
        <f>BSMmodel!Q210</f>
        <v>5150</v>
      </c>
      <c r="B191" s="11">
        <f>BSMmodel!AG210</f>
        <v>394.73672463262528</v>
      </c>
    </row>
    <row r="192" ht="14.25">
      <c r="A192" s="5">
        <f>BSMmodel!Q211</f>
        <v>5155</v>
      </c>
      <c r="B192" s="11">
        <f>BSMmodel!AG211</f>
        <v>19.138873750183109</v>
      </c>
    </row>
    <row r="193" ht="14.25">
      <c r="A193" s="5">
        <f>BSMmodel!Q212</f>
        <v>5160</v>
      </c>
      <c r="B193" s="11">
        <f>BSMmodel!AG212</f>
        <v>50.04282976136119</v>
      </c>
    </row>
    <row r="194" ht="14.25">
      <c r="A194" s="5">
        <f>BSMmodel!Q213</f>
        <v>5165</v>
      </c>
      <c r="B194" s="11">
        <f>BSMmodel!AG213</f>
        <v>16.796524784504385</v>
      </c>
    </row>
    <row r="195" ht="14.25">
      <c r="A195" s="5">
        <f>BSMmodel!Q214</f>
        <v>5170</v>
      </c>
      <c r="B195" s="11">
        <f>BSMmodel!AG214</f>
        <v>64.854869168414439</v>
      </c>
    </row>
    <row r="196" ht="14.25">
      <c r="A196" s="5">
        <f>BSMmodel!Q215</f>
        <v>5175</v>
      </c>
      <c r="B196" s="11">
        <f>BSMmodel!AG215</f>
        <v>488.57172057225745</v>
      </c>
    </row>
    <row r="197" ht="14.25">
      <c r="A197" s="5">
        <f>BSMmodel!Q216</f>
        <v>5180</v>
      </c>
      <c r="B197" s="11">
        <f>BSMmodel!AG216</f>
        <v>6.2308282668022912</v>
      </c>
    </row>
    <row r="198" ht="14.25">
      <c r="A198" s="5">
        <f>BSMmodel!Q217</f>
        <v>5185</v>
      </c>
      <c r="B198" s="11">
        <f>BSMmodel!AG217</f>
        <v>38.626507970940878</v>
      </c>
    </row>
    <row r="199" ht="14.25">
      <c r="A199" s="5">
        <f>BSMmodel!Q218</f>
        <v>5190</v>
      </c>
      <c r="B199" s="11">
        <f>BSMmodel!AG218</f>
        <v>118.99074335010857</v>
      </c>
    </row>
    <row r="200" ht="14.25">
      <c r="A200" s="5">
        <f>BSMmodel!Q219</f>
        <v>5195</v>
      </c>
      <c r="B200" s="11">
        <f>BSMmodel!AG219</f>
        <v>74.869320428985759</v>
      </c>
    </row>
    <row r="201" ht="14.25">
      <c r="A201" s="5">
        <f>BSMmodel!Q220</f>
        <v>5200</v>
      </c>
      <c r="B201" s="11">
        <f>BSMmodel!AG220</f>
        <v>5921.506443586778</v>
      </c>
    </row>
    <row r="202" ht="14.25">
      <c r="A202" s="5">
        <f>BSMmodel!Q221</f>
        <v>5205</v>
      </c>
      <c r="B202" s="11">
        <f>BSMmodel!AG221</f>
        <v>44.434189150471298</v>
      </c>
    </row>
    <row r="203" ht="14.25">
      <c r="A203" s="5">
        <f>BSMmodel!Q222</f>
        <v>5210</v>
      </c>
      <c r="B203" s="11">
        <f>BSMmodel!AG222</f>
        <v>777.24811823172138</v>
      </c>
    </row>
    <row r="204" ht="14.25">
      <c r="A204" s="5">
        <f>BSMmodel!Q223</f>
        <v>5215</v>
      </c>
      <c r="B204" s="11">
        <f>BSMmodel!AG223</f>
        <v>126.88935175181859</v>
      </c>
    </row>
    <row r="205" ht="14.25">
      <c r="A205" s="5">
        <f>BSMmodel!Q224</f>
        <v>5220</v>
      </c>
      <c r="B205" s="11">
        <f>BSMmodel!AG224</f>
        <v>1274.8258924761863</v>
      </c>
    </row>
    <row r="206" ht="14.25">
      <c r="A206" s="5">
        <f>BSMmodel!Q225</f>
        <v>5225</v>
      </c>
      <c r="B206" s="11">
        <f>BSMmodel!AG225</f>
        <v>1582.7676471230388</v>
      </c>
    </row>
    <row r="207" ht="14.25">
      <c r="A207" s="5">
        <f>BSMmodel!Q226</f>
        <v>5230</v>
      </c>
      <c r="B207" s="11">
        <f>BSMmodel!AG226</f>
        <v>173.59896195194437</v>
      </c>
    </row>
    <row r="208" ht="14.25">
      <c r="A208" s="5">
        <f>BSMmodel!Q227</f>
        <v>5235</v>
      </c>
      <c r="B208" s="11">
        <f>BSMmodel!AG227</f>
        <v>271.5248542603199</v>
      </c>
    </row>
    <row r="209" ht="14.25">
      <c r="A209" s="5">
        <f>BSMmodel!Q228</f>
        <v>5240</v>
      </c>
      <c r="B209" s="11">
        <f>BSMmodel!AG228</f>
        <v>209.51543095769421</v>
      </c>
    </row>
    <row r="210" ht="14.25">
      <c r="A210" s="5">
        <f>BSMmodel!Q229</f>
        <v>5245</v>
      </c>
      <c r="B210" s="11">
        <f>BSMmodel!AG229</f>
        <v>130.65790079815224</v>
      </c>
    </row>
    <row r="211" ht="14.25">
      <c r="A211" s="5">
        <f>BSMmodel!Q230</f>
        <v>5250</v>
      </c>
      <c r="B211" s="11">
        <f>BSMmodel!AG230</f>
        <v>8639.118243020941</v>
      </c>
    </row>
    <row r="212" ht="14.25">
      <c r="A212" s="5">
        <f>BSMmodel!Q231</f>
        <v>5255</v>
      </c>
      <c r="B212" s="11">
        <f>BSMmodel!AG231</f>
        <v>392.05276733805385</v>
      </c>
    </row>
    <row r="213" ht="14.25">
      <c r="A213" s="5">
        <f>BSMmodel!Q232</f>
        <v>5260</v>
      </c>
      <c r="B213" s="11">
        <f>BSMmodel!AG232</f>
        <v>532.41741378035658</v>
      </c>
    </row>
    <row r="214" ht="14.25">
      <c r="A214" s="5">
        <f>BSMmodel!Q233</f>
        <v>5265</v>
      </c>
      <c r="B214" s="11">
        <f>BSMmodel!AG233</f>
        <v>710.68872535164519</v>
      </c>
    </row>
    <row r="215" ht="14.25">
      <c r="A215" s="5">
        <f>BSMmodel!Q234</f>
        <v>5270</v>
      </c>
      <c r="B215" s="11">
        <f>BSMmodel!AG234</f>
        <v>1553.0562905939714</v>
      </c>
    </row>
    <row r="216" ht="14.25">
      <c r="A216" s="5">
        <f>BSMmodel!Q235</f>
        <v>5275</v>
      </c>
      <c r="B216" s="11">
        <f>BSMmodel!AG235</f>
        <v>3660.5024037987641</v>
      </c>
    </row>
    <row r="217" ht="14.25">
      <c r="A217" s="5">
        <f>BSMmodel!Q236</f>
        <v>5280</v>
      </c>
      <c r="B217" s="11">
        <f>BSMmodel!AG236</f>
        <v>1180.4889085725399</v>
      </c>
    </row>
    <row r="218" ht="14.25">
      <c r="A218" s="5">
        <f>BSMmodel!Q237</f>
        <v>5285</v>
      </c>
      <c r="B218" s="11">
        <f>BSMmodel!AG237</f>
        <v>586.34476457486744</v>
      </c>
    </row>
    <row r="219" ht="14.25">
      <c r="A219" s="5">
        <f>BSMmodel!Q238</f>
        <v>5290</v>
      </c>
      <c r="B219" s="11">
        <f>BSMmodel!AG238</f>
        <v>1918.1749710326694</v>
      </c>
    </row>
    <row r="220" ht="14.25">
      <c r="A220" s="5">
        <f>BSMmodel!Q239</f>
        <v>5295</v>
      </c>
      <c r="B220" s="11">
        <f>BSMmodel!AG239</f>
        <v>-121.87570452106411</v>
      </c>
    </row>
    <row r="221" ht="14.25">
      <c r="A221" s="5">
        <f>BSMmodel!Q240</f>
        <v>5300</v>
      </c>
      <c r="B221" s="11">
        <f>BSMmodel!AG240</f>
        <v>62611.058426206262</v>
      </c>
    </row>
    <row r="222" ht="14.25">
      <c r="A222" s="5">
        <f>BSMmodel!Q241</f>
        <v>5305</v>
      </c>
      <c r="B222" s="11">
        <f>BSMmodel!AG241</f>
        <v>1666.7171667739276</v>
      </c>
    </row>
    <row r="223" ht="14.25">
      <c r="A223" s="5">
        <f>BSMmodel!Q242</f>
        <v>5310</v>
      </c>
      <c r="B223" s="11">
        <f>BSMmodel!AG242</f>
        <v>619.77861785787536</v>
      </c>
    </row>
    <row r="224" ht="14.25">
      <c r="A224" s="5">
        <f>BSMmodel!Q243</f>
        <v>5315</v>
      </c>
      <c r="B224" s="11">
        <f>BSMmodel!AG243</f>
        <v>1918.6234350771483</v>
      </c>
    </row>
    <row r="225" ht="14.25">
      <c r="A225" s="5">
        <f>BSMmodel!Q244</f>
        <v>5320</v>
      </c>
      <c r="B225" s="11">
        <f>BSMmodel!AG244</f>
        <v>2944.7141853951216</v>
      </c>
    </row>
    <row r="226" ht="14.25">
      <c r="A226" s="5">
        <f>BSMmodel!Q245</f>
        <v>5325</v>
      </c>
      <c r="B226" s="11">
        <f>BSMmodel!AG245</f>
        <v>88630.02229180088</v>
      </c>
    </row>
    <row r="227" ht="14.25">
      <c r="A227" s="5">
        <f>BSMmodel!Q246</f>
        <v>5330</v>
      </c>
      <c r="B227" s="11">
        <f>BSMmodel!AG246</f>
        <v>3873.7128197295115</v>
      </c>
    </row>
    <row r="228" ht="14.25">
      <c r="A228" s="5">
        <f>BSMmodel!Q247</f>
        <v>5335</v>
      </c>
      <c r="B228" s="11">
        <f>BSMmodel!AG247</f>
        <v>1912.4415564140036</v>
      </c>
    </row>
    <row r="229" ht="14.25">
      <c r="A229" s="5">
        <f>BSMmodel!Q248</f>
        <v>5340</v>
      </c>
      <c r="B229" s="11">
        <f>BSMmodel!AG248</f>
        <v>1951.7483620414387</v>
      </c>
    </row>
    <row r="230" ht="14.25">
      <c r="A230" s="5">
        <f>BSMmodel!Q249</f>
        <v>5345</v>
      </c>
      <c r="B230" s="11">
        <f>BSMmodel!AG249</f>
        <v>2388.2270244376014</v>
      </c>
    </row>
    <row r="231" ht="14.25">
      <c r="A231" s="5">
        <f>BSMmodel!Q250</f>
        <v>5350</v>
      </c>
      <c r="B231" s="11">
        <f>BSMmodel!AG250</f>
        <v>180099.47519609687</v>
      </c>
    </row>
    <row r="232" ht="14.25">
      <c r="A232" s="5">
        <f>BSMmodel!Q251</f>
        <v>5355</v>
      </c>
      <c r="B232" s="11">
        <f>BSMmodel!AG251</f>
        <v>1055.580301769638</v>
      </c>
    </row>
    <row r="233" ht="14.25">
      <c r="A233" s="5">
        <f>BSMmodel!Q252</f>
        <v>5360</v>
      </c>
      <c r="B233" s="11">
        <f>BSMmodel!AG252</f>
        <v>15117.156141607804</v>
      </c>
    </row>
    <row r="234" ht="14.25">
      <c r="A234" s="5">
        <f>BSMmodel!Q253</f>
        <v>5365</v>
      </c>
      <c r="B234" s="11">
        <f>BSMmodel!AG253</f>
        <v>3628.8684026475457</v>
      </c>
    </row>
    <row r="235" ht="14.25">
      <c r="A235" s="5">
        <f>BSMmodel!Q254</f>
        <v>5370</v>
      </c>
      <c r="B235" s="11">
        <f>BSMmodel!AG254</f>
        <v>3130.4508891208316</v>
      </c>
    </row>
    <row r="236" ht="14.25">
      <c r="A236" s="5">
        <f>BSMmodel!Q255</f>
        <v>5375</v>
      </c>
      <c r="B236" s="11">
        <f>BSMmodel!AG255</f>
        <v>116975.746149099</v>
      </c>
    </row>
    <row r="237" ht="14.25">
      <c r="A237" s="5">
        <f>BSMmodel!Q256</f>
        <v>5380</v>
      </c>
      <c r="B237" s="11">
        <f>BSMmodel!AG256</f>
        <v>8985.8531271583997</v>
      </c>
    </row>
    <row r="238" ht="14.25">
      <c r="A238" s="5">
        <f>BSMmodel!Q257</f>
        <v>5385</v>
      </c>
      <c r="B238" s="11">
        <f>BSMmodel!AG257</f>
        <v>8069.1330312288337</v>
      </c>
    </row>
    <row r="239" ht="14.25">
      <c r="A239" s="5">
        <f>BSMmodel!Q258</f>
        <v>5390</v>
      </c>
      <c r="B239" s="11">
        <f>BSMmodel!AG258</f>
        <v>5518.200493738761</v>
      </c>
    </row>
    <row r="240" ht="14.25">
      <c r="A240" s="5">
        <f>BSMmodel!Q259</f>
        <v>5395</v>
      </c>
      <c r="B240" s="11">
        <f>BSMmodel!AG259</f>
        <v>24522.591134061149</v>
      </c>
    </row>
    <row r="241" ht="14.25">
      <c r="A241" s="5">
        <f>BSMmodel!Q260</f>
        <v>5400</v>
      </c>
      <c r="B241" s="11">
        <f>BSMmodel!AG260</f>
        <v>589585.47356817871</v>
      </c>
    </row>
    <row r="242" ht="14.25">
      <c r="A242" s="5">
        <f>BSMmodel!Q261</f>
        <v>5405</v>
      </c>
      <c r="B242" s="11">
        <f>BSMmodel!AG261</f>
        <v>4734.1718196264264</v>
      </c>
    </row>
    <row r="243" ht="14.25">
      <c r="A243" s="5">
        <f>BSMmodel!Q262</f>
        <v>5410</v>
      </c>
      <c r="B243" s="11">
        <f>BSMmodel!AG262</f>
        <v>50746.447298392115</v>
      </c>
    </row>
    <row r="244" ht="14.25">
      <c r="A244" s="5">
        <f>BSMmodel!Q263</f>
        <v>5415</v>
      </c>
      <c r="B244" s="11">
        <f>BSMmodel!AG263</f>
        <v>12102.460904778112</v>
      </c>
    </row>
    <row r="245" ht="14.25">
      <c r="A245" s="5">
        <f>BSMmodel!Q264</f>
        <v>5420</v>
      </c>
      <c r="B245" s="11">
        <f>BSMmodel!AG264</f>
        <v>28001.782716234738</v>
      </c>
    </row>
    <row r="246" ht="14.25">
      <c r="A246" s="5">
        <f>BSMmodel!Q265</f>
        <v>5425</v>
      </c>
      <c r="B246" s="11">
        <f>BSMmodel!AG265</f>
        <v>94828.196476609679</v>
      </c>
    </row>
    <row r="247" ht="14.25">
      <c r="A247" s="5">
        <f>BSMmodel!Q266</f>
        <v>5430</v>
      </c>
      <c r="B247" s="11">
        <f>BSMmodel!AG266</f>
        <v>-84940.874165072513</v>
      </c>
    </row>
    <row r="248" ht="14.25">
      <c r="A248" s="5">
        <f>BSMmodel!Q267</f>
        <v>5435</v>
      </c>
      <c r="B248" s="11">
        <f>BSMmodel!AG267</f>
        <v>-97011.989864342555</v>
      </c>
    </row>
    <row r="249" ht="14.25">
      <c r="A249" s="5">
        <f>BSMmodel!Q268</f>
        <v>5440</v>
      </c>
      <c r="B249" s="11">
        <f>BSMmodel!AG268</f>
        <v>43097.662336317939</v>
      </c>
    </row>
    <row r="250" ht="14.25">
      <c r="A250" s="5">
        <f>BSMmodel!Q269</f>
        <v>5445</v>
      </c>
      <c r="B250" s="11">
        <f>BSMmodel!AG269</f>
        <v>2027.1216323034896</v>
      </c>
    </row>
    <row r="251" ht="14.25">
      <c r="A251" s="5">
        <f>BSMmodel!Q270</f>
        <v>5450</v>
      </c>
      <c r="B251" s="11">
        <f>BSMmodel!AG270</f>
        <v>1087093.0322065593</v>
      </c>
    </row>
    <row r="252" ht="14.25">
      <c r="A252" s="5">
        <f>BSMmodel!Q271</f>
        <v>5455</v>
      </c>
      <c r="B252" s="11">
        <f>BSMmodel!AG271</f>
        <v>1999.9162348592072</v>
      </c>
    </row>
    <row r="253" ht="14.25">
      <c r="A253" s="5">
        <f>BSMmodel!Q272</f>
        <v>5460</v>
      </c>
      <c r="B253" s="11">
        <f>BSMmodel!AG272</f>
        <v>10175.628076840367</v>
      </c>
    </row>
    <row r="254" ht="14.25">
      <c r="A254" s="5">
        <f>BSMmodel!Q273</f>
        <v>5465</v>
      </c>
      <c r="B254" s="11">
        <f>BSMmodel!AG273</f>
        <v>38469.88683618349</v>
      </c>
    </row>
    <row r="255" ht="14.25">
      <c r="A255" s="5">
        <f>BSMmodel!Q274</f>
        <v>5470</v>
      </c>
      <c r="B255" s="11">
        <f>BSMmodel!AG274</f>
        <v>-1944.9327093932079</v>
      </c>
    </row>
    <row r="256" ht="14.25">
      <c r="A256" s="5">
        <f>BSMmodel!Q275</f>
        <v>5475</v>
      </c>
      <c r="B256" s="11">
        <f>BSMmodel!AG275</f>
        <v>475644.03975836956</v>
      </c>
    </row>
    <row r="257" ht="14.25">
      <c r="A257" s="5">
        <f>BSMmodel!Q276</f>
        <v>5480</v>
      </c>
      <c r="B257" s="11">
        <f>BSMmodel!AG276</f>
        <v>112483.8162703485</v>
      </c>
    </row>
    <row r="258" ht="14.25">
      <c r="A258" s="5">
        <f>BSMmodel!Q277</f>
        <v>5485</v>
      </c>
      <c r="B258" s="11">
        <f>BSMmodel!AG277</f>
        <v>63476.99518002104</v>
      </c>
    </row>
    <row r="259" ht="14.25">
      <c r="A259" s="5">
        <f>BSMmodel!Q278</f>
        <v>5490</v>
      </c>
      <c r="B259" s="11">
        <f>BSMmodel!AG278</f>
        <v>33687.85025310301</v>
      </c>
    </row>
    <row r="260" ht="14.25">
      <c r="A260" s="5">
        <f>BSMmodel!Q279</f>
        <v>5495</v>
      </c>
      <c r="B260" s="11">
        <f>BSMmodel!AG279</f>
        <v>33347.387638661196</v>
      </c>
    </row>
    <row r="261" ht="14.25">
      <c r="A261" s="5">
        <f>BSMmodel!Q280</f>
        <v>5500</v>
      </c>
      <c r="B261" s="11">
        <f>BSMmodel!AG280</f>
        <v>2116927.7288348554</v>
      </c>
    </row>
    <row r="262" ht="14.25">
      <c r="A262" s="5">
        <f>BSMmodel!Q281</f>
        <v>5505</v>
      </c>
      <c r="B262" s="11">
        <f>BSMmodel!AG281</f>
        <v>140409.27599674306</v>
      </c>
    </row>
    <row r="263" ht="14.25">
      <c r="A263" s="5">
        <f>BSMmodel!Q282</f>
        <v>5510</v>
      </c>
      <c r="B263" s="11">
        <f>BSMmodel!AG282</f>
        <v>18778.044389643823</v>
      </c>
    </row>
    <row r="264" ht="14.25">
      <c r="A264" s="5">
        <f>BSMmodel!Q283</f>
        <v>5515</v>
      </c>
      <c r="B264" s="11">
        <f>BSMmodel!AG283</f>
        <v>42058.575702533475</v>
      </c>
    </row>
    <row r="265" ht="14.25">
      <c r="A265" s="5">
        <f>BSMmodel!Q284</f>
        <v>5520</v>
      </c>
      <c r="B265" s="11">
        <f>BSMmodel!AG284</f>
        <v>141207.67039464944</v>
      </c>
    </row>
    <row r="266" ht="14.25">
      <c r="A266" s="5">
        <f>BSMmodel!Q285</f>
        <v>5525</v>
      </c>
      <c r="B266" s="11">
        <f>BSMmodel!AG285</f>
        <v>472550.04278090526</v>
      </c>
    </row>
    <row r="267" ht="14.25">
      <c r="A267" s="5">
        <f>BSMmodel!Q286</f>
        <v>5530</v>
      </c>
      <c r="B267" s="11">
        <f>BSMmodel!AG286</f>
        <v>-595602.26444640756</v>
      </c>
    </row>
    <row r="268" ht="14.25">
      <c r="A268" s="5">
        <f>BSMmodel!Q287</f>
        <v>5535</v>
      </c>
      <c r="B268" s="11">
        <f>BSMmodel!AG287</f>
        <v>511716.14995996677</v>
      </c>
    </row>
    <row r="269" ht="14.25">
      <c r="A269" s="5">
        <f>BSMmodel!Q288</f>
        <v>5540</v>
      </c>
      <c r="B269" s="11">
        <f>BSMmodel!AG288</f>
        <v>71423.120925662457</v>
      </c>
    </row>
    <row r="270" ht="14.25">
      <c r="A270" s="5">
        <f>BSMmodel!Q289</f>
        <v>5545</v>
      </c>
      <c r="B270" s="11">
        <f>BSMmodel!AG289</f>
        <v>61643.710220562643</v>
      </c>
    </row>
    <row r="271" ht="14.25">
      <c r="A271" s="5">
        <f>BSMmodel!Q290</f>
        <v>5550</v>
      </c>
      <c r="B271" s="11">
        <f>BSMmodel!AG290</f>
        <v>2315104.3299885979</v>
      </c>
    </row>
    <row r="272" ht="14.25">
      <c r="A272" s="5">
        <f>BSMmodel!Q291</f>
        <v>5555</v>
      </c>
      <c r="B272" s="11">
        <f>BSMmodel!AG291</f>
        <v>-34506.215678373119</v>
      </c>
    </row>
    <row r="273" ht="14.25">
      <c r="A273" s="5">
        <f>BSMmodel!Q292</f>
        <v>5560</v>
      </c>
      <c r="B273" s="11">
        <f>BSMmodel!AG292</f>
        <v>137104.72151103825</v>
      </c>
    </row>
    <row r="274" ht="14.25">
      <c r="A274" s="5">
        <f>BSMmodel!Q293</f>
        <v>5565</v>
      </c>
      <c r="B274" s="11">
        <f>BSMmodel!AG293</f>
        <v>57912.702276461525</v>
      </c>
    </row>
    <row r="275" ht="14.25">
      <c r="A275" s="5">
        <f>BSMmodel!Q294</f>
        <v>5570</v>
      </c>
      <c r="B275" s="11">
        <f>BSMmodel!AG294</f>
        <v>95414.760175213218</v>
      </c>
    </row>
    <row r="276" ht="14.25">
      <c r="A276" s="5">
        <f>BSMmodel!Q295</f>
        <v>5575</v>
      </c>
      <c r="B276" s="11">
        <f>BSMmodel!AG295</f>
        <v>1411353.0609724007</v>
      </c>
    </row>
    <row r="277" ht="14.25">
      <c r="A277" s="5">
        <f>BSMmodel!Q296</f>
        <v>5580</v>
      </c>
      <c r="B277" s="11">
        <f>BSMmodel!AG296</f>
        <v>-809405.49003137695</v>
      </c>
    </row>
    <row r="278" ht="14.25">
      <c r="A278" s="5">
        <f>BSMmodel!Q297</f>
        <v>5585</v>
      </c>
      <c r="B278" s="11">
        <f>BSMmodel!AG297</f>
        <v>290590.20224902057</v>
      </c>
    </row>
    <row r="279" ht="14.25">
      <c r="A279" s="5">
        <f>BSMmodel!Q298</f>
        <v>5590</v>
      </c>
      <c r="B279" s="11">
        <f>BSMmodel!AG298</f>
        <v>59509.299715223955</v>
      </c>
    </row>
    <row r="280" ht="14.25">
      <c r="A280" s="5">
        <f>BSMmodel!Q299</f>
        <v>5595</v>
      </c>
      <c r="B280" s="11">
        <f>BSMmodel!AG299</f>
        <v>828008.4530565188</v>
      </c>
    </row>
    <row r="281" ht="14.25">
      <c r="A281" s="5">
        <f>BSMmodel!Q300</f>
        <v>5600</v>
      </c>
      <c r="B281" s="11">
        <f>BSMmodel!AG300</f>
        <v>4077619.2000298053</v>
      </c>
    </row>
    <row r="282" ht="14.25">
      <c r="A282" s="5">
        <f>BSMmodel!Q301</f>
        <v>5605</v>
      </c>
      <c r="B282" s="11">
        <f>BSMmodel!AG301</f>
        <v>94029.81083971553</v>
      </c>
    </row>
    <row r="283" ht="14.25">
      <c r="A283" s="5">
        <f>BSMmodel!Q302</f>
        <v>5610</v>
      </c>
      <c r="B283" s="11">
        <f>BSMmodel!AG302</f>
        <v>532652.70140712708</v>
      </c>
    </row>
    <row r="284" ht="14.25">
      <c r="A284" s="5">
        <f>BSMmodel!Q303</f>
        <v>5615</v>
      </c>
      <c r="B284" s="11">
        <f>BSMmodel!AG303</f>
        <v>64012.208298107376</v>
      </c>
    </row>
    <row r="285" ht="14.25">
      <c r="A285" s="5">
        <f>BSMmodel!Q304</f>
        <v>5620</v>
      </c>
      <c r="B285" s="11">
        <f>BSMmodel!AG304</f>
        <v>507223.96648122324</v>
      </c>
    </row>
    <row r="286" ht="14.25">
      <c r="A286" s="5">
        <f>BSMmodel!Q305</f>
        <v>5625</v>
      </c>
      <c r="B286" s="11">
        <f>BSMmodel!AG305</f>
        <v>1800804.8033591695</v>
      </c>
    </row>
    <row r="287" ht="14.25">
      <c r="A287" s="5">
        <f>BSMmodel!Q306</f>
        <v>5630</v>
      </c>
      <c r="B287" s="11">
        <f>BSMmodel!AG306</f>
        <v>679709.16705168271</v>
      </c>
    </row>
    <row r="288" ht="14.25">
      <c r="A288" s="5">
        <f>BSMmodel!Q307</f>
        <v>5635</v>
      </c>
      <c r="B288" s="11">
        <f>BSMmodel!AG307</f>
        <v>-4531.9512664233334</v>
      </c>
    </row>
    <row r="289" ht="14.25">
      <c r="A289" s="5">
        <f>BSMmodel!Q308</f>
        <v>5640</v>
      </c>
      <c r="B289" s="11">
        <f>BSMmodel!AG308</f>
        <v>121554.354605095</v>
      </c>
    </row>
    <row r="290" ht="14.25">
      <c r="A290" s="5">
        <f>BSMmodel!Q309</f>
        <v>5645</v>
      </c>
      <c r="B290" s="11">
        <f>BSMmodel!AG309</f>
        <v>238637.02949384274</v>
      </c>
    </row>
    <row r="291" ht="14.25">
      <c r="A291" s="5">
        <f>BSMmodel!Q310</f>
        <v>5650</v>
      </c>
      <c r="B291" s="11">
        <f>BSMmodel!AG310</f>
        <v>16405.708709597588</v>
      </c>
    </row>
    <row r="292" ht="14.25">
      <c r="A292" s="5">
        <f>BSMmodel!Q311</f>
        <v>5655</v>
      </c>
      <c r="B292" s="11">
        <f>BSMmodel!AG311</f>
        <v>432241.47663262393</v>
      </c>
    </row>
    <row r="293" ht="14.25">
      <c r="A293" s="5">
        <f>BSMmodel!Q312</f>
        <v>5660</v>
      </c>
      <c r="B293" s="11">
        <f>BSMmodel!AG312</f>
        <v>-137168.4139773408</v>
      </c>
    </row>
    <row r="294" ht="14.25">
      <c r="A294" s="5">
        <f>BSMmodel!Q313</f>
        <v>5665</v>
      </c>
      <c r="B294" s="11">
        <f>BSMmodel!AG313</f>
        <v>4923686.4071756527</v>
      </c>
    </row>
    <row r="295" ht="14.25">
      <c r="A295" s="5">
        <f>BSMmodel!Q314</f>
        <v>5670</v>
      </c>
      <c r="B295" s="11">
        <f>BSMmodel!AG314</f>
        <v>170014.01658776402</v>
      </c>
    </row>
    <row r="296" ht="14.25">
      <c r="A296" s="5">
        <f>BSMmodel!Q315</f>
        <v>5675</v>
      </c>
      <c r="B296" s="11">
        <f>BSMmodel!AG315</f>
        <v>-79648.491609130986</v>
      </c>
    </row>
    <row r="297" ht="14.25">
      <c r="A297" s="5">
        <f>BSMmodel!Q316</f>
        <v>5680</v>
      </c>
      <c r="B297" s="11">
        <f>BSMmodel!AG316</f>
        <v>1215228.0260791741</v>
      </c>
    </row>
    <row r="298" ht="14.25">
      <c r="A298" s="5">
        <f>BSMmodel!Q317</f>
        <v>5685</v>
      </c>
      <c r="B298" s="11">
        <f>BSMmodel!AG317</f>
        <v>851276.73666916601</v>
      </c>
    </row>
    <row r="299" ht="14.25">
      <c r="A299" s="5">
        <f>BSMmodel!Q318</f>
        <v>5690</v>
      </c>
      <c r="B299" s="11">
        <f>BSMmodel!AG318</f>
        <v>1122036.617221755</v>
      </c>
    </row>
    <row r="300" ht="14.25">
      <c r="A300" s="5">
        <f>BSMmodel!Q319</f>
        <v>5695</v>
      </c>
      <c r="B300" s="11">
        <f>BSMmodel!AG319</f>
        <v>924741.12388414796</v>
      </c>
    </row>
    <row r="301" ht="14.25">
      <c r="A301" s="5">
        <f>BSMmodel!Q320</f>
        <v>5700</v>
      </c>
      <c r="B301" s="11">
        <f>BSMmodel!AG320</f>
        <v>17283475.012689665</v>
      </c>
    </row>
    <row r="302" ht="14.25">
      <c r="A302" s="5">
        <f>BSMmodel!Q321</f>
        <v>5705</v>
      </c>
      <c r="B302" s="11">
        <f>BSMmodel!AG321</f>
        <v>32206.212212121114</v>
      </c>
    </row>
    <row r="303" ht="14.25">
      <c r="A303" s="5">
        <f>BSMmodel!Q322</f>
        <v>5710</v>
      </c>
      <c r="B303" s="11">
        <f>BSMmodel!AG322</f>
        <v>370975.5314003285</v>
      </c>
    </row>
    <row r="304" ht="14.25">
      <c r="A304" s="5">
        <f>BSMmodel!Q323</f>
        <v>5715</v>
      </c>
      <c r="B304" s="11">
        <f>BSMmodel!AG323</f>
        <v>-180608.66469331458</v>
      </c>
    </row>
    <row r="305" ht="14.25">
      <c r="A305" s="5">
        <f>BSMmodel!Q324</f>
        <v>5720</v>
      </c>
      <c r="B305" s="11">
        <f>BSMmodel!AG324</f>
        <v>337798.04211723711</v>
      </c>
    </row>
    <row r="306" ht="14.25">
      <c r="A306" s="5">
        <f>BSMmodel!Q325</f>
        <v>5725</v>
      </c>
      <c r="B306" s="11">
        <f>BSMmodel!AG325</f>
        <v>188561.88184171077</v>
      </c>
    </row>
    <row r="307" ht="14.25">
      <c r="A307" s="5">
        <f>BSMmodel!Q326</f>
        <v>5730</v>
      </c>
      <c r="B307" s="11">
        <f>BSMmodel!AG326</f>
        <v>-103956.39516043197</v>
      </c>
    </row>
    <row r="308" ht="14.25">
      <c r="A308" s="5">
        <f>BSMmodel!Q327</f>
        <v>5735</v>
      </c>
      <c r="B308" s="11">
        <f>BSMmodel!AG327</f>
        <v>78521.234524045605</v>
      </c>
    </row>
    <row r="309" ht="14.25">
      <c r="A309" s="5">
        <f>BSMmodel!Q328</f>
        <v>5740</v>
      </c>
      <c r="B309" s="11">
        <f>BSMmodel!AG328</f>
        <v>1829053.521699565</v>
      </c>
    </row>
    <row r="310" ht="14.25">
      <c r="A310" s="5">
        <f>BSMmodel!Q329</f>
        <v>5745</v>
      </c>
      <c r="B310" s="11">
        <f>BSMmodel!AG329</f>
        <v>23970.557436930016</v>
      </c>
    </row>
    <row r="311" ht="14.25">
      <c r="A311" s="5">
        <f>BSMmodel!Q330</f>
        <v>5750</v>
      </c>
      <c r="B311" s="11">
        <f>BSMmodel!AG330</f>
        <v>9529158.069571659</v>
      </c>
    </row>
    <row r="312" ht="14.25">
      <c r="A312" s="5">
        <f>BSMmodel!Q331</f>
        <v>5755</v>
      </c>
      <c r="B312" s="11">
        <f>BSMmodel!AG331</f>
        <v>-156826.43238417059</v>
      </c>
    </row>
    <row r="313" ht="14.25">
      <c r="A313" s="5">
        <f>BSMmodel!Q332</f>
        <v>5760</v>
      </c>
      <c r="B313" s="11">
        <f>BSMmodel!AG332</f>
        <v>845593.45256067999</v>
      </c>
    </row>
    <row r="314" ht="14.25">
      <c r="A314" s="5">
        <f>BSMmodel!Q333</f>
        <v>5765</v>
      </c>
      <c r="B314" s="11">
        <f>BSMmodel!AG333</f>
        <v>-1081575.0594356395</v>
      </c>
    </row>
    <row r="315" ht="14.25">
      <c r="A315" s="5">
        <f>BSMmodel!Q334</f>
        <v>5770</v>
      </c>
      <c r="B315" s="11">
        <f>BSMmodel!AG334</f>
        <v>725933.25787453912</v>
      </c>
    </row>
    <row r="316" ht="14.25">
      <c r="A316" s="5">
        <f>BSMmodel!Q335</f>
        <v>5775</v>
      </c>
      <c r="B316" s="11">
        <f>BSMmodel!AG335</f>
        <v>3507067.4633076601</v>
      </c>
    </row>
    <row r="317" ht="14.25">
      <c r="A317" s="5">
        <f>BSMmodel!Q336</f>
        <v>5780</v>
      </c>
      <c r="B317" s="11">
        <f>BSMmodel!AG336</f>
        <v>1065427.4893001807</v>
      </c>
    </row>
    <row r="318" ht="14.25">
      <c r="A318" s="5">
        <f>BSMmodel!Q337</f>
        <v>5785</v>
      </c>
      <c r="B318" s="11">
        <f>BSMmodel!AG337</f>
        <v>33145.539048582548</v>
      </c>
    </row>
    <row r="319" ht="14.25">
      <c r="A319" s="5">
        <f>BSMmodel!Q338</f>
        <v>5790</v>
      </c>
      <c r="B319" s="11">
        <f>BSMmodel!AG338</f>
        <v>504161.44733006228</v>
      </c>
    </row>
    <row r="320" ht="14.25">
      <c r="A320" s="5">
        <f>BSMmodel!Q339</f>
        <v>5795</v>
      </c>
      <c r="B320" s="11">
        <f>BSMmodel!AG339</f>
        <v>121727.43435525941</v>
      </c>
    </row>
    <row r="321" ht="14.25">
      <c r="A321" s="5">
        <f>BSMmodel!Q340</f>
        <v>5800</v>
      </c>
      <c r="B321" s="11">
        <f>BSMmodel!AG340</f>
        <v>-2011082.270002082</v>
      </c>
    </row>
    <row r="322" ht="14.25">
      <c r="A322" s="5">
        <f>BSMmodel!Q341</f>
        <v>5805</v>
      </c>
      <c r="B322" s="11">
        <f>BSMmodel!AG341</f>
        <v>-704590.43882925529</v>
      </c>
    </row>
    <row r="323" ht="14.25">
      <c r="A323" s="5">
        <f>BSMmodel!Q342</f>
        <v>5810</v>
      </c>
      <c r="B323" s="11">
        <f>BSMmodel!AG342</f>
        <v>-1661237.8265473777</v>
      </c>
    </row>
    <row r="324" ht="14.25">
      <c r="A324" s="5">
        <f>BSMmodel!Q343</f>
        <v>5815</v>
      </c>
      <c r="B324" s="11">
        <f>BSMmodel!AG343</f>
        <v>475330.74119529407</v>
      </c>
    </row>
    <row r="325" ht="14.25">
      <c r="A325" s="5">
        <f>BSMmodel!Q344</f>
        <v>5820</v>
      </c>
      <c r="B325" s="11">
        <f>BSMmodel!AG344</f>
        <v>49360.997329612263</v>
      </c>
    </row>
    <row r="326" ht="14.25">
      <c r="A326" s="5">
        <f>BSMmodel!Q345</f>
        <v>5825</v>
      </c>
      <c r="B326" s="11">
        <f>BSMmodel!AG345</f>
        <v>-1234079.2637968995</v>
      </c>
    </row>
    <row r="327" ht="14.25">
      <c r="A327" s="5">
        <f>BSMmodel!Q346</f>
        <v>5830</v>
      </c>
      <c r="B327" s="11">
        <f>BSMmodel!AG346</f>
        <v>25599.930040602572</v>
      </c>
    </row>
    <row r="328" ht="14.25">
      <c r="A328" s="5">
        <f>BSMmodel!Q347</f>
        <v>5835</v>
      </c>
      <c r="B328" s="11">
        <f>BSMmodel!AG347</f>
        <v>256887.20536673395</v>
      </c>
    </row>
    <row r="329" ht="14.25">
      <c r="A329" s="5">
        <f>BSMmodel!Q348</f>
        <v>5840</v>
      </c>
      <c r="B329" s="11">
        <f>BSMmodel!AG348</f>
        <v>2022198.1881580567</v>
      </c>
    </row>
    <row r="330" ht="14.25">
      <c r="A330" s="5">
        <f>BSMmodel!Q349</f>
        <v>5845</v>
      </c>
      <c r="B330" s="11">
        <f>BSMmodel!AG349</f>
        <v>324718.23530793923</v>
      </c>
    </row>
    <row r="331" ht="14.25">
      <c r="A331" s="5">
        <f>BSMmodel!Q350</f>
        <v>5850</v>
      </c>
      <c r="B331" s="11">
        <f>BSMmodel!AG350</f>
        <v>-254518.78234966844</v>
      </c>
    </row>
    <row r="332" ht="14.25">
      <c r="A332" s="5">
        <f>BSMmodel!Q351</f>
        <v>5855</v>
      </c>
      <c r="B332" s="11">
        <f>BSMmodel!AG351</f>
        <v>-102415.46935774107</v>
      </c>
    </row>
    <row r="333" ht="14.25">
      <c r="A333" s="5">
        <f>BSMmodel!Q352</f>
        <v>5860</v>
      </c>
      <c r="B333" s="11">
        <f>BSMmodel!AG352</f>
        <v>139606.30702834297</v>
      </c>
    </row>
    <row r="334" ht="14.25">
      <c r="A334" s="5">
        <f>BSMmodel!Q353</f>
        <v>5865</v>
      </c>
      <c r="B334" s="11">
        <f>BSMmodel!AG353</f>
        <v>-311575.10092985351</v>
      </c>
    </row>
    <row r="335" ht="14.25">
      <c r="A335" s="5">
        <f>BSMmodel!Q354</f>
        <v>5870</v>
      </c>
      <c r="B335" s="11">
        <f>BSMmodel!AG354</f>
        <v>900995.80531054037</v>
      </c>
    </row>
    <row r="336" ht="14.25">
      <c r="A336" s="5">
        <f>BSMmodel!Q355</f>
        <v>5875</v>
      </c>
      <c r="B336" s="11">
        <f>BSMmodel!AG355</f>
        <v>470054.41824372765</v>
      </c>
    </row>
    <row r="337" ht="14.25">
      <c r="A337" s="5">
        <f>BSMmodel!Q356</f>
        <v>5880</v>
      </c>
      <c r="B337" s="11">
        <f>BSMmodel!AG356</f>
        <v>715994.69081810443</v>
      </c>
    </row>
    <row r="338" ht="14.25">
      <c r="A338" s="5">
        <f>BSMmodel!Q357</f>
        <v>5885</v>
      </c>
      <c r="B338" s="11">
        <f>BSMmodel!AG357</f>
        <v>985688.6685601233</v>
      </c>
    </row>
    <row r="339" ht="14.25">
      <c r="A339" s="5">
        <f>BSMmodel!Q358</f>
        <v>5890</v>
      </c>
      <c r="B339" s="11">
        <f>BSMmodel!AG358</f>
        <v>994188.42317804927</v>
      </c>
    </row>
    <row r="340" ht="14.25">
      <c r="A340" s="5">
        <f>BSMmodel!Q359</f>
        <v>5895</v>
      </c>
      <c r="B340" s="11">
        <f>BSMmodel!AG359</f>
        <v>-136499.11797695234</v>
      </c>
    </row>
    <row r="341" ht="14.25">
      <c r="A341" s="5">
        <f>BSMmodel!Q360</f>
        <v>5900</v>
      </c>
      <c r="B341" s="11">
        <f>BSMmodel!AG360</f>
        <v>-2270463.6442391947</v>
      </c>
    </row>
    <row r="342" ht="14.25">
      <c r="A342" s="5">
        <f>BSMmodel!Q361</f>
        <v>5905</v>
      </c>
      <c r="B342" s="11">
        <f>BSMmodel!AG361</f>
        <v>-1195914.5318288878</v>
      </c>
    </row>
    <row r="343" ht="14.25">
      <c r="A343" s="5">
        <f>BSMmodel!Q362</f>
        <v>5910</v>
      </c>
      <c r="B343" s="11">
        <f>BSMmodel!AG362</f>
        <v>-576755.09276824351</v>
      </c>
    </row>
    <row r="344" ht="14.25">
      <c r="A344" s="5">
        <f>BSMmodel!Q363</f>
        <v>5915</v>
      </c>
      <c r="B344" s="11">
        <f>BSMmodel!AG363</f>
        <v>-29320.865020701662</v>
      </c>
    </row>
    <row r="345" ht="14.25">
      <c r="A345" s="5">
        <f>BSMmodel!Q364</f>
        <v>5920</v>
      </c>
      <c r="B345" s="11">
        <f>BSMmodel!AG364</f>
        <v>-2233430.8168184604</v>
      </c>
    </row>
    <row r="346" ht="14.25">
      <c r="A346" s="5">
        <f>BSMmodel!Q365</f>
        <v>5925</v>
      </c>
      <c r="B346" s="11">
        <f>BSMmodel!AG365</f>
        <v>616054.2502839081</v>
      </c>
    </row>
    <row r="347" ht="14.25">
      <c r="A347" s="5">
        <f>BSMmodel!Q366</f>
        <v>5930</v>
      </c>
      <c r="B347" s="11">
        <f>BSMmodel!AG366</f>
        <v>-604.164494961733</v>
      </c>
    </row>
    <row r="348" ht="14.25">
      <c r="A348" s="5">
        <f>BSMmodel!Q367</f>
        <v>5935</v>
      </c>
      <c r="B348" s="11">
        <f>BSMmodel!AG367</f>
        <v>33552.917247263249</v>
      </c>
    </row>
    <row r="349" ht="14.25">
      <c r="A349" s="5">
        <f>BSMmodel!Q368</f>
        <v>5940</v>
      </c>
      <c r="B349" s="11">
        <f>BSMmodel!AG368</f>
        <v>2745.546451017377</v>
      </c>
    </row>
    <row r="350" ht="14.25">
      <c r="A350" s="5">
        <f>BSMmodel!Q369</f>
        <v>5945</v>
      </c>
      <c r="B350" s="11">
        <f>BSMmodel!AG369</f>
        <v>2048.1579283829051</v>
      </c>
    </row>
    <row r="351" ht="14.25">
      <c r="A351" s="5">
        <f>BSMmodel!Q370</f>
        <v>5950</v>
      </c>
      <c r="B351" s="11">
        <f>BSMmodel!AG370</f>
        <v>149663.23180306074</v>
      </c>
    </row>
    <row r="352" ht="14.25">
      <c r="A352" s="5">
        <f>BSMmodel!Q371</f>
        <v>5955</v>
      </c>
      <c r="B352" s="11">
        <f>BSMmodel!AG371</f>
        <v>22803.935228515649</v>
      </c>
    </row>
    <row r="353" ht="14.25">
      <c r="A353" s="5">
        <f>BSMmodel!Q372</f>
        <v>5960</v>
      </c>
      <c r="B353" s="11">
        <f>BSMmodel!AG372</f>
        <v>-16781.564579240396</v>
      </c>
    </row>
    <row r="354" ht="14.25">
      <c r="A354" s="5">
        <f>BSMmodel!Q373</f>
        <v>5965</v>
      </c>
      <c r="B354" s="11">
        <f>BSMmodel!AG373</f>
        <v>-42069.708668838139</v>
      </c>
    </row>
    <row r="355" ht="14.25">
      <c r="A355" s="5">
        <f>BSMmodel!Q374</f>
        <v>5970</v>
      </c>
      <c r="B355" s="11">
        <f>BSMmodel!AG374</f>
        <v>112762.99000704847</v>
      </c>
    </row>
    <row r="356" ht="14.25">
      <c r="A356" s="5">
        <f>BSMmodel!Q375</f>
        <v>5975</v>
      </c>
      <c r="B356" s="11">
        <f>BSMmodel!AG375</f>
        <v>933934.3807648886</v>
      </c>
    </row>
    <row r="357" ht="14.25">
      <c r="A357" s="5">
        <f>BSMmodel!Q376</f>
        <v>5980</v>
      </c>
      <c r="B357" s="11">
        <f>BSMmodel!AG376</f>
        <v>177351.83757261513</v>
      </c>
    </row>
    <row r="358" ht="14.25">
      <c r="A358" s="5">
        <f>BSMmodel!Q377</f>
        <v>5985</v>
      </c>
      <c r="B358" s="11">
        <f>BSMmodel!AG377</f>
        <v>168311.83442107867</v>
      </c>
    </row>
    <row r="359" ht="14.25">
      <c r="A359" s="5">
        <f>BSMmodel!Q378</f>
        <v>5990</v>
      </c>
      <c r="B359" s="11">
        <f>BSMmodel!AG378</f>
        <v>-28819.06136190379</v>
      </c>
    </row>
    <row r="360" ht="14.25">
      <c r="A360" s="5">
        <f>BSMmodel!Q379</f>
        <v>5995</v>
      </c>
      <c r="B360" s="11">
        <f>BSMmodel!AG379</f>
        <v>-44378.100204673596</v>
      </c>
    </row>
    <row r="361" ht="14.25">
      <c r="A361" s="5">
        <f>BSMmodel!Q380</f>
        <v>6000</v>
      </c>
      <c r="B361" s="11">
        <f>BSMmodel!AG380</f>
        <v>10337893.452039182</v>
      </c>
    </row>
    <row r="362" ht="14.25">
      <c r="A362" s="5">
        <f>BSMmodel!Q381</f>
        <v>6005</v>
      </c>
      <c r="B362" s="11">
        <f>BSMmodel!AG381</f>
        <v>413939.24040413485</v>
      </c>
    </row>
    <row r="363" ht="14.25">
      <c r="A363" s="5">
        <f>BSMmodel!Q382</f>
        <v>6010</v>
      </c>
      <c r="B363" s="11">
        <f>BSMmodel!AG382</f>
        <v>360463.84703490639</v>
      </c>
    </row>
    <row r="364" ht="14.25">
      <c r="A364" s="5">
        <f>BSMmodel!Q383</f>
        <v>6015</v>
      </c>
      <c r="B364" s="11">
        <f>BSMmodel!AG383</f>
        <v>159241.48001444951</v>
      </c>
    </row>
    <row r="365" ht="14.25">
      <c r="A365" s="5">
        <f>BSMmodel!Q384</f>
        <v>6020</v>
      </c>
      <c r="B365" s="11">
        <f>BSMmodel!AG384</f>
        <v>972471.80066610384</v>
      </c>
    </row>
    <row r="366" ht="14.25">
      <c r="A366" s="5">
        <f>BSMmodel!Q385</f>
        <v>6025</v>
      </c>
      <c r="B366" s="11">
        <f>BSMmodel!AG385</f>
        <v>1325630.8578490634</v>
      </c>
    </row>
    <row r="367" ht="14.25">
      <c r="A367" s="5">
        <f>BSMmodel!Q386</f>
        <v>6030</v>
      </c>
      <c r="B367" s="11">
        <f>BSMmodel!AG386</f>
        <v>1071221.9041672188</v>
      </c>
    </row>
    <row r="368" ht="14.25">
      <c r="A368" s="5">
        <f>BSMmodel!Q387</f>
        <v>6035</v>
      </c>
      <c r="B368" s="11">
        <f>BSMmodel!AG387</f>
        <v>1897480.2555607366</v>
      </c>
    </row>
    <row r="369" ht="14.25">
      <c r="A369" s="5">
        <f>BSMmodel!Q388</f>
        <v>6040</v>
      </c>
      <c r="B369" s="11">
        <f>BSMmodel!AG388</f>
        <v>630442.15265045327</v>
      </c>
    </row>
    <row r="370" ht="14.25">
      <c r="A370" s="5">
        <f>BSMmodel!Q389</f>
        <v>6045</v>
      </c>
      <c r="B370" s="11">
        <f>BSMmodel!AG389</f>
        <v>328201.46054381446</v>
      </c>
    </row>
    <row r="371" ht="14.25">
      <c r="A371" s="5">
        <f>BSMmodel!Q390</f>
        <v>6050</v>
      </c>
      <c r="B371" s="11">
        <f>BSMmodel!AG390</f>
        <v>9224353.5443855394</v>
      </c>
    </row>
    <row r="372" ht="14.25">
      <c r="A372" s="5">
        <f>BSMmodel!Q391</f>
        <v>6055</v>
      </c>
      <c r="B372" s="11">
        <f>BSMmodel!AG391</f>
        <v>313228.95286717254</v>
      </c>
    </row>
    <row r="373" ht="14.25">
      <c r="A373" s="5">
        <f>BSMmodel!Q392</f>
        <v>6060</v>
      </c>
      <c r="B373" s="11">
        <f>BSMmodel!AG392</f>
        <v>629268.81634872395</v>
      </c>
    </row>
    <row r="374" ht="14.25">
      <c r="A374" s="5">
        <f>BSMmodel!Q393</f>
        <v>6065</v>
      </c>
      <c r="B374" s="11">
        <f>BSMmodel!AG393</f>
        <v>257851.56175306591</v>
      </c>
    </row>
    <row r="375" ht="14.25">
      <c r="A375" s="5">
        <f>BSMmodel!Q394</f>
        <v>6070</v>
      </c>
      <c r="B375" s="11">
        <f>BSMmodel!AG394</f>
        <v>310167.81548559875</v>
      </c>
    </row>
    <row r="376" ht="14.25">
      <c r="A376" s="5">
        <f>BSMmodel!Q395</f>
        <v>6075</v>
      </c>
      <c r="B376" s="11">
        <f>BSMmodel!AG395</f>
        <v>3451865.9455546439</v>
      </c>
    </row>
    <row r="377" ht="14.25">
      <c r="A377" s="5">
        <f>BSMmodel!Q396</f>
        <v>6080</v>
      </c>
      <c r="B377" s="11">
        <f>BSMmodel!AG396</f>
        <v>213675.28958734567</v>
      </c>
    </row>
    <row r="378" ht="14.25">
      <c r="A378" s="5">
        <f>BSMmodel!Q397</f>
        <v>6085</v>
      </c>
      <c r="B378" s="11">
        <f>BSMmodel!AG397</f>
        <v>702988.49823690939</v>
      </c>
    </row>
    <row r="379" ht="14.25">
      <c r="A379" s="5">
        <f>BSMmodel!Q398</f>
        <v>6090</v>
      </c>
      <c r="B379" s="11">
        <f>BSMmodel!AG398</f>
        <v>374109.17776744417</v>
      </c>
    </row>
    <row r="380" ht="14.25">
      <c r="A380" s="5">
        <f>BSMmodel!Q399</f>
        <v>6095</v>
      </c>
      <c r="B380" s="11">
        <f>BSMmodel!AG399</f>
        <v>580416.33197150927</v>
      </c>
    </row>
    <row r="381" ht="14.25">
      <c r="A381" s="5">
        <f>BSMmodel!Q400</f>
        <v>6100</v>
      </c>
      <c r="B381" s="11">
        <f>BSMmodel!AG400</f>
        <v>26285163.073125493</v>
      </c>
    </row>
    <row r="382" ht="14.25">
      <c r="A382" s="5">
        <f>BSMmodel!Q401</f>
        <v>6105</v>
      </c>
      <c r="B382" s="11">
        <f>BSMmodel!AG401</f>
        <v>1677202.5582879754</v>
      </c>
    </row>
    <row r="383" ht="14.25">
      <c r="A383" s="5">
        <f>BSMmodel!Q402</f>
        <v>6110</v>
      </c>
      <c r="B383" s="11">
        <f>BSMmodel!AG402</f>
        <v>556177.48354245257</v>
      </c>
    </row>
    <row r="384" ht="14.25">
      <c r="A384" s="5">
        <f>BSMmodel!Q403</f>
        <v>6115</v>
      </c>
      <c r="B384" s="11">
        <f>BSMmodel!AG403</f>
        <v>473081.98319192789</v>
      </c>
    </row>
    <row r="385" ht="14.25">
      <c r="A385" s="5">
        <f>BSMmodel!Q404</f>
        <v>6120</v>
      </c>
      <c r="B385" s="11">
        <f>BSMmodel!AG404</f>
        <v>260145.46453997365</v>
      </c>
    </row>
    <row r="386" ht="14.25">
      <c r="A386" s="5">
        <f>BSMmodel!Q405</f>
        <v>6125</v>
      </c>
      <c r="B386" s="11">
        <f>BSMmodel!AG405</f>
        <v>3448549.2921614568</v>
      </c>
    </row>
    <row r="387" ht="14.25">
      <c r="A387" s="5">
        <f>BSMmodel!Q406</f>
        <v>6130</v>
      </c>
      <c r="B387" s="11">
        <f>BSMmodel!AG406</f>
        <v>511645.8592689216</v>
      </c>
    </row>
    <row r="388" ht="14.25">
      <c r="A388" s="5">
        <f>BSMmodel!Q407</f>
        <v>6135</v>
      </c>
      <c r="B388" s="11">
        <f>BSMmodel!AG407</f>
        <v>585989.15334212268</v>
      </c>
    </row>
    <row r="389" ht="14.25">
      <c r="A389" s="5">
        <f>BSMmodel!Q408</f>
        <v>6140</v>
      </c>
      <c r="B389" s="11">
        <f>BSMmodel!AG408</f>
        <v>735526.07240054454</v>
      </c>
    </row>
    <row r="390" ht="14.25">
      <c r="A390" s="5">
        <f>BSMmodel!Q409</f>
        <v>6145</v>
      </c>
      <c r="B390" s="11">
        <f>BSMmodel!AG409</f>
        <v>590031.12464414572</v>
      </c>
    </row>
    <row r="391" ht="14.25">
      <c r="A391" s="5">
        <f>BSMmodel!Q410</f>
        <v>6150</v>
      </c>
      <c r="B391" s="11">
        <f>BSMmodel!AG410</f>
        <v>23209612.935159355</v>
      </c>
    </row>
    <row r="392" ht="14.25">
      <c r="A392" s="5">
        <f>BSMmodel!Q411</f>
        <v>6155</v>
      </c>
      <c r="B392" s="11">
        <f>BSMmodel!AG411</f>
        <v>1116376.5261482615</v>
      </c>
    </row>
    <row r="393" ht="14.25">
      <c r="A393" s="5">
        <f>BSMmodel!Q412</f>
        <v>6160</v>
      </c>
      <c r="B393" s="11">
        <f>BSMmodel!AG412</f>
        <v>637924.34796917136</v>
      </c>
    </row>
    <row r="394" ht="14.25">
      <c r="A394" s="5">
        <f>BSMmodel!Q413</f>
        <v>6165</v>
      </c>
      <c r="B394" s="11">
        <f>BSMmodel!AG413</f>
        <v>225316.58817166364</v>
      </c>
    </row>
    <row r="395" ht="14.25">
      <c r="A395" s="5">
        <f>BSMmodel!Q414</f>
        <v>6170</v>
      </c>
      <c r="B395" s="11">
        <f>BSMmodel!AG414</f>
        <v>469314.20852964948</v>
      </c>
    </row>
    <row r="396" ht="14.25">
      <c r="A396" s="5">
        <f>BSMmodel!Q415</f>
        <v>6175</v>
      </c>
      <c r="B396" s="11">
        <f>BSMmodel!AG415</f>
        <v>6154218.5739540402</v>
      </c>
    </row>
    <row r="397" ht="14.25">
      <c r="A397" s="5">
        <f>BSMmodel!Q416</f>
        <v>6180</v>
      </c>
      <c r="B397" s="11">
        <f>BSMmodel!AG416</f>
        <v>556476.57738271519</v>
      </c>
    </row>
    <row r="398" ht="14.25">
      <c r="A398" s="5">
        <f>BSMmodel!Q417</f>
        <v>6185</v>
      </c>
      <c r="B398" s="11">
        <f>BSMmodel!AG417</f>
        <v>86019.13658824873</v>
      </c>
    </row>
    <row r="399" ht="14.25">
      <c r="A399" s="5">
        <f>BSMmodel!Q418</f>
        <v>6190</v>
      </c>
      <c r="B399" s="11">
        <f>BSMmodel!AG418</f>
        <v>1102774.368798184</v>
      </c>
    </row>
    <row r="400" ht="14.25">
      <c r="A400" s="5">
        <f>BSMmodel!Q419</f>
        <v>6195</v>
      </c>
      <c r="B400" s="11">
        <f>BSMmodel!AG419</f>
        <v>409396.70862229879</v>
      </c>
    </row>
    <row r="401" ht="14.25">
      <c r="A401" s="5">
        <f>BSMmodel!Q420</f>
        <v>6200</v>
      </c>
      <c r="B401" s="11">
        <f>BSMmodel!AG420</f>
        <v>26667913.767824546</v>
      </c>
    </row>
    <row r="402" ht="14.25">
      <c r="A402" s="5">
        <f>BSMmodel!Q421</f>
        <v>6210</v>
      </c>
      <c r="B402" s="11">
        <f>BSMmodel!AG421</f>
        <v>729989.07367811073</v>
      </c>
    </row>
    <row r="403" ht="14.25">
      <c r="A403" s="5">
        <f>BSMmodel!Q422</f>
        <v>6220</v>
      </c>
      <c r="B403" s="11">
        <f>BSMmodel!AG422</f>
        <v>952212.7263377778</v>
      </c>
    </row>
    <row r="404" ht="14.25">
      <c r="A404" s="5">
        <f>BSMmodel!Q423</f>
        <v>6225</v>
      </c>
      <c r="B404" s="11">
        <f>BSMmodel!AG423</f>
        <v>2147887.9943351611</v>
      </c>
    </row>
    <row r="405" ht="14.25">
      <c r="A405" s="5">
        <f>BSMmodel!Q424</f>
        <v>6230</v>
      </c>
      <c r="B405" s="11">
        <f>BSMmodel!AG424</f>
        <v>259769.12813902926</v>
      </c>
    </row>
    <row r="406" ht="14.25">
      <c r="A406" s="5">
        <f>BSMmodel!Q425</f>
        <v>6240</v>
      </c>
      <c r="B406" s="11">
        <f>BSMmodel!AG425</f>
        <v>722632.33066760597</v>
      </c>
    </row>
    <row r="407" ht="14.25">
      <c r="A407" s="5">
        <f>BSMmodel!Q426</f>
        <v>6250</v>
      </c>
      <c r="B407" s="11">
        <f>BSMmodel!AG426</f>
        <v>12429413.507754825</v>
      </c>
    </row>
    <row r="408" ht="14.25">
      <c r="A408" s="5">
        <f>BSMmodel!Q427</f>
        <v>6260</v>
      </c>
      <c r="B408" s="11">
        <f>BSMmodel!AG427</f>
        <v>897100.28337575076</v>
      </c>
    </row>
    <row r="409" ht="14.25">
      <c r="A409" s="5">
        <f>BSMmodel!Q428</f>
        <v>6270</v>
      </c>
      <c r="B409" s="11">
        <f>BSMmodel!AG428</f>
        <v>565850.76669755683</v>
      </c>
    </row>
    <row r="410" ht="14.25">
      <c r="A410" s="5">
        <f>BSMmodel!Q429</f>
        <v>6275</v>
      </c>
      <c r="B410" s="11">
        <f>BSMmodel!AG429</f>
        <v>4574586.2533851312</v>
      </c>
    </row>
    <row r="411" ht="14.25">
      <c r="A411" s="5">
        <f>BSMmodel!Q430</f>
        <v>6280</v>
      </c>
      <c r="B411" s="11">
        <f>BSMmodel!AG430</f>
        <v>567861.83319018455</v>
      </c>
    </row>
    <row r="412" ht="14.25">
      <c r="A412" s="5">
        <f>BSMmodel!Q431</f>
        <v>6290</v>
      </c>
      <c r="B412" s="11">
        <f>BSMmodel!AG431</f>
        <v>341266.13763165358</v>
      </c>
    </row>
    <row r="413" ht="14.25">
      <c r="A413" s="5">
        <f>BSMmodel!Q432</f>
        <v>6300</v>
      </c>
      <c r="B413" s="11">
        <f>BSMmodel!AG432</f>
        <v>9305921.902325131</v>
      </c>
    </row>
    <row r="414" ht="14.25">
      <c r="A414" s="5">
        <f>BSMmodel!Q433</f>
        <v>6310</v>
      </c>
      <c r="B414" s="11">
        <f>BSMmodel!AG433</f>
        <v>288220.05960622604</v>
      </c>
    </row>
    <row r="415" ht="14.25">
      <c r="A415" s="5">
        <f>BSMmodel!Q434</f>
        <v>6320</v>
      </c>
      <c r="B415" s="11">
        <f>BSMmodel!AG434</f>
        <v>533243.57184239838</v>
      </c>
    </row>
    <row r="416" ht="14.25">
      <c r="A416" s="5">
        <f>BSMmodel!Q435</f>
        <v>6325</v>
      </c>
      <c r="B416" s="11">
        <f>BSMmodel!AG435</f>
        <v>861577.16098073754</v>
      </c>
    </row>
    <row r="417" ht="14.25">
      <c r="A417" s="5">
        <f>BSMmodel!Q436</f>
        <v>6330</v>
      </c>
      <c r="B417" s="11">
        <f>BSMmodel!AG436</f>
        <v>211238.95059522509</v>
      </c>
    </row>
    <row r="418" ht="14.25">
      <c r="A418" s="5">
        <f>BSMmodel!Q437</f>
        <v>6340</v>
      </c>
      <c r="B418" s="11">
        <f>BSMmodel!AG437</f>
        <v>375651.58863654506</v>
      </c>
    </row>
    <row r="419" ht="14.25">
      <c r="A419" s="5">
        <f>BSMmodel!Q438</f>
        <v>6350</v>
      </c>
      <c r="B419" s="11">
        <f>BSMmodel!AG438</f>
        <v>3397243.4240086866</v>
      </c>
    </row>
    <row r="420" ht="14.25">
      <c r="A420" s="5">
        <f>BSMmodel!Q439</f>
        <v>6360</v>
      </c>
      <c r="B420" s="11">
        <f>BSMmodel!AG439</f>
        <v>165213.19446752421</v>
      </c>
    </row>
    <row r="421" ht="14.25">
      <c r="A421" s="5">
        <f>BSMmodel!Q440</f>
        <v>6370</v>
      </c>
      <c r="B421" s="11">
        <f>BSMmodel!AG440</f>
        <v>75680.428974971728</v>
      </c>
    </row>
    <row r="422" ht="14.25">
      <c r="A422" s="5">
        <f>BSMmodel!Q441</f>
        <v>6375</v>
      </c>
      <c r="B422" s="11">
        <f>BSMmodel!AG441</f>
        <v>605922.74315555929</v>
      </c>
    </row>
    <row r="423" ht="14.25">
      <c r="A423" s="5">
        <f>BSMmodel!Q442</f>
        <v>6380</v>
      </c>
      <c r="B423" s="11">
        <f>BSMmodel!AG442</f>
        <v>103784.52519421186</v>
      </c>
    </row>
    <row r="424" ht="14.25">
      <c r="A424" s="5">
        <f>BSMmodel!Q443</f>
        <v>6390</v>
      </c>
      <c r="B424" s="11">
        <f>BSMmodel!AG443</f>
        <v>121563.07928358462</v>
      </c>
    </row>
    <row r="425" ht="14.25">
      <c r="A425" s="5">
        <f>BSMmodel!Q444</f>
        <v>6400</v>
      </c>
      <c r="B425" s="11">
        <f>BSMmodel!AG444</f>
        <v>8607495.3679642472</v>
      </c>
    </row>
    <row r="426" ht="14.25">
      <c r="A426" s="5">
        <f>BSMmodel!Q445</f>
        <v>6410</v>
      </c>
      <c r="B426" s="11">
        <f>BSMmodel!AG445</f>
        <v>114595.97498462925</v>
      </c>
    </row>
    <row r="427" ht="14.25">
      <c r="A427" s="5">
        <f>BSMmodel!Q446</f>
        <v>6420</v>
      </c>
      <c r="B427" s="11">
        <f>BSMmodel!AG446</f>
        <v>107993.39368644111</v>
      </c>
    </row>
    <row r="428" ht="14.25">
      <c r="A428" s="5">
        <f>BSMmodel!Q447</f>
        <v>6425</v>
      </c>
      <c r="B428" s="11">
        <f>BSMmodel!AG447</f>
        <v>686889.46589032072</v>
      </c>
    </row>
    <row r="429" ht="14.25">
      <c r="A429" s="5">
        <f>BSMmodel!Q448</f>
        <v>6430</v>
      </c>
      <c r="B429" s="11">
        <f>BSMmodel!AG448</f>
        <v>63988.201036735365</v>
      </c>
    </row>
    <row r="430" ht="14.25">
      <c r="A430" s="5">
        <f>BSMmodel!Q449</f>
        <v>6440</v>
      </c>
      <c r="B430" s="11">
        <f>BSMmodel!AG449</f>
        <v>51500.833872616669</v>
      </c>
    </row>
    <row r="431" ht="14.25">
      <c r="A431" s="5">
        <f>BSMmodel!Q450</f>
        <v>6450</v>
      </c>
      <c r="B431" s="11">
        <f>BSMmodel!AG450</f>
        <v>1248035.4148977844</v>
      </c>
    </row>
    <row r="432" ht="14.25">
      <c r="A432" s="5">
        <f>BSMmodel!Q451</f>
        <v>6460</v>
      </c>
      <c r="B432" s="11">
        <f>BSMmodel!AG451</f>
        <v>58608.996918848992</v>
      </c>
    </row>
    <row r="433" ht="14.25">
      <c r="A433" s="5">
        <f>BSMmodel!Q452</f>
        <v>6470</v>
      </c>
      <c r="B433" s="11">
        <f>BSMmodel!AG452</f>
        <v>44846.913972368318</v>
      </c>
    </row>
    <row r="434" ht="14.25">
      <c r="A434" s="5">
        <f>BSMmodel!Q453</f>
        <v>6475</v>
      </c>
      <c r="B434" s="11">
        <f>BSMmodel!AG453</f>
        <v>142827.95736878662</v>
      </c>
    </row>
    <row r="435" ht="14.25">
      <c r="A435" s="5">
        <f>BSMmodel!Q454</f>
        <v>6480</v>
      </c>
      <c r="B435" s="11">
        <f>BSMmodel!AG454</f>
        <v>46027.166234767537</v>
      </c>
    </row>
    <row r="436" ht="14.25">
      <c r="A436" s="5">
        <f>BSMmodel!Q455</f>
        <v>6490</v>
      </c>
      <c r="B436" s="11">
        <f>BSMmodel!AG455</f>
        <v>66860.358132498921</v>
      </c>
    </row>
    <row r="437" ht="14.25">
      <c r="A437" s="5">
        <f>BSMmodel!Q456</f>
        <v>6500</v>
      </c>
      <c r="B437" s="11">
        <f>BSMmodel!AG456</f>
        <v>2153834.9422694421</v>
      </c>
    </row>
    <row r="438" ht="14.25">
      <c r="A438" s="5">
        <f>BSMmodel!Q457</f>
        <v>6525</v>
      </c>
      <c r="B438" s="11">
        <f>BSMmodel!AG457</f>
        <v>44838.833772133024</v>
      </c>
    </row>
    <row r="439" ht="14.25">
      <c r="A439" s="5">
        <f>BSMmodel!Q458</f>
        <v>6550</v>
      </c>
      <c r="B439" s="11">
        <f>BSMmodel!AG458</f>
        <v>221634.76552704943</v>
      </c>
    </row>
    <row r="440" ht="14.25">
      <c r="A440" s="5">
        <f>BSMmodel!Q459</f>
        <v>6575</v>
      </c>
      <c r="B440" s="11">
        <f>BSMmodel!AG459</f>
        <v>5844.6564069128208</v>
      </c>
    </row>
    <row r="441" ht="14.25">
      <c r="A441" s="5">
        <f>BSMmodel!Q460</f>
        <v>6600</v>
      </c>
      <c r="B441" s="11">
        <f>BSMmodel!AG460</f>
        <v>341672.25786449405</v>
      </c>
    </row>
    <row r="442" ht="14.25">
      <c r="A442" s="5">
        <f>BSMmodel!Q461</f>
        <v>6625</v>
      </c>
      <c r="B442" s="11">
        <f>BSMmodel!AG461</f>
        <v>1926.6547673729635</v>
      </c>
    </row>
    <row r="443" ht="14.25">
      <c r="A443" s="5">
        <f>BSMmodel!Q462</f>
        <v>6650</v>
      </c>
      <c r="B443" s="11">
        <f>BSMmodel!AG462</f>
        <v>31621.180862488596</v>
      </c>
    </row>
    <row r="444" ht="14.25">
      <c r="A444" s="5">
        <f>BSMmodel!Q463</f>
        <v>6675</v>
      </c>
      <c r="B444" s="11">
        <f>BSMmodel!AG463</f>
        <v>766.09612924240946</v>
      </c>
    </row>
    <row r="445" ht="14.25">
      <c r="A445" s="5">
        <f>BSMmodel!Q464</f>
        <v>6700</v>
      </c>
      <c r="B445" s="11">
        <f>BSMmodel!AG464</f>
        <v>37107.746480071284</v>
      </c>
    </row>
    <row r="446" ht="14.25">
      <c r="A446" s="5">
        <f>BSMmodel!Q465</f>
        <v>6725</v>
      </c>
      <c r="B446" s="11">
        <f>BSMmodel!AG465</f>
        <v>286.03554967788699</v>
      </c>
    </row>
    <row r="447" ht="14.25">
      <c r="A447" s="5">
        <f>BSMmodel!Q466</f>
        <v>6750</v>
      </c>
      <c r="B447" s="11">
        <f>BSMmodel!AG466</f>
        <v>6743.6306490454845</v>
      </c>
    </row>
    <row r="448" ht="14.25">
      <c r="A448" s="5">
        <f>BSMmodel!Q467</f>
        <v>6775</v>
      </c>
      <c r="B448" s="11">
        <f>BSMmodel!AG467</f>
        <v>214.04909560935326</v>
      </c>
    </row>
    <row r="449" ht="14.25">
      <c r="A449" s="5">
        <f>BSMmodel!Q468</f>
        <v>6800</v>
      </c>
      <c r="B449" s="11">
        <f>BSMmodel!AG468</f>
        <v>4586.3790043860909</v>
      </c>
    </row>
    <row r="450" ht="14.25">
      <c r="A450" s="5">
        <f>BSMmodel!Q469</f>
        <v>6850</v>
      </c>
      <c r="B450" s="11">
        <f>BSMmodel!AG469</f>
        <v>364.04488913781711</v>
      </c>
    </row>
    <row r="451" ht="14.25">
      <c r="A451" s="5">
        <f>BSMmodel!Q470</f>
        <v>6900</v>
      </c>
      <c r="B451" s="11">
        <f>BSMmodel!AG470</f>
        <v>364.95068034615895</v>
      </c>
    </row>
    <row r="452" ht="14.25">
      <c r="A452" s="5">
        <f>BSMmodel!Q471</f>
        <v>6950</v>
      </c>
      <c r="B452" s="11">
        <f>BSMmodel!AG471</f>
        <v>27.040362729728059</v>
      </c>
    </row>
    <row r="453" ht="14.25">
      <c r="A453" s="5">
        <f>BSMmodel!Q472</f>
        <v>7000</v>
      </c>
      <c r="B453" s="11">
        <f>BSMmodel!AG472</f>
        <v>22.886155976299925</v>
      </c>
    </row>
    <row r="454" ht="14.25">
      <c r="A454" s="5">
        <f>BSMmodel!Q473</f>
        <v>7050</v>
      </c>
      <c r="B454" s="11">
        <f>BSMmodel!AG473</f>
        <v>0.19953173140098826</v>
      </c>
    </row>
    <row r="455" ht="14.25">
      <c r="A455" s="5">
        <f>BSMmodel!Q474</f>
        <v>7100</v>
      </c>
      <c r="B455" s="11">
        <f>BSMmodel!AG474</f>
        <v>1.0799356566601148</v>
      </c>
    </row>
    <row r="456" ht="14.25">
      <c r="A456" s="5">
        <f>BSMmodel!Q475</f>
        <v>7200</v>
      </c>
      <c r="B456" s="11">
        <f>BSMmodel!AG475</f>
        <v>0.13240353136424526</v>
      </c>
    </row>
    <row r="457" ht="14.25">
      <c r="A457" s="5">
        <f>BSMmodel!Q476</f>
        <v>7300</v>
      </c>
      <c r="B457" s="11">
        <f>BSMmodel!AG476</f>
        <v>5.5694566753235826e-004</v>
      </c>
    </row>
    <row r="458" ht="14.25">
      <c r="A458" s="5">
        <f>BSMmodel!Q477</f>
        <v>7400</v>
      </c>
      <c r="B458" s="11">
        <f>BSMmodel!AG477</f>
        <v>6.1769619799127384e-005</v>
      </c>
    </row>
    <row r="459" ht="14.25">
      <c r="A459" s="5">
        <f>BSMmodel!Q478</f>
        <v>7500</v>
      </c>
      <c r="B459" s="11">
        <f>BSMmodel!AG478</f>
        <v>2.5383742222932525e-006</v>
      </c>
    </row>
    <row r="460" ht="14.25">
      <c r="A460" s="5">
        <f>BSMmodel!Q479</f>
        <v>7600</v>
      </c>
      <c r="B460" s="11">
        <f>BSMmodel!AG479</f>
        <v>4.260284346407629e-008</v>
      </c>
    </row>
    <row r="461" ht="14.25">
      <c r="A461" s="5">
        <f>BSMmodel!Q480</f>
        <v>7700</v>
      </c>
      <c r="B461" s="11">
        <f>BSMmodel!AG480</f>
        <v>1.9064954699213058e-010</v>
      </c>
    </row>
    <row r="462" ht="14.25">
      <c r="A462" s="5">
        <f>BSMmodel!Q481</f>
        <v>7800</v>
      </c>
      <c r="B462" s="11">
        <f>BSMmodel!AG481</f>
        <v>7.8990962786896971e-011</v>
      </c>
    </row>
    <row r="463" ht="14.25">
      <c r="A463" s="5">
        <f>BSMmodel!Q482</f>
        <v>7900</v>
      </c>
      <c r="B463" s="11">
        <f>BSMmodel!AG482</f>
        <v>4.4533806608316553e-014</v>
      </c>
    </row>
    <row r="464" ht="14.25">
      <c r="A464" s="5">
        <f>BSMmodel!Q483</f>
        <v>8000</v>
      </c>
      <c r="B464" s="11">
        <f>BSMmodel!AG483</f>
        <v>1.4665568691028256e-015</v>
      </c>
    </row>
    <row r="465" ht="14.25">
      <c r="A465" s="5">
        <f>BSMmodel!Q484</f>
        <v>8100</v>
      </c>
      <c r="B465" s="11">
        <f>BSMmodel!AG484</f>
        <v>3.7887290311246336e-018</v>
      </c>
    </row>
    <row r="466" ht="14.25">
      <c r="A466" s="5">
        <f>BSMmodel!Q485</f>
        <v>8200</v>
      </c>
      <c r="B466" s="11">
        <f>BSMmodel!AG485</f>
        <v>5.0562212610458901e-019</v>
      </c>
    </row>
    <row r="467" ht="14.25">
      <c r="A467" s="5">
        <f>BSMmodel!Q486</f>
        <v>8300</v>
      </c>
      <c r="B467" s="11">
        <f>BSMmodel!AG486</f>
        <v>1.2323383429145296e-020</v>
      </c>
    </row>
    <row r="468" ht="14.25">
      <c r="A468" s="5">
        <f>BSMmodel!Q487</f>
        <v>8400</v>
      </c>
      <c r="B468" s="11">
        <f>BSMmodel!AG487</f>
        <v>1.0639021506421749e-023</v>
      </c>
    </row>
    <row r="469" ht="14.25">
      <c r="A469" s="5">
        <f>BSMmodel!Q488</f>
        <v>8500</v>
      </c>
      <c r="B469" s="11">
        <f>BSMmodel!AG488</f>
        <v>7.719788429090143e-026</v>
      </c>
    </row>
    <row r="470" ht="14.25">
      <c r="A470" s="5">
        <f>BSMmodel!Q489</f>
        <v>8600</v>
      </c>
      <c r="B470" s="11">
        <f>BSMmodel!AG489</f>
        <v>2.3849370649241273e-027</v>
      </c>
    </row>
    <row r="471" ht="14.25">
      <c r="A471" s="5">
        <f>BSMmodel!Q490</f>
        <v>8700</v>
      </c>
      <c r="B471" s="11">
        <f>BSMmodel!AG490</f>
        <v>1.7622784635659575e-031</v>
      </c>
    </row>
    <row r="472" ht="14.25">
      <c r="A472" s="5">
        <f>BSMmodel!Q491</f>
        <v>8800</v>
      </c>
      <c r="B472" s="11">
        <f>BSMmodel!AG491</f>
        <v>1.9866523402308436e-032</v>
      </c>
    </row>
    <row r="473" ht="14.25">
      <c r="A473" s="5">
        <f>BSMmodel!Q492</f>
        <v>8900</v>
      </c>
      <c r="B473" s="11">
        <f>BSMmodel!AG492</f>
        <v>-1.4965865411367573e-037</v>
      </c>
    </row>
    <row r="474" ht="14.25">
      <c r="A474" s="5">
        <f>BSMmodel!Q493</f>
        <v>9000</v>
      </c>
      <c r="B474" s="11">
        <f>BSMmodel!AG493</f>
        <v>5.3173890934175216e-036</v>
      </c>
    </row>
    <row r="475" ht="14.25">
      <c r="A475" s="5">
        <f>BSMmodel!Q494</f>
        <v>9200</v>
      </c>
      <c r="B475" s="11">
        <f>BSMmodel!AG494</f>
        <v>6.3178021575777165e-043</v>
      </c>
    </row>
    <row r="476" ht="14.25">
      <c r="A476" s="5">
        <f>BSMmodel!Q495</f>
        <v>9600</v>
      </c>
      <c r="B476" s="11">
        <f>BSMmodel!AG495</f>
        <v>0</v>
      </c>
    </row>
    <row r="477" ht="14.25">
      <c r="A477" s="5">
        <f>BSMmodel!Q496</f>
        <v>10000</v>
      </c>
      <c r="B477" s="11">
        <f>BSMmodel!AG496</f>
        <v>-5.8859568303330788e-061</v>
      </c>
    </row>
    <row r="478" ht="14.25">
      <c r="A478" s="5">
        <f>BSMmodel!Q497</f>
        <v>10100</v>
      </c>
      <c r="B478" s="11">
        <f>BSMmodel!AG497</f>
        <v>0</v>
      </c>
    </row>
    <row r="479" ht="14.25">
      <c r="A479" s="5">
        <f>BSMmodel!Q498</f>
        <v>10200</v>
      </c>
      <c r="B479" s="11">
        <f>BSMmodel!AG498</f>
        <v>-3.3162884687158827e-068</v>
      </c>
    </row>
    <row r="480" ht="14.25">
      <c r="A480" s="5">
        <f>BSMmodel!Q499</f>
        <v>10400</v>
      </c>
      <c r="B480" s="11">
        <f>BSMmodel!AG499</f>
        <v>-4.4291354549415751e-073</v>
      </c>
    </row>
    <row r="481" ht="14.25">
      <c r="A481" s="5">
        <f>BSMmodel!Q500</f>
        <v>10500</v>
      </c>
      <c r="B481" s="11">
        <f>BSMmodel!AG500</f>
        <v>-7.0992789800488681e-077</v>
      </c>
    </row>
    <row r="482" ht="14.25">
      <c r="A482" s="5">
        <f>BSMmodel!Q501</f>
        <v>10600</v>
      </c>
      <c r="B482" s="11">
        <f>BSMmodel!AG501</f>
        <v>-1.101003420818736e-078</v>
      </c>
    </row>
    <row r="483" ht="14.25">
      <c r="A483" s="5">
        <f>BSMmodel!Q502</f>
        <v>10800</v>
      </c>
      <c r="B483" s="11">
        <f>BSMmodel!AG502</f>
        <v>-5.222371798748477e-084</v>
      </c>
    </row>
    <row r="484" ht="14.25">
      <c r="A484" s="5">
        <f>BSMmodel!Q503</f>
        <v>11000</v>
      </c>
      <c r="B484" s="11">
        <f>BSMmodel!AG503</f>
        <v>-1.1350138065157209e-088</v>
      </c>
    </row>
    <row r="485" ht="14.25">
      <c r="A485" s="5">
        <f>BSMmodel!Q504</f>
        <v>11100</v>
      </c>
      <c r="B485" s="11">
        <f>BSMmodel!AG504</f>
        <v>-2.8898151512274168e-092</v>
      </c>
    </row>
    <row r="486" ht="14.25">
      <c r="A486" s="5">
        <f>BSMmodel!Q505</f>
        <v>12000</v>
      </c>
      <c r="B486" s="11">
        <f>BSMmodel!AG505</f>
        <v>-1.8210995893526301e-117</v>
      </c>
    </row>
    <row r="487" ht="14.25">
      <c r="A487" s="5">
        <f>BSMmodel!Q506</f>
        <v>0</v>
      </c>
      <c r="B487" s="11">
        <f>BSMmodel!AG506</f>
        <v>0</v>
      </c>
    </row>
    <row r="488" ht="14.25">
      <c r="A488" s="5">
        <f>BSMmodel!Q507</f>
        <v>0</v>
      </c>
      <c r="B488" s="11">
        <f>BSMmodel!AG507</f>
        <v>0</v>
      </c>
    </row>
    <row r="489" ht="14.25">
      <c r="A489" s="5">
        <f>BSMmodel!Q508</f>
        <v>0</v>
      </c>
      <c r="B489" s="11">
        <f>BSMmodel!AG508</f>
        <v>0</v>
      </c>
    </row>
    <row r="490" ht="14.25">
      <c r="A490" s="5">
        <f>BSMmodel!Q509</f>
        <v>0</v>
      </c>
      <c r="B490" s="11">
        <f>BSMmodel!AG509</f>
        <v>0</v>
      </c>
    </row>
    <row r="491" ht="14.25">
      <c r="A491" s="5">
        <f>BSMmodel!Q510</f>
        <v>0</v>
      </c>
      <c r="B491" s="11">
        <f>BSMmodel!AG510</f>
        <v>0</v>
      </c>
    </row>
    <row r="492" ht="14.25">
      <c r="A492" s="5">
        <f>BSMmodel!Q511</f>
        <v>0</v>
      </c>
      <c r="B492" s="11">
        <f>BSMmodel!AG511</f>
        <v>0</v>
      </c>
    </row>
    <row r="493" ht="14.25">
      <c r="A493" s="5">
        <f>BSMmodel!Q512</f>
        <v>0</v>
      </c>
      <c r="B493" s="11">
        <f>BSMmodel!AG512</f>
        <v>0</v>
      </c>
    </row>
    <row r="494" ht="14.25">
      <c r="A494" s="5">
        <f>BSMmodel!Q513</f>
        <v>0</v>
      </c>
      <c r="B494" s="11">
        <f>BSMmodel!AG513</f>
        <v>0</v>
      </c>
    </row>
    <row r="495" ht="14.25">
      <c r="A495" s="5">
        <f>BSMmodel!Q514</f>
        <v>0</v>
      </c>
      <c r="B495" s="11">
        <f>BSMmodel!AG514</f>
        <v>0</v>
      </c>
    </row>
    <row r="496" ht="14.25">
      <c r="A496" s="5">
        <f>BSMmodel!Q515</f>
        <v>0</v>
      </c>
      <c r="B496" s="11">
        <f>BSMmodel!AG515</f>
        <v>0</v>
      </c>
    </row>
    <row r="497" ht="14.25">
      <c r="A497" s="5">
        <f>BSMmodel!Q516</f>
        <v>0</v>
      </c>
      <c r="B497" s="11">
        <f>BSMmodel!AG516</f>
        <v>0</v>
      </c>
    </row>
    <row r="498" ht="14.25">
      <c r="A498" s="5">
        <f>BSMmodel!Q517</f>
        <v>0</v>
      </c>
      <c r="B498" s="11">
        <f>BSMmodel!AG517</f>
        <v>0</v>
      </c>
    </row>
    <row r="499" ht="14.25">
      <c r="A499" s="5">
        <f>BSMmodel!Q518</f>
        <v>0</v>
      </c>
      <c r="B499" s="11">
        <f>BSMmodel!AG518</f>
        <v>0</v>
      </c>
    </row>
    <row r="500" ht="14.25">
      <c r="A500" s="5">
        <f>BSMmodel!Q519</f>
        <v>0</v>
      </c>
      <c r="B500" s="11">
        <f>BSMmodel!AG519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C00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3" t="s">
        <v>6</v>
      </c>
    </row>
    <row r="2">
      <c r="A2" s="5">
        <f>BSMmodel!Q21</f>
        <v>200</v>
      </c>
      <c r="B2" s="6">
        <f>BSMmodel!AE21</f>
        <v>0</v>
      </c>
    </row>
    <row r="3">
      <c r="A3" s="5">
        <f>BSMmodel!Q22</f>
        <v>400</v>
      </c>
      <c r="B3" s="6">
        <f>BSMmodel!AE22</f>
        <v>0</v>
      </c>
    </row>
    <row r="4">
      <c r="A4" s="5">
        <f>BSMmodel!Q23</f>
        <v>600</v>
      </c>
      <c r="B4" s="6">
        <f>BSMmodel!AE23</f>
        <v>0</v>
      </c>
    </row>
    <row r="5">
      <c r="A5" s="5">
        <f>BSMmodel!Q24</f>
        <v>800</v>
      </c>
      <c r="B5" s="6">
        <f>BSMmodel!AE24</f>
        <v>0</v>
      </c>
    </row>
    <row r="6">
      <c r="A6" s="5">
        <f>BSMmodel!Q25</f>
        <v>1000</v>
      </c>
      <c r="B6" s="6">
        <f>BSMmodel!AE25</f>
        <v>0</v>
      </c>
    </row>
    <row r="7">
      <c r="A7" s="5">
        <f>BSMmodel!Q26</f>
        <v>1200</v>
      </c>
      <c r="B7" s="6">
        <f>BSMmodel!AE26</f>
        <v>0</v>
      </c>
    </row>
    <row r="8">
      <c r="A8" s="5">
        <f>BSMmodel!Q27</f>
        <v>1400</v>
      </c>
      <c r="B8" s="6">
        <f>BSMmodel!AE27</f>
        <v>0</v>
      </c>
    </row>
    <row r="9">
      <c r="A9" s="5">
        <f>BSMmodel!Q28</f>
        <v>1600</v>
      </c>
      <c r="B9" s="6">
        <f>BSMmodel!AE28</f>
        <v>0</v>
      </c>
    </row>
    <row r="10">
      <c r="A10" s="5">
        <f>BSMmodel!Q29</f>
        <v>1800</v>
      </c>
      <c r="B10" s="6">
        <f>BSMmodel!AE29</f>
        <v>0</v>
      </c>
    </row>
    <row r="11">
      <c r="A11" s="5">
        <f>BSMmodel!Q30</f>
        <v>1900</v>
      </c>
      <c r="B11" s="6">
        <f>BSMmodel!AE30</f>
        <v>0</v>
      </c>
    </row>
    <row r="12">
      <c r="A12" s="5">
        <f>BSMmodel!Q31</f>
        <v>2000</v>
      </c>
      <c r="B12" s="6">
        <f>BSMmodel!AE31</f>
        <v>-1.2133407727021659e-293</v>
      </c>
    </row>
    <row r="13">
      <c r="A13" s="5">
        <f>BSMmodel!Q32</f>
        <v>2100</v>
      </c>
      <c r="B13" s="6">
        <f>BSMmodel!AE32</f>
        <v>-4.438049831170077e-270</v>
      </c>
    </row>
    <row r="14">
      <c r="A14" s="5">
        <f>BSMmodel!Q33</f>
        <v>2200</v>
      </c>
      <c r="B14" s="6">
        <f>BSMmodel!AE33</f>
        <v>-4.2507823653970399e-246</v>
      </c>
    </row>
    <row r="15">
      <c r="A15" s="5">
        <f>BSMmodel!Q34</f>
        <v>2300</v>
      </c>
      <c r="B15" s="6">
        <f>BSMmodel!AE34</f>
        <v>-1.6502367721983081e-224</v>
      </c>
    </row>
    <row r="16">
      <c r="A16" s="5">
        <f>BSMmodel!Q35</f>
        <v>2400</v>
      </c>
      <c r="B16" s="6">
        <f>BSMmodel!AE35</f>
        <v>-3.3541414205336507e-202</v>
      </c>
    </row>
    <row r="17">
      <c r="A17" s="5">
        <f>BSMmodel!Q36</f>
        <v>2500</v>
      </c>
      <c r="B17" s="6">
        <f>BSMmodel!AE36</f>
        <v>-5.6470040920613805e-186</v>
      </c>
    </row>
    <row r="18">
      <c r="A18" s="5">
        <f>BSMmodel!Q37</f>
        <v>2600</v>
      </c>
      <c r="B18" s="6">
        <f>BSMmodel!AE37</f>
        <v>0</v>
      </c>
    </row>
    <row r="19">
      <c r="A19" s="5">
        <f>BSMmodel!Q38</f>
        <v>2700</v>
      </c>
      <c r="B19" s="6">
        <f>BSMmodel!AE38</f>
        <v>-3.5517746205528596e-154</v>
      </c>
    </row>
    <row r="20">
      <c r="A20" s="5">
        <f>BSMmodel!Q39</f>
        <v>2800</v>
      </c>
      <c r="B20" s="6">
        <f>BSMmodel!AE39</f>
        <v>-4.5729330969062658e-139</v>
      </c>
    </row>
    <row r="21">
      <c r="A21" s="5">
        <f>BSMmodel!Q40</f>
        <v>2900</v>
      </c>
      <c r="B21" s="6">
        <f>BSMmodel!AE40</f>
        <v>-4.1132607833383958e-125</v>
      </c>
    </row>
    <row r="22">
      <c r="A22" s="5">
        <f>BSMmodel!Q41</f>
        <v>3000</v>
      </c>
      <c r="B22" s="6">
        <f>BSMmodel!AE41</f>
        <v>-4.3466670214474958e-111</v>
      </c>
    </row>
    <row r="23">
      <c r="A23" s="5">
        <f>BSMmodel!Q42</f>
        <v>3100</v>
      </c>
      <c r="B23" s="6">
        <f>BSMmodel!AE42</f>
        <v>-3.833124679048948e-102</v>
      </c>
    </row>
    <row r="24">
      <c r="A24" s="5">
        <f>BSMmodel!Q43</f>
        <v>3150</v>
      </c>
      <c r="B24" s="6">
        <f>BSMmodel!AE43</f>
        <v>0</v>
      </c>
    </row>
    <row r="25">
      <c r="A25" s="5">
        <f>BSMmodel!Q44</f>
        <v>3200</v>
      </c>
      <c r="B25" s="6">
        <f>BSMmodel!AE44</f>
        <v>-1.4584907673644501e-092</v>
      </c>
    </row>
    <row r="26">
      <c r="A26" s="5">
        <f>BSMmodel!Q45</f>
        <v>3250</v>
      </c>
      <c r="B26" s="6">
        <f>BSMmodel!AE45</f>
        <v>-9.2397823124173943e-088</v>
      </c>
    </row>
    <row r="27">
      <c r="A27" s="5">
        <f>BSMmodel!Q46</f>
        <v>3300</v>
      </c>
      <c r="B27" s="6">
        <f>BSMmodel!AE46</f>
        <v>-1.1268758834561874e-083</v>
      </c>
    </row>
    <row r="28" s="1" customFormat="1">
      <c r="A28" s="5">
        <f>BSMmodel!Q47</f>
        <v>3350</v>
      </c>
      <c r="B28" s="6">
        <f>BSMmodel!AE47</f>
        <v>0</v>
      </c>
    </row>
    <row r="29" s="1" customFormat="1">
      <c r="A29" s="5">
        <f>BSMmodel!Q48</f>
        <v>3400</v>
      </c>
      <c r="B29" s="6">
        <f>BSMmodel!AE48</f>
        <v>-1.7592831468126652e-075</v>
      </c>
    </row>
    <row r="30" s="1" customFormat="1">
      <c r="A30" s="5">
        <f>BSMmodel!Q49</f>
        <v>3450</v>
      </c>
      <c r="B30" s="6">
        <f>BSMmodel!AE49</f>
        <v>0</v>
      </c>
    </row>
    <row r="31" s="1" customFormat="1">
      <c r="A31" s="5">
        <f>BSMmodel!Q50</f>
        <v>3500</v>
      </c>
      <c r="B31" s="6">
        <f>BSMmodel!AE50</f>
        <v>-6.9867388459534247e-066</v>
      </c>
    </row>
    <row r="32" s="1" customFormat="1">
      <c r="A32" s="5">
        <f>BSMmodel!Q51</f>
        <v>3550</v>
      </c>
      <c r="B32" s="6">
        <f>BSMmodel!AE51</f>
        <v>-4.8147628626354483e-063</v>
      </c>
    </row>
    <row r="33" s="1" customFormat="1">
      <c r="A33" s="5">
        <f>BSMmodel!Q52</f>
        <v>3600</v>
      </c>
      <c r="B33" s="6">
        <f>BSMmodel!AE52</f>
        <v>-1.609669131841384e-058</v>
      </c>
    </row>
    <row r="34" s="1" customFormat="1">
      <c r="A34" s="5">
        <f>BSMmodel!Q53</f>
        <v>3650</v>
      </c>
      <c r="B34" s="6">
        <f>BSMmodel!AE53</f>
        <v>-7.6060564021563818e-056</v>
      </c>
    </row>
    <row r="35" s="1" customFormat="1">
      <c r="A35" s="5">
        <f>BSMmodel!Q54</f>
        <v>3700</v>
      </c>
      <c r="B35" s="6">
        <f>BSMmodel!AE54</f>
        <v>-9.1392441434955431e-051</v>
      </c>
      <c r="N35" s="12" t="s">
        <v>5</v>
      </c>
    </row>
    <row r="36" s="1" customFormat="1">
      <c r="A36" s="5">
        <f>BSMmodel!Q55</f>
        <v>3725</v>
      </c>
      <c r="B36" s="6">
        <f>BSMmodel!AE55</f>
        <v>-8.9322105969324948e-052</v>
      </c>
    </row>
    <row r="37" s="1" customFormat="1">
      <c r="A37" s="5">
        <f>BSMmodel!Q56</f>
        <v>3750</v>
      </c>
      <c r="B37" s="6">
        <f>BSMmodel!AE56</f>
        <v>-1.1956501623737451e-048</v>
      </c>
    </row>
    <row r="38" s="1" customFormat="1">
      <c r="A38" s="5">
        <f>BSMmodel!Q57</f>
        <v>3775</v>
      </c>
      <c r="B38" s="6">
        <f>BSMmodel!AE57</f>
        <v>0</v>
      </c>
    </row>
    <row r="39">
      <c r="A39" s="5">
        <f>BSMmodel!Q58</f>
        <v>3800</v>
      </c>
      <c r="B39" s="6">
        <f>BSMmodel!AE58</f>
        <v>-4.5398481523477513e-045</v>
      </c>
    </row>
    <row r="40">
      <c r="A40" s="5">
        <f>BSMmodel!Q59</f>
        <v>3825</v>
      </c>
      <c r="B40" s="6">
        <f>BSMmodel!AE59</f>
        <v>-2.1763995770619232e-045</v>
      </c>
    </row>
    <row r="41">
      <c r="A41" s="5">
        <f>BSMmodel!Q60</f>
        <v>3850</v>
      </c>
      <c r="B41" s="6">
        <f>BSMmodel!AE60</f>
        <v>-2.2280694675327425e-042</v>
      </c>
    </row>
    <row r="42">
      <c r="A42" s="5">
        <f>BSMmodel!Q61</f>
        <v>3875</v>
      </c>
      <c r="B42" s="6">
        <f>BSMmodel!AE61</f>
        <v>0</v>
      </c>
    </row>
    <row r="43">
      <c r="A43" s="5">
        <f>BSMmodel!Q62</f>
        <v>3900</v>
      </c>
      <c r="B43" s="6">
        <f>BSMmodel!AE62</f>
        <v>-2.7983794604926456e-040</v>
      </c>
    </row>
    <row r="44">
      <c r="A44" s="5">
        <f>BSMmodel!Q63</f>
        <v>3925</v>
      </c>
      <c r="B44" s="6">
        <f>BSMmodel!AE63</f>
        <v>0</v>
      </c>
    </row>
    <row r="45">
      <c r="A45" s="5">
        <f>BSMmodel!Q64</f>
        <v>3950</v>
      </c>
      <c r="B45" s="6">
        <f>BSMmodel!AE64</f>
        <v>-4.3982842265781855e-038</v>
      </c>
    </row>
    <row r="46">
      <c r="A46" s="5">
        <f>BSMmodel!Q65</f>
        <v>3975</v>
      </c>
      <c r="B46" s="6">
        <f>BSMmodel!AE65</f>
        <v>0</v>
      </c>
    </row>
    <row r="47">
      <c r="A47" s="5">
        <f>BSMmodel!Q66</f>
        <v>4000</v>
      </c>
      <c r="B47" s="6">
        <f>BSMmodel!AE66</f>
        <v>-6.3861827631057889e-031</v>
      </c>
    </row>
    <row r="48">
      <c r="A48" s="5">
        <f>BSMmodel!Q67</f>
        <v>4025</v>
      </c>
      <c r="B48" s="6">
        <f>BSMmodel!AE67</f>
        <v>-5.5059688781990157e-035</v>
      </c>
    </row>
    <row r="49">
      <c r="A49" s="5">
        <f>BSMmodel!Q68</f>
        <v>4050</v>
      </c>
      <c r="B49" s="6">
        <f>BSMmodel!AE68</f>
        <v>-5.3619455486060482e-033</v>
      </c>
    </row>
    <row r="50">
      <c r="A50" s="5">
        <f>BSMmodel!Q69</f>
        <v>4075</v>
      </c>
      <c r="B50" s="6">
        <f>BSMmodel!AE69</f>
        <v>-1.3631228782417715e-032</v>
      </c>
    </row>
    <row r="51">
      <c r="A51" s="5">
        <f>BSMmodel!Q70</f>
        <v>4100</v>
      </c>
      <c r="B51" s="6">
        <f>BSMmodel!AE70</f>
        <v>-1.1357412474454266e-029</v>
      </c>
    </row>
    <row r="52">
      <c r="A52" s="5">
        <f>BSMmodel!Q71</f>
        <v>4125</v>
      </c>
      <c r="B52" s="6">
        <f>BSMmodel!AE71</f>
        <v>0</v>
      </c>
    </row>
    <row r="53">
      <c r="A53" s="5">
        <f>BSMmodel!Q72</f>
        <v>4150</v>
      </c>
      <c r="B53" s="6">
        <f>BSMmodel!AE72</f>
        <v>-1.925923415942106e-027</v>
      </c>
    </row>
    <row r="54">
      <c r="A54" s="5">
        <f>BSMmodel!Q73</f>
        <v>4175</v>
      </c>
      <c r="B54" s="6">
        <f>BSMmodel!AE73</f>
        <v>-4.0682502323001616e-028</v>
      </c>
    </row>
    <row r="55">
      <c r="A55" s="5">
        <f>BSMmodel!Q74</f>
        <v>4200</v>
      </c>
      <c r="B55" s="6">
        <f>BSMmodel!AE74</f>
        <v>-2.8134869273139026e-024</v>
      </c>
    </row>
    <row r="56">
      <c r="A56" s="5">
        <f>BSMmodel!Q75</f>
        <v>4225</v>
      </c>
      <c r="B56" s="6">
        <f>BSMmodel!AE75</f>
        <v>-4.9780822791201377e-025</v>
      </c>
    </row>
    <row r="57">
      <c r="A57" s="5">
        <f>BSMmodel!Q76</f>
        <v>4250</v>
      </c>
      <c r="B57" s="6">
        <f>BSMmodel!AE76</f>
        <v>-5.2206026968137972e-023</v>
      </c>
    </row>
    <row r="58">
      <c r="A58" s="5">
        <f>BSMmodel!Q77</f>
        <v>4275</v>
      </c>
      <c r="B58" s="6">
        <f>BSMmodel!AE77</f>
        <v>-9.7756789342976041e-024</v>
      </c>
    </row>
    <row r="59">
      <c r="A59" s="5">
        <f>BSMmodel!Q78</f>
        <v>4290</v>
      </c>
      <c r="B59" s="6">
        <f>BSMmodel!AE78</f>
        <v>0</v>
      </c>
    </row>
    <row r="60">
      <c r="A60" s="5">
        <f>BSMmodel!Q79</f>
        <v>4300</v>
      </c>
      <c r="B60" s="6">
        <f>BSMmodel!AE79</f>
        <v>-4.3575279833212029e-020</v>
      </c>
    </row>
    <row r="61">
      <c r="A61" s="5">
        <f>BSMmodel!Q80</f>
        <v>4310</v>
      </c>
      <c r="B61" s="6">
        <f>BSMmodel!AE80</f>
        <v>0</v>
      </c>
    </row>
    <row r="62">
      <c r="A62" s="5">
        <f>BSMmodel!Q81</f>
        <v>4320</v>
      </c>
      <c r="B62" s="6">
        <f>BSMmodel!AE81</f>
        <v>0</v>
      </c>
    </row>
    <row r="63">
      <c r="A63" s="5">
        <f>BSMmodel!Q82</f>
        <v>4325</v>
      </c>
      <c r="B63" s="6">
        <f>BSMmodel!AE82</f>
        <v>0</v>
      </c>
    </row>
    <row r="64">
      <c r="A64" s="5">
        <f>BSMmodel!Q83</f>
        <v>4330</v>
      </c>
      <c r="B64" s="6">
        <f>BSMmodel!AE83</f>
        <v>0</v>
      </c>
    </row>
    <row r="65">
      <c r="A65" s="5">
        <f>BSMmodel!Q84</f>
        <v>4340</v>
      </c>
      <c r="B65" s="6">
        <f>BSMmodel!AE84</f>
        <v>0</v>
      </c>
    </row>
    <row r="66">
      <c r="A66" s="5">
        <f>BSMmodel!Q85</f>
        <v>4350</v>
      </c>
      <c r="B66" s="6">
        <f>BSMmodel!AE85</f>
        <v>-3.1950588231501472e-019</v>
      </c>
    </row>
    <row r="67">
      <c r="A67" s="5">
        <f>BSMmodel!Q86</f>
        <v>4360</v>
      </c>
      <c r="B67" s="6">
        <f>BSMmodel!AE86</f>
        <v>0</v>
      </c>
    </row>
    <row r="68">
      <c r="A68" s="5">
        <f>BSMmodel!Q87</f>
        <v>4370</v>
      </c>
      <c r="B68" s="6">
        <f>BSMmodel!AE87</f>
        <v>0</v>
      </c>
    </row>
    <row r="69">
      <c r="A69" s="5">
        <f>BSMmodel!Q88</f>
        <v>4375</v>
      </c>
      <c r="B69" s="6">
        <f>BSMmodel!AE88</f>
        <v>-5.0028743410341463e-020</v>
      </c>
    </row>
    <row r="70">
      <c r="A70" s="5">
        <f>BSMmodel!Q89</f>
        <v>4380</v>
      </c>
      <c r="B70" s="6">
        <f>BSMmodel!AE89</f>
        <v>0</v>
      </c>
    </row>
    <row r="71">
      <c r="A71" s="5">
        <f>BSMmodel!Q90</f>
        <v>4390</v>
      </c>
      <c r="B71" s="6">
        <f>BSMmodel!AE90</f>
        <v>-1.1754315958235687e-018</v>
      </c>
    </row>
    <row r="72">
      <c r="A72" s="5">
        <f>BSMmodel!Q91</f>
        <v>4400</v>
      </c>
      <c r="B72" s="6">
        <f>BSMmodel!AE91</f>
        <v>-2.7426761082731231e-016</v>
      </c>
    </row>
    <row r="73">
      <c r="A73" s="5">
        <f>BSMmodel!Q92</f>
        <v>4410</v>
      </c>
      <c r="B73" s="6">
        <f>BSMmodel!AE92</f>
        <v>0</v>
      </c>
    </row>
    <row r="74">
      <c r="A74" s="5">
        <f>BSMmodel!Q93</f>
        <v>4420</v>
      </c>
      <c r="B74" s="6">
        <f>BSMmodel!AE93</f>
        <v>0</v>
      </c>
    </row>
    <row r="75">
      <c r="A75" s="5">
        <f>BSMmodel!Q94</f>
        <v>4425</v>
      </c>
      <c r="B75" s="6">
        <f>BSMmodel!AE94</f>
        <v>-3.0388689982363142e-017</v>
      </c>
    </row>
    <row r="76">
      <c r="A76" s="5">
        <f>BSMmodel!Q95</f>
        <v>4430</v>
      </c>
      <c r="B76" s="6">
        <f>BSMmodel!AE95</f>
        <v>0</v>
      </c>
    </row>
    <row r="77">
      <c r="A77" s="5">
        <f>BSMmodel!Q96</f>
        <v>4440</v>
      </c>
      <c r="B77" s="6">
        <f>BSMmodel!AE96</f>
        <v>-4.1806133388695593e-017</v>
      </c>
    </row>
    <row r="78">
      <c r="A78" s="5">
        <f>BSMmodel!Q97</f>
        <v>4450</v>
      </c>
      <c r="B78" s="6">
        <f>BSMmodel!AE97</f>
        <v>-1.5440459745079895e-015</v>
      </c>
    </row>
    <row r="79">
      <c r="A79" s="5">
        <f>BSMmodel!Q98</f>
        <v>4460</v>
      </c>
      <c r="B79" s="6">
        <f>BSMmodel!AE98</f>
        <v>0</v>
      </c>
    </row>
    <row r="80">
      <c r="A80" s="5">
        <f>BSMmodel!Q99</f>
        <v>4470</v>
      </c>
      <c r="B80" s="6">
        <f>BSMmodel!AE99</f>
        <v>0</v>
      </c>
    </row>
    <row r="81">
      <c r="A81" s="5">
        <f>BSMmodel!Q100</f>
        <v>4475</v>
      </c>
      <c r="B81" s="6">
        <f>BSMmodel!AE100</f>
        <v>-1.2642992019452407e-015</v>
      </c>
    </row>
    <row r="82">
      <c r="A82" s="5">
        <f>BSMmodel!Q101</f>
        <v>4480</v>
      </c>
      <c r="B82" s="6">
        <f>BSMmodel!AE101</f>
        <v>0</v>
      </c>
    </row>
    <row r="83">
      <c r="A83" s="5">
        <f>BSMmodel!Q102</f>
        <v>4490</v>
      </c>
      <c r="B83" s="6">
        <f>BSMmodel!AE102</f>
        <v>-6.8693773981180499e-016</v>
      </c>
    </row>
    <row r="84">
      <c r="A84" s="5">
        <f>BSMmodel!Q103</f>
        <v>4500</v>
      </c>
      <c r="B84" s="6">
        <f>BSMmodel!AE103</f>
        <v>-1.7309881949700789e-012</v>
      </c>
    </row>
    <row r="85">
      <c r="A85" s="5">
        <f>BSMmodel!Q104</f>
        <v>4510</v>
      </c>
      <c r="B85" s="6">
        <f>BSMmodel!AE104</f>
        <v>-3.6020261424471859e-015</v>
      </c>
    </row>
    <row r="86">
      <c r="A86" s="5">
        <f>BSMmodel!Q105</f>
        <v>4520</v>
      </c>
      <c r="B86" s="6">
        <f>BSMmodel!AE105</f>
        <v>0</v>
      </c>
    </row>
    <row r="87">
      <c r="A87" s="5">
        <f>BSMmodel!Q106</f>
        <v>4525</v>
      </c>
      <c r="B87" s="6">
        <f>BSMmodel!AE106</f>
        <v>-8.9034069406272952e-014</v>
      </c>
    </row>
    <row r="88">
      <c r="A88" s="5">
        <f>BSMmodel!Q107</f>
        <v>4530</v>
      </c>
      <c r="B88" s="6">
        <f>BSMmodel!AE107</f>
        <v>-3.227265385921306e-014</v>
      </c>
    </row>
    <row r="89">
      <c r="A89" s="5">
        <f>BSMmodel!Q108</f>
        <v>4540</v>
      </c>
      <c r="B89" s="6">
        <f>BSMmodel!AE108</f>
        <v>-4.6847408458619052e-014</v>
      </c>
    </row>
    <row r="90">
      <c r="A90" s="5">
        <f>BSMmodel!Q109</f>
        <v>4550</v>
      </c>
      <c r="B90" s="6">
        <f>BSMmodel!AE109</f>
        <v>-1.9493708130266986e-012</v>
      </c>
    </row>
    <row r="91">
      <c r="A91" s="5">
        <f>BSMmodel!Q110</f>
        <v>4560</v>
      </c>
      <c r="B91" s="6">
        <f>BSMmodel!AE110</f>
        <v>0</v>
      </c>
    </row>
    <row r="92">
      <c r="A92" s="5">
        <f>BSMmodel!Q111</f>
        <v>4570</v>
      </c>
      <c r="B92" s="6">
        <f>BSMmodel!AE111</f>
        <v>-4.4593367410654837e-014</v>
      </c>
    </row>
    <row r="93">
      <c r="A93" s="5">
        <f>BSMmodel!Q112</f>
        <v>4575</v>
      </c>
      <c r="B93" s="6">
        <f>BSMmodel!AE112</f>
        <v>-1.8644934915423188e-012</v>
      </c>
    </row>
    <row r="94">
      <c r="A94" s="5">
        <f>BSMmodel!Q113</f>
        <v>4580</v>
      </c>
      <c r="B94" s="6">
        <f>BSMmodel!AE113</f>
        <v>-7.7846444178073251e-013</v>
      </c>
    </row>
    <row r="95">
      <c r="A95" s="5">
        <f>BSMmodel!Q114</f>
        <v>4590</v>
      </c>
      <c r="B95" s="6">
        <f>BSMmodel!AE114</f>
        <v>-1.665794915323257e-012</v>
      </c>
    </row>
    <row r="96">
      <c r="A96" s="5">
        <f>BSMmodel!Q115</f>
        <v>4600</v>
      </c>
      <c r="B96" s="6">
        <f>BSMmodel!AE115</f>
        <v>-1.1199823784378712e-009</v>
      </c>
    </row>
    <row r="97">
      <c r="A97" s="5">
        <f>BSMmodel!Q116</f>
        <v>4610</v>
      </c>
      <c r="B97" s="6">
        <f>BSMmodel!AE116</f>
        <v>0</v>
      </c>
    </row>
    <row r="98">
      <c r="A98" s="5">
        <f>BSMmodel!Q117</f>
        <v>4620</v>
      </c>
      <c r="B98" s="6">
        <f>BSMmodel!AE117</f>
        <v>0</v>
      </c>
    </row>
    <row r="99">
      <c r="A99" s="5">
        <f>BSMmodel!Q118</f>
        <v>4625</v>
      </c>
      <c r="B99" s="6">
        <f>BSMmodel!AE118</f>
        <v>-5.6255494317064531e-011</v>
      </c>
    </row>
    <row r="100">
      <c r="A100" s="5">
        <f>BSMmodel!Q119</f>
        <v>4630</v>
      </c>
      <c r="B100" s="6">
        <f>BSMmodel!AE119</f>
        <v>0</v>
      </c>
    </row>
    <row r="101">
      <c r="A101" s="5">
        <f>BSMmodel!Q120</f>
        <v>4640</v>
      </c>
      <c r="B101" s="6">
        <f>BSMmodel!AE120</f>
        <v>-4.769615744855976e-011</v>
      </c>
    </row>
    <row r="102">
      <c r="A102" s="5">
        <f>BSMmodel!Q121</f>
        <v>4650</v>
      </c>
      <c r="B102" s="6">
        <f>BSMmodel!AE121</f>
        <v>-1.4173023570400237e-009</v>
      </c>
    </row>
    <row r="103">
      <c r="A103" s="5">
        <f>BSMmodel!Q122</f>
        <v>4660</v>
      </c>
      <c r="B103" s="6">
        <f>BSMmodel!AE122</f>
        <v>0</v>
      </c>
    </row>
    <row r="104">
      <c r="A104" s="5">
        <f>BSMmodel!Q123</f>
        <v>4670</v>
      </c>
      <c r="B104" s="6">
        <f>BSMmodel!AE123</f>
        <v>-1.2281227181134978e-010</v>
      </c>
    </row>
    <row r="105">
      <c r="A105" s="5">
        <f>BSMmodel!Q124</f>
        <v>4675</v>
      </c>
      <c r="B105" s="6">
        <f>BSMmodel!AE124</f>
        <v>-1.7199901421451504e-009</v>
      </c>
    </row>
    <row r="106">
      <c r="A106" s="5">
        <f>BSMmodel!Q125</f>
        <v>4680</v>
      </c>
      <c r="B106" s="6">
        <f>BSMmodel!AE125</f>
        <v>-6.2257688912177525e-010</v>
      </c>
    </row>
    <row r="107">
      <c r="A107" s="5">
        <f>BSMmodel!Q126</f>
        <v>4690</v>
      </c>
      <c r="B107" s="6">
        <f>BSMmodel!AE126</f>
        <v>-7.9967135219011903e-011</v>
      </c>
    </row>
    <row r="108">
      <c r="A108" s="5">
        <f>BSMmodel!Q127</f>
        <v>4700</v>
      </c>
      <c r="B108" s="6">
        <f>BSMmodel!AE127</f>
        <v>-3.1103090238063918e-007</v>
      </c>
    </row>
    <row r="109">
      <c r="A109" s="5">
        <f>BSMmodel!Q128</f>
        <v>4710</v>
      </c>
      <c r="B109" s="6">
        <f>BSMmodel!AE128</f>
        <v>0</v>
      </c>
    </row>
    <row r="110">
      <c r="A110" s="5">
        <f>BSMmodel!Q129</f>
        <v>4720</v>
      </c>
      <c r="B110" s="6">
        <f>BSMmodel!AE129</f>
        <v>0</v>
      </c>
    </row>
    <row r="111">
      <c r="A111" s="5">
        <f>BSMmodel!Q130</f>
        <v>4725</v>
      </c>
      <c r="B111" s="6">
        <f>BSMmodel!AE130</f>
        <v>-9.5947034734784204e-008</v>
      </c>
    </row>
    <row r="112">
      <c r="A112" s="5">
        <f>BSMmodel!Q131</f>
        <v>4730</v>
      </c>
      <c r="B112" s="6">
        <f>BSMmodel!AE131</f>
        <v>0</v>
      </c>
    </row>
    <row r="113">
      <c r="A113" s="5">
        <f>BSMmodel!Q132</f>
        <v>4740</v>
      </c>
      <c r="B113" s="6">
        <f>BSMmodel!AE132</f>
        <v>-1.3634272327048376e-009</v>
      </c>
    </row>
    <row r="114">
      <c r="A114" s="5">
        <f>BSMmodel!Q133</f>
        <v>4750</v>
      </c>
      <c r="B114" s="6">
        <f>BSMmodel!AE133</f>
        <v>-6.5845613114916522e-006</v>
      </c>
    </row>
    <row r="115">
      <c r="A115" s="5">
        <f>BSMmodel!Q134</f>
        <v>4760</v>
      </c>
      <c r="B115" s="6">
        <f>BSMmodel!AE134</f>
        <v>-2.4305196190632353e-008</v>
      </c>
    </row>
    <row r="116">
      <c r="A116" s="5">
        <f>BSMmodel!Q135</f>
        <v>4770</v>
      </c>
      <c r="B116" s="6">
        <f>BSMmodel!AE135</f>
        <v>-1.3142372027729216e-007</v>
      </c>
    </row>
    <row r="117">
      <c r="A117" s="5">
        <f>BSMmodel!Q136</f>
        <v>4775</v>
      </c>
      <c r="B117" s="6">
        <f>BSMmodel!AE136</f>
        <v>-7.2140678432827001e-008</v>
      </c>
    </row>
    <row r="118">
      <c r="A118" s="5">
        <f>BSMmodel!Q137</f>
        <v>4780</v>
      </c>
      <c r="B118" s="6">
        <f>BSMmodel!AE137</f>
        <v>-2.6990052526434554e-007</v>
      </c>
    </row>
    <row r="119">
      <c r="A119" s="5">
        <f>BSMmodel!Q138</f>
        <v>4790</v>
      </c>
      <c r="B119" s="6">
        <f>BSMmodel!AE138</f>
        <v>-1.9785113304750724e-007</v>
      </c>
    </row>
    <row r="120">
      <c r="A120" s="5">
        <f>BSMmodel!Q139</f>
        <v>4795</v>
      </c>
      <c r="B120" s="6">
        <f>BSMmodel!AE139</f>
        <v>-5.1255446393172069e-008</v>
      </c>
    </row>
    <row r="121">
      <c r="A121" s="5">
        <f>BSMmodel!Q140</f>
        <v>4800</v>
      </c>
      <c r="B121" s="6">
        <f>BSMmodel!AE140</f>
        <v>-1.6914560461790825e-004</v>
      </c>
    </row>
    <row r="122">
      <c r="A122" s="5">
        <f>BSMmodel!Q141</f>
        <v>4805</v>
      </c>
      <c r="B122" s="6">
        <f>BSMmodel!AE141</f>
        <v>0</v>
      </c>
    </row>
    <row r="123">
      <c r="A123" s="5">
        <f>BSMmodel!Q142</f>
        <v>4810</v>
      </c>
      <c r="B123" s="6">
        <f>BSMmodel!AE142</f>
        <v>-1.0487716137684044e-006</v>
      </c>
    </row>
    <row r="124">
      <c r="A124" s="5">
        <f>BSMmodel!Q143</f>
        <v>4815</v>
      </c>
      <c r="B124" s="6">
        <f>BSMmodel!AE143</f>
        <v>0</v>
      </c>
    </row>
    <row r="125">
      <c r="A125" s="5">
        <f>BSMmodel!Q144</f>
        <v>4820</v>
      </c>
      <c r="B125" s="6">
        <f>BSMmodel!AE144</f>
        <v>-1.8268790997743752e-007</v>
      </c>
    </row>
    <row r="126">
      <c r="A126" s="5">
        <f>BSMmodel!Q145</f>
        <v>4825</v>
      </c>
      <c r="B126" s="6">
        <f>BSMmodel!AE145</f>
        <v>-8.907866465751229e-006</v>
      </c>
    </row>
    <row r="127">
      <c r="A127" s="5">
        <f>BSMmodel!Q146</f>
        <v>4830</v>
      </c>
      <c r="B127" s="6">
        <f>BSMmodel!AE146</f>
        <v>-1.652261332656034e-006</v>
      </c>
    </row>
    <row r="128">
      <c r="A128" s="5">
        <f>BSMmodel!Q147</f>
        <v>4835</v>
      </c>
      <c r="B128" s="6">
        <f>BSMmodel!AE147</f>
        <v>0</v>
      </c>
    </row>
    <row r="129">
      <c r="A129" s="5">
        <f>BSMmodel!Q148</f>
        <v>4840</v>
      </c>
      <c r="B129" s="6">
        <f>BSMmodel!AE148</f>
        <v>-6.8741963910446254e-006</v>
      </c>
    </row>
    <row r="130">
      <c r="A130" s="5">
        <f>BSMmodel!Q149</f>
        <v>4845</v>
      </c>
      <c r="B130" s="6">
        <f>BSMmodel!AE149</f>
        <v>0</v>
      </c>
    </row>
    <row r="131">
      <c r="A131" s="5">
        <f>BSMmodel!Q150</f>
        <v>4850</v>
      </c>
      <c r="B131" s="6">
        <f>BSMmodel!AE150</f>
        <v>-5.3886585586647179e-004</v>
      </c>
    </row>
    <row r="132">
      <c r="A132" s="5">
        <f>BSMmodel!Q151</f>
        <v>4855</v>
      </c>
      <c r="B132" s="6">
        <f>BSMmodel!AE151</f>
        <v>0</v>
      </c>
    </row>
    <row r="133">
      <c r="A133" s="5">
        <f>BSMmodel!Q152</f>
        <v>4860</v>
      </c>
      <c r="B133" s="6">
        <f>BSMmodel!AE152</f>
        <v>0</v>
      </c>
    </row>
    <row r="134">
      <c r="A134" s="5">
        <f>BSMmodel!Q153</f>
        <v>4865</v>
      </c>
      <c r="B134" s="6">
        <f>BSMmodel!AE153</f>
        <v>-8.1665321983682543e-007</v>
      </c>
    </row>
    <row r="135">
      <c r="A135" s="5">
        <f>BSMmodel!Q154</f>
        <v>4870</v>
      </c>
      <c r="B135" s="6">
        <f>BSMmodel!AE154</f>
        <v>0</v>
      </c>
    </row>
    <row r="136" ht="14.25">
      <c r="A136" s="5">
        <f>BSMmodel!Q155</f>
        <v>4875</v>
      </c>
      <c r="B136" s="6">
        <f>BSMmodel!AE155</f>
        <v>-2.679565810372034e-004</v>
      </c>
    </row>
    <row r="137" ht="14.25">
      <c r="A137" s="5">
        <f>BSMmodel!Q156</f>
        <v>4880</v>
      </c>
      <c r="B137" s="6">
        <f>BSMmodel!AE156</f>
        <v>-8.5789636675383111e-005</v>
      </c>
    </row>
    <row r="138" ht="14.25">
      <c r="A138" s="5">
        <f>BSMmodel!Q157</f>
        <v>4885</v>
      </c>
      <c r="B138" s="6">
        <f>BSMmodel!AE157</f>
        <v>-1.0396344942035113e-004</v>
      </c>
    </row>
    <row r="139" ht="14.25">
      <c r="A139" s="5">
        <f>BSMmodel!Q158</f>
        <v>4890</v>
      </c>
      <c r="B139" s="6">
        <f>BSMmodel!AE158</f>
        <v>0</v>
      </c>
    </row>
    <row r="140" ht="14.25">
      <c r="A140" s="5">
        <f>BSMmodel!Q159</f>
        <v>4895</v>
      </c>
      <c r="B140" s="6">
        <f>BSMmodel!AE159</f>
        <v>-9.7657634457085519e-004</v>
      </c>
    </row>
    <row r="141" ht="14.25">
      <c r="A141" s="5">
        <f>BSMmodel!Q160</f>
        <v>4900</v>
      </c>
      <c r="B141" s="6">
        <f>BSMmodel!AE160</f>
        <v>-2.2085630754600689e-002</v>
      </c>
    </row>
    <row r="142" ht="14.25">
      <c r="A142" s="5">
        <f>BSMmodel!Q161</f>
        <v>4905</v>
      </c>
      <c r="B142" s="6">
        <f>BSMmodel!AE161</f>
        <v>-1.2458235918571647e-003</v>
      </c>
    </row>
    <row r="143" ht="14.25">
      <c r="A143" s="5">
        <f>BSMmodel!Q162</f>
        <v>4910</v>
      </c>
      <c r="B143" s="6">
        <f>BSMmodel!AE162</f>
        <v>-3.5441541323647137e-003</v>
      </c>
    </row>
    <row r="144" ht="14.25">
      <c r="A144" s="5">
        <f>BSMmodel!Q163</f>
        <v>4915</v>
      </c>
      <c r="B144" s="6">
        <f>BSMmodel!AE163</f>
        <v>-8.0778713810729494e-004</v>
      </c>
    </row>
    <row r="145" ht="14.25">
      <c r="A145" s="5">
        <f>BSMmodel!Q164</f>
        <v>4920</v>
      </c>
      <c r="B145" s="6">
        <f>BSMmodel!AE164</f>
        <v>-1.5921450210312205e-003</v>
      </c>
    </row>
    <row r="146" ht="14.25">
      <c r="A146" s="5">
        <f>BSMmodel!Q165</f>
        <v>4925</v>
      </c>
      <c r="B146" s="6">
        <f>BSMmodel!AE165</f>
        <v>-3.6401734793057774e-003</v>
      </c>
    </row>
    <row r="147" ht="14.25">
      <c r="A147" s="5">
        <f>BSMmodel!Q166</f>
        <v>4930</v>
      </c>
      <c r="B147" s="6">
        <f>BSMmodel!AE166</f>
        <v>-1.31307646603099e-002</v>
      </c>
    </row>
    <row r="148" ht="14.25">
      <c r="A148" s="5">
        <f>BSMmodel!Q167</f>
        <v>4935</v>
      </c>
      <c r="B148" s="6">
        <f>BSMmodel!AE167</f>
        <v>-8.3370550703743464e-003</v>
      </c>
    </row>
    <row r="149" ht="14.25">
      <c r="A149" s="5">
        <f>BSMmodel!Q168</f>
        <v>4940</v>
      </c>
      <c r="B149" s="6">
        <f>BSMmodel!AE168</f>
        <v>-5.7472447079015875e-003</v>
      </c>
    </row>
    <row r="150" ht="14.25">
      <c r="A150" s="5">
        <f>BSMmodel!Q169</f>
        <v>4945</v>
      </c>
      <c r="B150" s="6">
        <f>BSMmodel!AE169</f>
        <v>-1.1615012461971136e-003</v>
      </c>
    </row>
    <row r="151" ht="14.25">
      <c r="A151" s="5">
        <f>BSMmodel!Q170</f>
        <v>4950</v>
      </c>
      <c r="B151" s="6">
        <f>BSMmodel!AE170</f>
        <v>-8.0166501021463249e-002</v>
      </c>
    </row>
    <row r="152" ht="14.25">
      <c r="A152" s="5">
        <f>BSMmodel!Q171</f>
        <v>4955</v>
      </c>
      <c r="B152" s="6">
        <f>BSMmodel!AE171</f>
        <v>-1.3824760473491017e-002</v>
      </c>
    </row>
    <row r="153" ht="14.25">
      <c r="A153" s="5">
        <f>BSMmodel!Q172</f>
        <v>4960</v>
      </c>
      <c r="B153" s="6">
        <f>BSMmodel!AE172</f>
        <v>-1.3568723076792816e-002</v>
      </c>
    </row>
    <row r="154" ht="14.25">
      <c r="A154" s="5">
        <f>BSMmodel!Q173</f>
        <v>4965</v>
      </c>
      <c r="B154" s="6">
        <f>BSMmodel!AE173</f>
        <v>-8.326882016494408e-002</v>
      </c>
    </row>
    <row r="155" ht="14.25">
      <c r="A155" s="5">
        <f>BSMmodel!Q174</f>
        <v>4970</v>
      </c>
      <c r="B155" s="6">
        <f>BSMmodel!AE174</f>
        <v>-6.8517732044344595e-002</v>
      </c>
    </row>
    <row r="156" ht="14.25">
      <c r="A156" s="5">
        <f>BSMmodel!Q175</f>
        <v>4975</v>
      </c>
      <c r="B156" s="6">
        <f>BSMmodel!AE175</f>
        <v>-8.1095968868810639e-002</v>
      </c>
    </row>
    <row r="157" ht="14.25">
      <c r="A157" s="5">
        <f>BSMmodel!Q176</f>
        <v>4980</v>
      </c>
      <c r="B157" s="6">
        <f>BSMmodel!AE176</f>
        <v>-2.4796262082942819e-002</v>
      </c>
    </row>
    <row r="158" ht="14.25">
      <c r="A158" s="5">
        <f>BSMmodel!Q177</f>
        <v>4985</v>
      </c>
      <c r="B158" s="6">
        <f>BSMmodel!AE177</f>
        <v>-5.8209249803270531e-002</v>
      </c>
    </row>
    <row r="159" ht="14.25">
      <c r="A159" s="5">
        <f>BSMmodel!Q178</f>
        <v>4990</v>
      </c>
      <c r="B159" s="6">
        <f>BSMmodel!AE178</f>
        <v>-0.26308294976071556</v>
      </c>
    </row>
    <row r="160" ht="14.25">
      <c r="A160" s="5">
        <f>BSMmodel!Q179</f>
        <v>4995</v>
      </c>
      <c r="B160" s="6">
        <f>BSMmodel!AE179</f>
        <v>-0.14692144986131134</v>
      </c>
    </row>
    <row r="161" ht="14.25">
      <c r="A161" s="5">
        <f>BSMmodel!Q180</f>
        <v>5000</v>
      </c>
      <c r="B161" s="6">
        <f>BSMmodel!AE180</f>
        <v>-106.57326299278503</v>
      </c>
    </row>
    <row r="162" ht="14.25">
      <c r="A162" s="5">
        <f>BSMmodel!Q181</f>
        <v>5005</v>
      </c>
      <c r="B162" s="6">
        <f>BSMmodel!AE181</f>
        <v>-0.25241709719521965</v>
      </c>
    </row>
    <row r="163" ht="14.25">
      <c r="A163" s="5">
        <f>BSMmodel!Q182</f>
        <v>5010</v>
      </c>
      <c r="B163" s="6">
        <f>BSMmodel!AE182</f>
        <v>-0.75676644239074509</v>
      </c>
    </row>
    <row r="164" ht="14.25">
      <c r="A164" s="5">
        <f>BSMmodel!Q183</f>
        <v>5015</v>
      </c>
      <c r="B164" s="6">
        <f>BSMmodel!AE183</f>
        <v>-0.74060604223443938</v>
      </c>
    </row>
    <row r="165" ht="14.25">
      <c r="A165" s="5">
        <f>BSMmodel!Q184</f>
        <v>5020</v>
      </c>
      <c r="B165" s="6">
        <f>BSMmodel!AE184</f>
        <v>-2.4086033704304781</v>
      </c>
    </row>
    <row r="166" ht="14.25">
      <c r="A166" s="5">
        <f>BSMmodel!Q185</f>
        <v>5025</v>
      </c>
      <c r="B166" s="6">
        <f>BSMmodel!AE185</f>
        <v>-1.1285208867990242</v>
      </c>
    </row>
    <row r="167" ht="14.25">
      <c r="A167" s="5">
        <f>BSMmodel!Q186</f>
        <v>5030</v>
      </c>
      <c r="B167" s="6">
        <f>BSMmodel!AE186</f>
        <v>-1.9824205111090323</v>
      </c>
    </row>
    <row r="168" ht="14.25">
      <c r="A168" s="5">
        <f>BSMmodel!Q187</f>
        <v>5035</v>
      </c>
      <c r="B168" s="6">
        <f>BSMmodel!AE187</f>
        <v>-2.1542831152696769</v>
      </c>
    </row>
    <row r="169" ht="14.25">
      <c r="A169" s="5">
        <f>BSMmodel!Q188</f>
        <v>5040</v>
      </c>
      <c r="B169" s="6">
        <f>BSMmodel!AE188</f>
        <v>-6.3530049899599517</v>
      </c>
    </row>
    <row r="170" ht="14.25">
      <c r="A170" s="5">
        <f>BSMmodel!Q189</f>
        <v>5045</v>
      </c>
      <c r="B170" s="6">
        <f>BSMmodel!AE189</f>
        <v>-2.3362790226071706</v>
      </c>
    </row>
    <row r="171" ht="14.25">
      <c r="A171" s="5">
        <f>BSMmodel!Q190</f>
        <v>5050</v>
      </c>
      <c r="B171" s="6">
        <f>BSMmodel!AE190</f>
        <v>-8.9745281063244686</v>
      </c>
    </row>
    <row r="172" ht="14.25">
      <c r="A172" s="5">
        <f>BSMmodel!Q191</f>
        <v>5055</v>
      </c>
      <c r="B172" s="6">
        <f>BSMmodel!AE191</f>
        <v>-1.2443078590498973</v>
      </c>
    </row>
    <row r="173" ht="14.25">
      <c r="A173" s="5">
        <f>BSMmodel!Q192</f>
        <v>5060</v>
      </c>
      <c r="B173" s="6">
        <f>BSMmodel!AE192</f>
        <v>-3.5163355711178892</v>
      </c>
    </row>
    <row r="174" ht="14.25">
      <c r="A174" s="5">
        <f>BSMmodel!Q193</f>
        <v>5065</v>
      </c>
      <c r="B174" s="6">
        <f>BSMmodel!AE193</f>
        <v>-3.2502297055665754</v>
      </c>
    </row>
    <row r="175" ht="14.25">
      <c r="A175" s="5">
        <f>BSMmodel!Q194</f>
        <v>5070</v>
      </c>
      <c r="B175" s="6">
        <f>BSMmodel!AE194</f>
        <v>-6.8385718477983852</v>
      </c>
    </row>
    <row r="176" ht="14.25">
      <c r="A176" s="5">
        <f>BSMmodel!Q195</f>
        <v>5075</v>
      </c>
      <c r="B176" s="6">
        <f>BSMmodel!AE195</f>
        <v>-9.6576060859268988</v>
      </c>
    </row>
    <row r="177" ht="14.25">
      <c r="A177" s="5">
        <f>BSMmodel!Q196</f>
        <v>5080</v>
      </c>
      <c r="B177" s="6">
        <f>BSMmodel!AE196</f>
        <v>-10.523696510448174</v>
      </c>
    </row>
    <row r="178" ht="14.25">
      <c r="A178" s="5">
        <f>BSMmodel!Q197</f>
        <v>5085</v>
      </c>
      <c r="B178" s="6">
        <f>BSMmodel!AE197</f>
        <v>-9.8879982420914327</v>
      </c>
    </row>
    <row r="179" ht="14.25">
      <c r="A179" s="5">
        <f>BSMmodel!Q198</f>
        <v>5090</v>
      </c>
      <c r="B179" s="6">
        <f>BSMmodel!AE198</f>
        <v>-17.767941673568348</v>
      </c>
    </row>
    <row r="180" ht="14.25">
      <c r="A180" s="5">
        <f>BSMmodel!Q199</f>
        <v>5095</v>
      </c>
      <c r="B180" s="6">
        <f>BSMmodel!AE199</f>
        <v>-18.035814691996151</v>
      </c>
    </row>
    <row r="181" ht="14.25">
      <c r="A181" s="5">
        <f>BSMmodel!Q200</f>
        <v>5100</v>
      </c>
      <c r="B181" s="6">
        <f>BSMmodel!AE200</f>
        <v>-275.37847801434185</v>
      </c>
    </row>
    <row r="182" ht="14.25">
      <c r="A182" s="5">
        <f>BSMmodel!Q201</f>
        <v>5105</v>
      </c>
      <c r="B182" s="6">
        <f>BSMmodel!AE201</f>
        <v>-23.52930480401676</v>
      </c>
    </row>
    <row r="183" ht="14.25">
      <c r="A183" s="5">
        <f>BSMmodel!Q202</f>
        <v>5110</v>
      </c>
      <c r="B183" s="6">
        <f>BSMmodel!AE202</f>
        <v>-40.682891009923239</v>
      </c>
    </row>
    <row r="184" ht="14.25">
      <c r="A184" s="5">
        <f>BSMmodel!Q203</f>
        <v>5115</v>
      </c>
      <c r="B184" s="6">
        <f>BSMmodel!AE203</f>
        <v>-45.523954370967417</v>
      </c>
    </row>
    <row r="185" ht="14.25">
      <c r="A185" s="5">
        <f>BSMmodel!Q204</f>
        <v>5120</v>
      </c>
      <c r="B185" s="6">
        <f>BSMmodel!AE204</f>
        <v>-78.02632730783445</v>
      </c>
    </row>
    <row r="186" ht="14.25">
      <c r="A186" s="5">
        <f>BSMmodel!Q205</f>
        <v>5125</v>
      </c>
      <c r="B186" s="6">
        <f>BSMmodel!AE205</f>
        <v>-77.819686802705647</v>
      </c>
    </row>
    <row r="187" ht="14.25">
      <c r="A187" s="5">
        <f>BSMmodel!Q206</f>
        <v>5130</v>
      </c>
      <c r="B187" s="6">
        <f>BSMmodel!AE206</f>
        <v>-68.703656737595281</v>
      </c>
    </row>
    <row r="188" ht="14.25">
      <c r="A188" s="5">
        <f>BSMmodel!Q207</f>
        <v>5135</v>
      </c>
      <c r="B188" s="6">
        <f>BSMmodel!AE207</f>
        <v>-75.289164993902205</v>
      </c>
    </row>
    <row r="189" ht="14.25">
      <c r="A189" s="5">
        <f>BSMmodel!Q208</f>
        <v>5140</v>
      </c>
      <c r="B189" s="6">
        <f>BSMmodel!AE208</f>
        <v>-190.94301174510014</v>
      </c>
    </row>
    <row r="190" ht="14.25">
      <c r="A190" s="5">
        <f>BSMmodel!Q209</f>
        <v>5145</v>
      </c>
      <c r="B190" s="6">
        <f>BSMmodel!AE209</f>
        <v>-97.996124801534378</v>
      </c>
    </row>
    <row r="191" ht="14.25">
      <c r="A191" s="5">
        <f>BSMmodel!Q210</f>
        <v>5150</v>
      </c>
      <c r="B191" s="6">
        <f>BSMmodel!AE210</f>
        <v>-493.1373805894043</v>
      </c>
    </row>
    <row r="192" ht="14.25">
      <c r="A192" s="5">
        <f>BSMmodel!Q211</f>
        <v>5155</v>
      </c>
      <c r="B192" s="6">
        <f>BSMmodel!AE211</f>
        <v>-151.67759748629612</v>
      </c>
    </row>
    <row r="193" ht="14.25">
      <c r="A193" s="5">
        <f>BSMmodel!Q212</f>
        <v>5160</v>
      </c>
      <c r="B193" s="6">
        <f>BSMmodel!AE212</f>
        <v>-307.64729035686281</v>
      </c>
    </row>
    <row r="194" ht="14.25">
      <c r="A194" s="5">
        <f>BSMmodel!Q213</f>
        <v>5165</v>
      </c>
      <c r="B194" s="6">
        <f>BSMmodel!AE213</f>
        <v>-140.56269496675</v>
      </c>
    </row>
    <row r="195" ht="14.25">
      <c r="A195" s="5">
        <f>BSMmodel!Q214</f>
        <v>5170</v>
      </c>
      <c r="B195" s="6">
        <f>BSMmodel!AE214</f>
        <v>-299.69267234933642</v>
      </c>
    </row>
    <row r="196" ht="14.25">
      <c r="A196" s="5">
        <f>BSMmodel!Q215</f>
        <v>5175</v>
      </c>
      <c r="B196" s="6">
        <f>BSMmodel!AE215</f>
        <v>-332.59217366634738</v>
      </c>
    </row>
    <row r="197" ht="14.25">
      <c r="A197" s="5">
        <f>BSMmodel!Q216</f>
        <v>5180</v>
      </c>
      <c r="B197" s="6">
        <f>BSMmodel!AE216</f>
        <v>-399.34072827968873</v>
      </c>
    </row>
    <row r="198" ht="14.25">
      <c r="A198" s="5">
        <f>BSMmodel!Q217</f>
        <v>5185</v>
      </c>
      <c r="B198" s="6">
        <f>BSMmodel!AE217</f>
        <v>-221.70302070725913</v>
      </c>
    </row>
    <row r="199" ht="14.25">
      <c r="A199" s="5">
        <f>BSMmodel!Q218</f>
        <v>5190</v>
      </c>
      <c r="B199" s="6">
        <f>BSMmodel!AE218</f>
        <v>-451.4759217266552</v>
      </c>
    </row>
    <row r="200" ht="14.25">
      <c r="A200" s="5">
        <f>BSMmodel!Q219</f>
        <v>5195</v>
      </c>
      <c r="B200" s="6">
        <f>BSMmodel!AE219</f>
        <v>-213.03738444169301</v>
      </c>
    </row>
    <row r="201" ht="14.25">
      <c r="A201" s="5">
        <f>BSMmodel!Q220</f>
        <v>5200</v>
      </c>
      <c r="B201" s="6">
        <f>BSMmodel!AE220</f>
        <v>-4590.681710528278</v>
      </c>
    </row>
    <row r="202" ht="14.25">
      <c r="A202" s="5">
        <f>BSMmodel!Q221</f>
        <v>5205</v>
      </c>
      <c r="B202" s="6">
        <f>BSMmodel!AE221</f>
        <v>-634.50720763185791</v>
      </c>
    </row>
    <row r="203" ht="14.25">
      <c r="A203" s="5">
        <f>BSMmodel!Q222</f>
        <v>5210</v>
      </c>
      <c r="B203" s="6">
        <f>BSMmodel!AE222</f>
        <v>-602.64213579915679</v>
      </c>
    </row>
    <row r="204" ht="14.25">
      <c r="A204" s="5">
        <f>BSMmodel!Q223</f>
        <v>5215</v>
      </c>
      <c r="B204" s="6">
        <f>BSMmodel!AE223</f>
        <v>-716.34401023993689</v>
      </c>
    </row>
    <row r="205" ht="14.25">
      <c r="A205" s="5">
        <f>BSMmodel!Q224</f>
        <v>5220</v>
      </c>
      <c r="B205" s="6">
        <f>BSMmodel!AE224</f>
        <v>-1600.3844513301256</v>
      </c>
    </row>
    <row r="206" ht="14.25">
      <c r="A206" s="5">
        <f>BSMmodel!Q225</f>
        <v>5225</v>
      </c>
      <c r="B206" s="6">
        <f>BSMmodel!AE225</f>
        <v>-1425.1998507355397</v>
      </c>
    </row>
    <row r="207" ht="14.25">
      <c r="A207" s="5">
        <f>BSMmodel!Q226</f>
        <v>5230</v>
      </c>
      <c r="B207" s="6">
        <f>BSMmodel!AE226</f>
        <v>-1283.1315484323893</v>
      </c>
    </row>
    <row r="208" ht="14.25">
      <c r="A208" s="5">
        <f>BSMmodel!Q227</f>
        <v>5235</v>
      </c>
      <c r="B208" s="6">
        <f>BSMmodel!AE227</f>
        <v>-1162.2411461027411</v>
      </c>
    </row>
    <row r="209" ht="14.25">
      <c r="A209" s="5">
        <f>BSMmodel!Q228</f>
        <v>5240</v>
      </c>
      <c r="B209" s="6">
        <f>BSMmodel!AE228</f>
        <v>-2128.6775700084595</v>
      </c>
    </row>
    <row r="210" ht="14.25">
      <c r="A210" s="5">
        <f>BSMmodel!Q229</f>
        <v>5245</v>
      </c>
      <c r="B210" s="6">
        <f>BSMmodel!AE229</f>
        <v>-1847.722603899178</v>
      </c>
    </row>
    <row r="211" ht="14.25">
      <c r="A211" s="5">
        <f>BSMmodel!Q230</f>
        <v>5250</v>
      </c>
      <c r="B211" s="6">
        <f>BSMmodel!AE230</f>
        <v>-13210.005785664198</v>
      </c>
    </row>
    <row r="212" ht="14.25">
      <c r="A212" s="5">
        <f>BSMmodel!Q231</f>
        <v>5255</v>
      </c>
      <c r="B212" s="6">
        <f>BSMmodel!AE231</f>
        <v>-2973.0124041610611</v>
      </c>
    </row>
    <row r="213" ht="14.25">
      <c r="A213" s="5">
        <f>BSMmodel!Q232</f>
        <v>5260</v>
      </c>
      <c r="B213" s="6">
        <f>BSMmodel!AE232</f>
        <v>-4753.2527649076055</v>
      </c>
    </row>
    <row r="214" ht="14.25">
      <c r="A214" s="5">
        <f>BSMmodel!Q233</f>
        <v>5265</v>
      </c>
      <c r="B214" s="6">
        <f>BSMmodel!AE233</f>
        <v>-3680.3412420725617</v>
      </c>
    </row>
    <row r="215" ht="14.25">
      <c r="A215" s="5">
        <f>BSMmodel!Q234</f>
        <v>5270</v>
      </c>
      <c r="B215" s="6">
        <f>BSMmodel!AE234</f>
        <v>-9278.1242642113193</v>
      </c>
    </row>
    <row r="216" ht="14.25">
      <c r="A216" s="5">
        <f>BSMmodel!Q235</f>
        <v>5275</v>
      </c>
      <c r="B216" s="6">
        <f>BSMmodel!AE235</f>
        <v>-6888.9342827560904</v>
      </c>
    </row>
    <row r="217" ht="14.25">
      <c r="A217" s="5">
        <f>BSMmodel!Q236</f>
        <v>5280</v>
      </c>
      <c r="B217" s="6">
        <f>BSMmodel!AE236</f>
        <v>-6057.5649813729588</v>
      </c>
    </row>
    <row r="218" ht="14.25">
      <c r="A218" s="5">
        <f>BSMmodel!Q237</f>
        <v>5285</v>
      </c>
      <c r="B218" s="6">
        <f>BSMmodel!AE237</f>
        <v>-8199.6800304362368</v>
      </c>
    </row>
    <row r="219" ht="14.25">
      <c r="A219" s="5">
        <f>BSMmodel!Q238</f>
        <v>5290</v>
      </c>
      <c r="B219" s="6">
        <f>BSMmodel!AE238</f>
        <v>-8891.6440922390539</v>
      </c>
    </row>
    <row r="220" ht="14.25">
      <c r="A220" s="5">
        <f>BSMmodel!Q239</f>
        <v>5295</v>
      </c>
      <c r="B220" s="6">
        <f>BSMmodel!AE239</f>
        <v>-7880.5254592458532</v>
      </c>
    </row>
    <row r="221" ht="14.25">
      <c r="A221" s="5">
        <f>BSMmodel!Q240</f>
        <v>5300</v>
      </c>
      <c r="B221" s="6">
        <f>BSMmodel!AE240</f>
        <v>-83069.744276142388</v>
      </c>
    </row>
    <row r="222" ht="14.25">
      <c r="A222" s="5">
        <f>BSMmodel!Q241</f>
        <v>5305</v>
      </c>
      <c r="B222" s="6">
        <f>BSMmodel!AE241</f>
        <v>-10374.890661773343</v>
      </c>
    </row>
    <row r="223" ht="14.25">
      <c r="A223" s="5">
        <f>BSMmodel!Q242</f>
        <v>5310</v>
      </c>
      <c r="B223" s="6">
        <f>BSMmodel!AE242</f>
        <v>-21241.624701910929</v>
      </c>
    </row>
    <row r="224" ht="14.25">
      <c r="A224" s="5">
        <f>BSMmodel!Q243</f>
        <v>5315</v>
      </c>
      <c r="B224" s="6">
        <f>BSMmodel!AE243</f>
        <v>-21011.489445056006</v>
      </c>
    </row>
    <row r="225" ht="14.25">
      <c r="A225" s="5">
        <f>BSMmodel!Q244</f>
        <v>5320</v>
      </c>
      <c r="B225" s="6">
        <f>BSMmodel!AE244</f>
        <v>-18976.054771263822</v>
      </c>
    </row>
    <row r="226" ht="14.25">
      <c r="A226" s="5">
        <f>BSMmodel!Q245</f>
        <v>5325</v>
      </c>
      <c r="B226" s="6">
        <f>BSMmodel!AE245</f>
        <v>-51457.264965625604</v>
      </c>
    </row>
    <row r="227" ht="14.25">
      <c r="A227" s="5">
        <f>BSMmodel!Q246</f>
        <v>5330</v>
      </c>
      <c r="B227" s="6">
        <f>BSMmodel!AE246</f>
        <v>-15208.181188193581</v>
      </c>
    </row>
    <row r="228" ht="14.25">
      <c r="A228" s="5">
        <f>BSMmodel!Q247</f>
        <v>5335</v>
      </c>
      <c r="B228" s="6">
        <f>BSMmodel!AE247</f>
        <v>-23717.943956755269</v>
      </c>
    </row>
    <row r="229" ht="14.25">
      <c r="A229" s="5">
        <f>BSMmodel!Q248</f>
        <v>5340</v>
      </c>
      <c r="B229" s="6">
        <f>BSMmodel!AE248</f>
        <v>-23472.243285729663</v>
      </c>
    </row>
    <row r="230" ht="14.25">
      <c r="A230" s="5">
        <f>BSMmodel!Q249</f>
        <v>5345</v>
      </c>
      <c r="B230" s="6">
        <f>BSMmodel!AE249</f>
        <v>-21025.584112205241</v>
      </c>
    </row>
    <row r="231" ht="14.25">
      <c r="A231" s="5">
        <f>BSMmodel!Q250</f>
        <v>5350</v>
      </c>
      <c r="B231" s="6">
        <f>BSMmodel!AE250</f>
        <v>-111157.98674240844</v>
      </c>
    </row>
    <row r="232" ht="14.25">
      <c r="A232" s="5">
        <f>BSMmodel!Q251</f>
        <v>5355</v>
      </c>
      <c r="B232" s="6">
        <f>BSMmodel!AE251</f>
        <v>-21898.962660634861</v>
      </c>
    </row>
    <row r="233" ht="14.25">
      <c r="A233" s="5">
        <f>BSMmodel!Q252</f>
        <v>5360</v>
      </c>
      <c r="B233" s="6">
        <f>BSMmodel!AE252</f>
        <v>-45058.719455912469</v>
      </c>
    </row>
    <row r="234" ht="14.25">
      <c r="A234" s="5">
        <f>BSMmodel!Q253</f>
        <v>5365</v>
      </c>
      <c r="B234" s="6">
        <f>BSMmodel!AE253</f>
        <v>-35350.233850910772</v>
      </c>
    </row>
    <row r="235" ht="14.25">
      <c r="A235" s="5">
        <f>BSMmodel!Q254</f>
        <v>5370</v>
      </c>
      <c r="B235" s="6">
        <f>BSMmodel!AE254</f>
        <v>-34033.710596293124</v>
      </c>
    </row>
    <row r="236" ht="14.25">
      <c r="A236" s="5">
        <f>BSMmodel!Q255</f>
        <v>5375</v>
      </c>
      <c r="B236" s="6">
        <f>BSMmodel!AE255</f>
        <v>-59520.6328365097</v>
      </c>
    </row>
    <row r="237" ht="14.25">
      <c r="A237" s="5">
        <f>BSMmodel!Q256</f>
        <v>5380</v>
      </c>
      <c r="B237" s="6">
        <f>BSMmodel!AE256</f>
        <v>-45731.440573692889</v>
      </c>
    </row>
    <row r="238" ht="14.25">
      <c r="A238" s="5">
        <f>BSMmodel!Q257</f>
        <v>5385</v>
      </c>
      <c r="B238" s="6">
        <f>BSMmodel!AE257</f>
        <v>-43794.613337999639</v>
      </c>
    </row>
    <row r="239" ht="14.25">
      <c r="A239" s="5">
        <f>BSMmodel!Q258</f>
        <v>5390</v>
      </c>
      <c r="B239" s="6">
        <f>BSMmodel!AE258</f>
        <v>-53155.486049250103</v>
      </c>
    </row>
    <row r="240" ht="14.25">
      <c r="A240" s="5">
        <f>BSMmodel!Q259</f>
        <v>5395</v>
      </c>
      <c r="B240" s="6">
        <f>BSMmodel!AE259</f>
        <v>-99698.607817245022</v>
      </c>
    </row>
    <row r="241" ht="14.25">
      <c r="A241" s="5">
        <f>BSMmodel!Q260</f>
        <v>5400</v>
      </c>
      <c r="B241" s="6">
        <f>BSMmodel!AE260</f>
        <v>-1294505.7611071414</v>
      </c>
    </row>
    <row r="242" ht="14.25">
      <c r="A242" s="5">
        <f>BSMmodel!Q261</f>
        <v>5405</v>
      </c>
      <c r="B242" s="6">
        <f>BSMmodel!AE261</f>
        <v>-72046.593456309289</v>
      </c>
    </row>
    <row r="243" ht="14.25">
      <c r="A243" s="5">
        <f>BSMmodel!Q262</f>
        <v>5410</v>
      </c>
      <c r="B243" s="6">
        <f>BSMmodel!AE262</f>
        <v>-77171.5666881293</v>
      </c>
    </row>
    <row r="244" ht="14.25">
      <c r="A244" s="5">
        <f>BSMmodel!Q263</f>
        <v>5415</v>
      </c>
      <c r="B244" s="6">
        <f>BSMmodel!AE263</f>
        <v>-66403.967416355197</v>
      </c>
    </row>
    <row r="245" ht="14.25">
      <c r="A245" s="5">
        <f>BSMmodel!Q264</f>
        <v>5420</v>
      </c>
      <c r="B245" s="6">
        <f>BSMmodel!AE264</f>
        <v>-107010.44873518532</v>
      </c>
    </row>
    <row r="246" ht="14.25">
      <c r="A246" s="5">
        <f>BSMmodel!Q265</f>
        <v>5425</v>
      </c>
      <c r="B246" s="6">
        <f>BSMmodel!AE265</f>
        <v>-323057.08988087263</v>
      </c>
    </row>
    <row r="247" ht="14.25">
      <c r="A247" s="5">
        <f>BSMmodel!Q266</f>
        <v>5430</v>
      </c>
      <c r="B247" s="6">
        <f>BSMmodel!AE266</f>
        <v>-366173.83865824138</v>
      </c>
    </row>
    <row r="248" ht="14.25">
      <c r="A248" s="5">
        <f>BSMmodel!Q267</f>
        <v>5435</v>
      </c>
      <c r="B248" s="6">
        <f>BSMmodel!AE267</f>
        <v>-269891.53830401268</v>
      </c>
    </row>
    <row r="249" ht="14.25">
      <c r="A249" s="5">
        <f>BSMmodel!Q268</f>
        <v>5440</v>
      </c>
      <c r="B249" s="6">
        <f>BSMmodel!AE268</f>
        <v>-244652.17228293704</v>
      </c>
    </row>
    <row r="250" ht="14.25">
      <c r="A250" s="5">
        <f>BSMmodel!Q269</f>
        <v>5445</v>
      </c>
      <c r="B250" s="6">
        <f>BSMmodel!AE269</f>
        <v>-184553.66367433744</v>
      </c>
    </row>
    <row r="251" ht="14.25">
      <c r="A251" s="5">
        <f>BSMmodel!Q270</f>
        <v>5450</v>
      </c>
      <c r="B251" s="6">
        <f>BSMmodel!AE270</f>
        <v>-1229835.8401727935</v>
      </c>
    </row>
    <row r="252" ht="14.25">
      <c r="A252" s="5">
        <f>BSMmodel!Q271</f>
        <v>5455</v>
      </c>
      <c r="B252" s="6">
        <f>BSMmodel!AE271</f>
        <v>-305862.3005978993</v>
      </c>
    </row>
    <row r="253" ht="14.25">
      <c r="A253" s="5">
        <f>BSMmodel!Q272</f>
        <v>5460</v>
      </c>
      <c r="B253" s="6">
        <f>BSMmodel!AE272</f>
        <v>-463034.39316339215</v>
      </c>
    </row>
    <row r="254" ht="14.25">
      <c r="A254" s="5">
        <f>BSMmodel!Q273</f>
        <v>5465</v>
      </c>
      <c r="B254" s="6">
        <f>BSMmodel!AE273</f>
        <v>-546255.42401993636</v>
      </c>
    </row>
    <row r="255" ht="14.25">
      <c r="A255" s="5">
        <f>BSMmodel!Q274</f>
        <v>5470</v>
      </c>
      <c r="B255" s="6">
        <f>BSMmodel!AE274</f>
        <v>-627178.85869703826</v>
      </c>
    </row>
    <row r="256" ht="14.25">
      <c r="A256" s="5">
        <f>BSMmodel!Q275</f>
        <v>5475</v>
      </c>
      <c r="B256" s="6">
        <f>BSMmodel!AE275</f>
        <v>-1112885.4774336843</v>
      </c>
    </row>
    <row r="257" ht="14.25">
      <c r="A257" s="5">
        <f>BSMmodel!Q276</f>
        <v>5480</v>
      </c>
      <c r="B257" s="6">
        <f>BSMmodel!AE276</f>
        <v>-785148.44164474367</v>
      </c>
    </row>
    <row r="258" ht="14.25">
      <c r="A258" s="5">
        <f>BSMmodel!Q277</f>
        <v>5485</v>
      </c>
      <c r="B258" s="6">
        <f>BSMmodel!AE277</f>
        <v>-527505.93443549564</v>
      </c>
    </row>
    <row r="259" ht="14.25">
      <c r="A259" s="5">
        <f>BSMmodel!Q278</f>
        <v>5490</v>
      </c>
      <c r="B259" s="6">
        <f>BSMmodel!AE278</f>
        <v>-347277.58909406251</v>
      </c>
    </row>
    <row r="260" ht="14.25">
      <c r="A260" s="5">
        <f>BSMmodel!Q279</f>
        <v>5495</v>
      </c>
      <c r="B260" s="6">
        <f>BSMmodel!AE279</f>
        <v>-635056.59972661326</v>
      </c>
    </row>
    <row r="261" ht="14.25">
      <c r="A261" s="5">
        <f>BSMmodel!Q280</f>
        <v>5500</v>
      </c>
      <c r="B261" s="6">
        <f>BSMmodel!AE280</f>
        <v>-5398213.4565806454</v>
      </c>
    </row>
    <row r="262" ht="14.25">
      <c r="A262" s="5">
        <f>BSMmodel!Q281</f>
        <v>5505</v>
      </c>
      <c r="B262" s="6">
        <f>BSMmodel!AE281</f>
        <v>-506077.60232257034</v>
      </c>
    </row>
    <row r="263" ht="14.25">
      <c r="A263" s="5">
        <f>BSMmodel!Q282</f>
        <v>5510</v>
      </c>
      <c r="B263" s="6">
        <f>BSMmodel!AE282</f>
        <v>-920357.40435636358</v>
      </c>
    </row>
    <row r="264" ht="14.25">
      <c r="A264" s="5">
        <f>BSMmodel!Q283</f>
        <v>5515</v>
      </c>
      <c r="B264" s="6">
        <f>BSMmodel!AE283</f>
        <v>-659576.61541933159</v>
      </c>
    </row>
    <row r="265" ht="14.25">
      <c r="A265" s="5">
        <f>BSMmodel!Q284</f>
        <v>5520</v>
      </c>
      <c r="B265" s="6">
        <f>BSMmodel!AE284</f>
        <v>-491895.59360756731</v>
      </c>
    </row>
    <row r="266" ht="14.25">
      <c r="A266" s="5">
        <f>BSMmodel!Q285</f>
        <v>5525</v>
      </c>
      <c r="B266" s="6">
        <f>BSMmodel!AE285</f>
        <v>-1496484.8004984334</v>
      </c>
    </row>
    <row r="267" ht="14.25">
      <c r="A267" s="5">
        <f>BSMmodel!Q286</f>
        <v>5530</v>
      </c>
      <c r="B267" s="6">
        <f>BSMmodel!AE286</f>
        <v>-1412684.6736634085</v>
      </c>
    </row>
    <row r="268" ht="14.25">
      <c r="A268" s="5">
        <f>BSMmodel!Q287</f>
        <v>5535</v>
      </c>
      <c r="B268" s="6">
        <f>BSMmodel!AE287</f>
        <v>-588816.45234579546</v>
      </c>
    </row>
    <row r="269" ht="14.25">
      <c r="A269" s="5">
        <f>BSMmodel!Q288</f>
        <v>5540</v>
      </c>
      <c r="B269" s="6">
        <f>BSMmodel!AE288</f>
        <v>-926855.58996065904</v>
      </c>
    </row>
    <row r="270" ht="14.25">
      <c r="A270" s="5">
        <f>BSMmodel!Q289</f>
        <v>5545</v>
      </c>
      <c r="B270" s="6">
        <f>BSMmodel!AE289</f>
        <v>-993296.53295687877</v>
      </c>
    </row>
    <row r="271" ht="14.25">
      <c r="A271" s="5">
        <f>BSMmodel!Q290</f>
        <v>5550</v>
      </c>
      <c r="B271" s="6">
        <f>BSMmodel!AE290</f>
        <v>-6725804.925786213</v>
      </c>
    </row>
    <row r="272" ht="14.25">
      <c r="A272" s="5">
        <f>BSMmodel!Q291</f>
        <v>5555</v>
      </c>
      <c r="B272" s="6">
        <f>BSMmodel!AE291</f>
        <v>-1784391.3504924246</v>
      </c>
    </row>
    <row r="273" ht="14.25">
      <c r="A273" s="5">
        <f>BSMmodel!Q292</f>
        <v>5560</v>
      </c>
      <c r="B273" s="6">
        <f>BSMmodel!AE292</f>
        <v>-1090839.2400621139</v>
      </c>
    </row>
    <row r="274" ht="14.25">
      <c r="A274" s="5">
        <f>BSMmodel!Q293</f>
        <v>5565</v>
      </c>
      <c r="B274" s="6">
        <f>BSMmodel!AE293</f>
        <v>-1208161.8371382586</v>
      </c>
    </row>
    <row r="275" ht="14.25">
      <c r="A275" s="5">
        <f>BSMmodel!Q294</f>
        <v>5570</v>
      </c>
      <c r="B275" s="6">
        <f>BSMmodel!AE294</f>
        <v>-1482680.8575081334</v>
      </c>
    </row>
    <row r="276" ht="14.25">
      <c r="A276" s="5">
        <f>BSMmodel!Q295</f>
        <v>5575</v>
      </c>
      <c r="B276" s="6">
        <f>BSMmodel!AE295</f>
        <v>-1476289.430295259</v>
      </c>
    </row>
    <row r="277" ht="14.25">
      <c r="A277" s="5">
        <f>BSMmodel!Q296</f>
        <v>5580</v>
      </c>
      <c r="B277" s="6">
        <f>BSMmodel!AE296</f>
        <v>-1939774.7784379048</v>
      </c>
    </row>
    <row r="278" ht="14.25">
      <c r="A278" s="5">
        <f>BSMmodel!Q297</f>
        <v>5585</v>
      </c>
      <c r="B278" s="6">
        <f>BSMmodel!AE297</f>
        <v>-1271797.9590717505</v>
      </c>
    </row>
    <row r="279" ht="14.25">
      <c r="A279" s="5">
        <f>BSMmodel!Q298</f>
        <v>5590</v>
      </c>
      <c r="B279" s="6">
        <f>BSMmodel!AE298</f>
        <v>-1599909.0872137244</v>
      </c>
    </row>
    <row r="280" ht="14.25">
      <c r="A280" s="5">
        <f>BSMmodel!Q299</f>
        <v>5595</v>
      </c>
      <c r="B280" s="6">
        <f>BSMmodel!AE299</f>
        <v>-822207.66988780035</v>
      </c>
    </row>
    <row r="281" ht="14.25">
      <c r="A281" s="5">
        <f>BSMmodel!Q300</f>
        <v>5600</v>
      </c>
      <c r="B281" s="6">
        <f>BSMmodel!AE300</f>
        <v>-16652654.711407006</v>
      </c>
    </row>
    <row r="282" ht="14.25">
      <c r="A282" s="5">
        <f>BSMmodel!Q301</f>
        <v>5605</v>
      </c>
      <c r="B282" s="6">
        <f>BSMmodel!AE301</f>
        <v>-923132.00085276202</v>
      </c>
    </row>
    <row r="283" ht="14.25">
      <c r="A283" s="5">
        <f>BSMmodel!Q302</f>
        <v>5610</v>
      </c>
      <c r="B283" s="6">
        <f>BSMmodel!AE302</f>
        <v>-639588.04820173956</v>
      </c>
    </row>
    <row r="284" ht="14.25">
      <c r="A284" s="5">
        <f>BSMmodel!Q303</f>
        <v>5615</v>
      </c>
      <c r="B284" s="6">
        <f>BSMmodel!AE303</f>
        <v>-1479960.9116218877</v>
      </c>
    </row>
    <row r="285" ht="14.25">
      <c r="A285" s="5">
        <f>BSMmodel!Q304</f>
        <v>5620</v>
      </c>
      <c r="B285" s="6">
        <f>BSMmodel!AE304</f>
        <v>-2495038.7026902302</v>
      </c>
    </row>
    <row r="286" ht="14.25">
      <c r="A286" s="5">
        <f>BSMmodel!Q305</f>
        <v>5625</v>
      </c>
      <c r="B286" s="6">
        <f>BSMmodel!AE305</f>
        <v>-10241238.782789227</v>
      </c>
    </row>
    <row r="287" ht="14.25">
      <c r="A287" s="5">
        <f>BSMmodel!Q306</f>
        <v>5630</v>
      </c>
      <c r="B287" s="6">
        <f>BSMmodel!AE306</f>
        <v>-3974669.9867550801</v>
      </c>
    </row>
    <row r="288" ht="14.25">
      <c r="A288" s="5">
        <f>BSMmodel!Q307</f>
        <v>5635</v>
      </c>
      <c r="B288" s="6">
        <f>BSMmodel!AE307</f>
        <v>-3010230.1251818486</v>
      </c>
    </row>
    <row r="289" ht="14.25">
      <c r="A289" s="5">
        <f>BSMmodel!Q308</f>
        <v>5640</v>
      </c>
      <c r="B289" s="6">
        <f>BSMmodel!AE308</f>
        <v>-3781085.7211214509</v>
      </c>
    </row>
    <row r="290" ht="14.25">
      <c r="A290" s="5">
        <f>BSMmodel!Q309</f>
        <v>5645</v>
      </c>
      <c r="B290" s="6">
        <f>BSMmodel!AE309</f>
        <v>-4145713.9832145427</v>
      </c>
    </row>
    <row r="291" ht="14.25">
      <c r="A291" s="5">
        <f>BSMmodel!Q310</f>
        <v>5650</v>
      </c>
      <c r="B291" s="6">
        <f>BSMmodel!AE310</f>
        <v>-59669151.744465061</v>
      </c>
    </row>
    <row r="292" ht="14.25">
      <c r="A292" s="5">
        <f>BSMmodel!Q311</f>
        <v>5655</v>
      </c>
      <c r="B292" s="6">
        <f>BSMmodel!AE311</f>
        <v>-5815411.8586660801</v>
      </c>
    </row>
    <row r="293" ht="14.25">
      <c r="A293" s="5">
        <f>BSMmodel!Q312</f>
        <v>5660</v>
      </c>
      <c r="B293" s="6">
        <f>BSMmodel!AE312</f>
        <v>-4321482.0340869129</v>
      </c>
    </row>
    <row r="294" ht="14.25">
      <c r="A294" s="5">
        <f>BSMmodel!Q313</f>
        <v>5665</v>
      </c>
      <c r="B294" s="6">
        <f>BSMmodel!AE313</f>
        <v>-5691302.2205961589</v>
      </c>
    </row>
    <row r="295" ht="14.25">
      <c r="A295" s="5">
        <f>BSMmodel!Q314</f>
        <v>5670</v>
      </c>
      <c r="B295" s="6">
        <f>BSMmodel!AE314</f>
        <v>-8606326.4335757531</v>
      </c>
    </row>
    <row r="296" ht="14.25">
      <c r="A296" s="5">
        <f>BSMmodel!Q315</f>
        <v>5675</v>
      </c>
      <c r="B296" s="6">
        <f>BSMmodel!AE315</f>
        <v>-6146810.1650725519</v>
      </c>
    </row>
    <row r="297" ht="14.25">
      <c r="A297" s="5">
        <f>BSMmodel!Q316</f>
        <v>5680</v>
      </c>
      <c r="B297" s="6">
        <f>BSMmodel!AE316</f>
        <v>-5498612.1904054275</v>
      </c>
    </row>
    <row r="298" ht="14.25">
      <c r="A298" s="5">
        <f>BSMmodel!Q317</f>
        <v>5685</v>
      </c>
      <c r="B298" s="6">
        <f>BSMmodel!AE317</f>
        <v>-4771010.2264769953</v>
      </c>
    </row>
    <row r="299" ht="14.25">
      <c r="A299" s="5">
        <f>BSMmodel!Q318</f>
        <v>5690</v>
      </c>
      <c r="B299" s="6">
        <f>BSMmodel!AE318</f>
        <v>-7954497.3868797822</v>
      </c>
    </row>
    <row r="300" ht="14.25">
      <c r="A300" s="5">
        <f>BSMmodel!Q319</f>
        <v>5695</v>
      </c>
      <c r="B300" s="6">
        <f>BSMmodel!AE319</f>
        <v>-7577718.6941613099</v>
      </c>
    </row>
    <row r="301" ht="14.25">
      <c r="A301" s="5">
        <f>BSMmodel!Q320</f>
        <v>5700</v>
      </c>
      <c r="B301" s="6">
        <f>BSMmodel!AE320</f>
        <v>-94139828.73380965</v>
      </c>
    </row>
    <row r="302" ht="14.25">
      <c r="A302" s="5">
        <f>BSMmodel!Q321</f>
        <v>5705</v>
      </c>
      <c r="B302" s="6">
        <f>BSMmodel!AE321</f>
        <v>-8778156.4980459344</v>
      </c>
    </row>
    <row r="303" ht="14.25">
      <c r="A303" s="5">
        <f>BSMmodel!Q322</f>
        <v>5710</v>
      </c>
      <c r="B303" s="6">
        <f>BSMmodel!AE322</f>
        <v>-11124336.612765655</v>
      </c>
    </row>
    <row r="304" ht="14.25">
      <c r="A304" s="5">
        <f>BSMmodel!Q323</f>
        <v>5715</v>
      </c>
      <c r="B304" s="6">
        <f>BSMmodel!AE323</f>
        <v>-5252457.7248987174</v>
      </c>
    </row>
    <row r="305" ht="14.25">
      <c r="A305" s="5">
        <f>BSMmodel!Q324</f>
        <v>5720</v>
      </c>
      <c r="B305" s="6">
        <f>BSMmodel!AE324</f>
        <v>-7494945.9481209749</v>
      </c>
    </row>
    <row r="306" ht="14.25">
      <c r="A306" s="5">
        <f>BSMmodel!Q325</f>
        <v>5725</v>
      </c>
      <c r="B306" s="6">
        <f>BSMmodel!AE325</f>
        <v>-8015867.5490732677</v>
      </c>
    </row>
    <row r="307" ht="14.25">
      <c r="A307" s="5">
        <f>BSMmodel!Q326</f>
        <v>5730</v>
      </c>
      <c r="B307" s="6">
        <f>BSMmodel!AE326</f>
        <v>-6084335.4938160358</v>
      </c>
    </row>
    <row r="308" ht="14.25">
      <c r="A308" s="5">
        <f>BSMmodel!Q327</f>
        <v>5735</v>
      </c>
      <c r="B308" s="6">
        <f>BSMmodel!AE327</f>
        <v>-3277579.2565218867</v>
      </c>
    </row>
    <row r="309" ht="14.25">
      <c r="A309" s="5">
        <f>BSMmodel!Q328</f>
        <v>5740</v>
      </c>
      <c r="B309" s="6">
        <f>BSMmodel!AE328</f>
        <v>-2962419.0475092004</v>
      </c>
    </row>
    <row r="310" ht="14.25">
      <c r="A310" s="5">
        <f>BSMmodel!Q329</f>
        <v>5745</v>
      </c>
      <c r="B310" s="6">
        <f>BSMmodel!AE329</f>
        <v>-4741275.8609454418</v>
      </c>
    </row>
    <row r="311" ht="14.25">
      <c r="A311" s="5">
        <f>BSMmodel!Q330</f>
        <v>5750</v>
      </c>
      <c r="B311" s="6">
        <f>BSMmodel!AE330</f>
        <v>-35459505.574138239</v>
      </c>
    </row>
    <row r="312" ht="14.25">
      <c r="A312" s="5">
        <f>BSMmodel!Q331</f>
        <v>5755</v>
      </c>
      <c r="B312" s="6">
        <f>BSMmodel!AE331</f>
        <v>-4471133.4054463217</v>
      </c>
    </row>
    <row r="313" ht="14.25">
      <c r="A313" s="5">
        <f>BSMmodel!Q332</f>
        <v>5760</v>
      </c>
      <c r="B313" s="6">
        <f>BSMmodel!AE332</f>
        <v>-4781847.9921918362</v>
      </c>
    </row>
    <row r="314" ht="14.25">
      <c r="A314" s="5">
        <f>BSMmodel!Q333</f>
        <v>5765</v>
      </c>
      <c r="B314" s="6">
        <f>BSMmodel!AE333</f>
        <v>-4101762.1222590618</v>
      </c>
    </row>
    <row r="315" ht="14.25">
      <c r="A315" s="5">
        <f>BSMmodel!Q334</f>
        <v>5770</v>
      </c>
      <c r="B315" s="6">
        <f>BSMmodel!AE334</f>
        <v>-2872704.6358482633</v>
      </c>
    </row>
    <row r="316" ht="14.25">
      <c r="A316" s="5">
        <f>BSMmodel!Q335</f>
        <v>5775</v>
      </c>
      <c r="B316" s="6">
        <f>BSMmodel!AE335</f>
        <v>-5295463.6159443744</v>
      </c>
    </row>
    <row r="317" ht="14.25">
      <c r="A317" s="5">
        <f>BSMmodel!Q336</f>
        <v>5780</v>
      </c>
      <c r="B317" s="6">
        <f>BSMmodel!AE336</f>
        <v>-2550242.572270887</v>
      </c>
    </row>
    <row r="318" ht="14.25">
      <c r="A318" s="5">
        <f>BSMmodel!Q337</f>
        <v>5785</v>
      </c>
      <c r="B318" s="6">
        <f>BSMmodel!AE337</f>
        <v>-1154534.2152691851</v>
      </c>
    </row>
    <row r="319" ht="14.25">
      <c r="A319" s="5">
        <f>BSMmodel!Q338</f>
        <v>5790</v>
      </c>
      <c r="B319" s="6">
        <f>BSMmodel!AE338</f>
        <v>-2261950.0767887938</v>
      </c>
    </row>
    <row r="320" ht="14.25">
      <c r="A320" s="5">
        <f>BSMmodel!Q339</f>
        <v>5795</v>
      </c>
      <c r="B320" s="6">
        <f>BSMmodel!AE339</f>
        <v>-2289580.500481131</v>
      </c>
    </row>
    <row r="321" ht="14.25">
      <c r="A321" s="5">
        <f>BSMmodel!Q340</f>
        <v>5800</v>
      </c>
      <c r="B321" s="6">
        <f>BSMmodel!AE340</f>
        <v>-63228012.625668727</v>
      </c>
    </row>
    <row r="322" ht="14.25">
      <c r="A322" s="5">
        <f>BSMmodel!Q341</f>
        <v>5805</v>
      </c>
      <c r="B322" s="6">
        <f>BSMmodel!AE341</f>
        <v>-5367689.7414252618</v>
      </c>
    </row>
    <row r="323" ht="14.25">
      <c r="A323" s="5">
        <f>BSMmodel!Q342</f>
        <v>5810</v>
      </c>
      <c r="B323" s="6">
        <f>BSMmodel!AE342</f>
        <v>-9885478.5231463052</v>
      </c>
    </row>
    <row r="324" ht="14.25">
      <c r="A324" s="5">
        <f>BSMmodel!Q343</f>
        <v>5815</v>
      </c>
      <c r="B324" s="6">
        <f>BSMmodel!AE343</f>
        <v>-6633035.0192741603</v>
      </c>
    </row>
    <row r="325" ht="14.25">
      <c r="A325" s="5">
        <f>BSMmodel!Q344</f>
        <v>5820</v>
      </c>
      <c r="B325" s="6">
        <f>BSMmodel!AE344</f>
        <v>-6884430.1098732734</v>
      </c>
    </row>
    <row r="326" ht="14.25">
      <c r="A326" s="5">
        <f>BSMmodel!Q345</f>
        <v>5825</v>
      </c>
      <c r="B326" s="6">
        <f>BSMmodel!AE345</f>
        <v>-11179611.886339907</v>
      </c>
    </row>
    <row r="327" ht="14.25">
      <c r="A327" s="5">
        <f>BSMmodel!Q346</f>
        <v>5830</v>
      </c>
      <c r="B327" s="6">
        <f>BSMmodel!AE346</f>
        <v>-7223417.3536656518</v>
      </c>
    </row>
    <row r="328" ht="14.25">
      <c r="A328" s="5">
        <f>BSMmodel!Q347</f>
        <v>5835</v>
      </c>
      <c r="B328" s="6">
        <f>BSMmodel!AE347</f>
        <v>-2389623.3153060679</v>
      </c>
    </row>
    <row r="329" ht="14.25">
      <c r="A329" s="5">
        <f>BSMmodel!Q348</f>
        <v>5840</v>
      </c>
      <c r="B329" s="6">
        <f>BSMmodel!AE348</f>
        <v>-1611993.8506858125</v>
      </c>
    </row>
    <row r="330" ht="14.25">
      <c r="A330" s="5">
        <f>BSMmodel!Q349</f>
        <v>5845</v>
      </c>
      <c r="B330" s="6">
        <f>BSMmodel!AE349</f>
        <v>-1014251.5558539046</v>
      </c>
    </row>
    <row r="331" ht="14.25">
      <c r="A331" s="5">
        <f>BSMmodel!Q350</f>
        <v>5850</v>
      </c>
      <c r="B331" s="6">
        <f>BSMmodel!AE350</f>
        <v>-28214036.044326045</v>
      </c>
    </row>
    <row r="332" ht="14.25">
      <c r="A332" s="5">
        <f>BSMmodel!Q351</f>
        <v>5855</v>
      </c>
      <c r="B332" s="6">
        <f>BSMmodel!AE351</f>
        <v>-4509818.3528971616</v>
      </c>
    </row>
    <row r="333" ht="14.25">
      <c r="A333" s="5">
        <f>BSMmodel!Q352</f>
        <v>5860</v>
      </c>
      <c r="B333" s="6">
        <f>BSMmodel!AE352</f>
        <v>-3735743.2612684336</v>
      </c>
    </row>
    <row r="334" ht="14.25">
      <c r="A334" s="5">
        <f>BSMmodel!Q353</f>
        <v>5865</v>
      </c>
      <c r="B334" s="6">
        <f>BSMmodel!AE353</f>
        <v>-3495420.7404794083</v>
      </c>
    </row>
    <row r="335" ht="14.25">
      <c r="A335" s="5">
        <f>BSMmodel!Q354</f>
        <v>5870</v>
      </c>
      <c r="B335" s="6">
        <f>BSMmodel!AE354</f>
        <v>-2553163.3675091085</v>
      </c>
    </row>
    <row r="336" ht="14.25">
      <c r="A336" s="5">
        <f>BSMmodel!Q355</f>
        <v>5875</v>
      </c>
      <c r="B336" s="6">
        <f>BSMmodel!AE355</f>
        <v>-7319770.3890276011</v>
      </c>
    </row>
    <row r="337" ht="14.25">
      <c r="A337" s="5">
        <f>BSMmodel!Q356</f>
        <v>5880</v>
      </c>
      <c r="B337" s="6">
        <f>BSMmodel!AE356</f>
        <v>-3720125.3742805361</v>
      </c>
    </row>
    <row r="338" ht="14.25">
      <c r="A338" s="5">
        <f>BSMmodel!Q357</f>
        <v>5885</v>
      </c>
      <c r="B338" s="6">
        <f>BSMmodel!AE357</f>
        <v>-2078620.2130265536</v>
      </c>
    </row>
    <row r="339" ht="14.25">
      <c r="A339" s="5">
        <f>BSMmodel!Q358</f>
        <v>5890</v>
      </c>
      <c r="B339" s="6">
        <f>BSMmodel!AE358</f>
        <v>-2850238.6367293154</v>
      </c>
    </row>
    <row r="340" ht="14.25">
      <c r="A340" s="5">
        <f>BSMmodel!Q359</f>
        <v>5895</v>
      </c>
      <c r="B340" s="6">
        <f>BSMmodel!AE359</f>
        <v>-1955905.5722213013</v>
      </c>
    </row>
    <row r="341" ht="14.25">
      <c r="A341" s="5">
        <f>BSMmodel!Q360</f>
        <v>5900</v>
      </c>
      <c r="B341" s="6">
        <f>BSMmodel!AE360</f>
        <v>-32878141.908520054</v>
      </c>
    </row>
    <row r="342" ht="14.25">
      <c r="A342" s="5">
        <f>BSMmodel!Q361</f>
        <v>5905</v>
      </c>
      <c r="B342" s="6">
        <f>BSMmodel!AE361</f>
        <v>-5061484.1868303847</v>
      </c>
    </row>
    <row r="343" ht="14.25">
      <c r="A343" s="5">
        <f>BSMmodel!Q362</f>
        <v>5910</v>
      </c>
      <c r="B343" s="6">
        <f>BSMmodel!AE362</f>
        <v>-4763068.6435373975</v>
      </c>
    </row>
    <row r="344" ht="14.25">
      <c r="A344" s="5">
        <f>BSMmodel!Q363</f>
        <v>5915</v>
      </c>
      <c r="B344" s="6">
        <f>BSMmodel!AE363</f>
        <v>-3321039.4452842497</v>
      </c>
    </row>
    <row r="345" ht="14.25">
      <c r="A345" s="5">
        <f>BSMmodel!Q364</f>
        <v>5920</v>
      </c>
      <c r="B345" s="6">
        <f>BSMmodel!AE364</f>
        <v>-4898000.2551040053</v>
      </c>
    </row>
    <row r="346" ht="14.25">
      <c r="A346" s="5">
        <f>BSMmodel!Q365</f>
        <v>5925</v>
      </c>
      <c r="B346" s="6">
        <f>BSMmodel!AE365</f>
        <v>-2738515.8052713517</v>
      </c>
    </row>
    <row r="347" ht="14.25">
      <c r="A347" s="5">
        <f>BSMmodel!Q366</f>
        <v>5930</v>
      </c>
      <c r="B347" s="6">
        <f>BSMmodel!AE366</f>
        <v>-1428401.0955946727</v>
      </c>
    </row>
    <row r="348" ht="14.25">
      <c r="A348" s="5">
        <f>BSMmodel!Q367</f>
        <v>5935</v>
      </c>
      <c r="B348" s="6">
        <f>BSMmodel!AE367</f>
        <v>-833535.30202590092</v>
      </c>
    </row>
    <row r="349" ht="14.25">
      <c r="A349" s="5">
        <f>BSMmodel!Q368</f>
        <v>5940</v>
      </c>
      <c r="B349" s="6">
        <f>BSMmodel!AE368</f>
        <v>-633547.39184075908</v>
      </c>
    </row>
    <row r="350" ht="14.25">
      <c r="A350" s="5">
        <f>BSMmodel!Q369</f>
        <v>5945</v>
      </c>
      <c r="B350" s="6">
        <f>BSMmodel!AE369</f>
        <v>-103854.8044848893</v>
      </c>
    </row>
    <row r="351" ht="14.25">
      <c r="A351" s="5">
        <f>BSMmodel!Q370</f>
        <v>5950</v>
      </c>
      <c r="B351" s="6">
        <f>BSMmodel!AE370</f>
        <v>1270510.192024962</v>
      </c>
    </row>
    <row r="352" ht="14.25">
      <c r="A352" s="5">
        <f>BSMmodel!Q371</f>
        <v>5955</v>
      </c>
      <c r="B352" s="6">
        <f>BSMmodel!AE371</f>
        <v>515804.98603489029</v>
      </c>
    </row>
    <row r="353" ht="14.25">
      <c r="A353" s="5">
        <f>BSMmodel!Q372</f>
        <v>5960</v>
      </c>
      <c r="B353" s="6">
        <f>BSMmodel!AE372</f>
        <v>802257.92765542003</v>
      </c>
    </row>
    <row r="354" ht="14.25">
      <c r="A354" s="5">
        <f>BSMmodel!Q373</f>
        <v>5965</v>
      </c>
      <c r="B354" s="6">
        <f>BSMmodel!AE373</f>
        <v>955613.16413888731</v>
      </c>
    </row>
    <row r="355" ht="14.25">
      <c r="A355" s="5">
        <f>BSMmodel!Q374</f>
        <v>5970</v>
      </c>
      <c r="B355" s="6">
        <f>BSMmodel!AE374</f>
        <v>1712385.1192848033</v>
      </c>
    </row>
    <row r="356" ht="14.25">
      <c r="A356" s="5">
        <f>BSMmodel!Q375</f>
        <v>5975</v>
      </c>
      <c r="B356" s="6">
        <f>BSMmodel!AE375</f>
        <v>3290179.1966199283</v>
      </c>
    </row>
    <row r="357" ht="14.25">
      <c r="A357" s="5">
        <f>BSMmodel!Q376</f>
        <v>5980</v>
      </c>
      <c r="B357" s="6">
        <f>BSMmodel!AE376</f>
        <v>1796028.0972244975</v>
      </c>
    </row>
    <row r="358" ht="14.25">
      <c r="A358" s="5">
        <f>BSMmodel!Q377</f>
        <v>5985</v>
      </c>
      <c r="B358" s="6">
        <f>BSMmodel!AE377</f>
        <v>1351798.455340453</v>
      </c>
    </row>
    <row r="359" ht="14.25">
      <c r="A359" s="5">
        <f>BSMmodel!Q378</f>
        <v>5990</v>
      </c>
      <c r="B359" s="6">
        <f>BSMmodel!AE378</f>
        <v>2525993.0173215694</v>
      </c>
    </row>
    <row r="360" ht="14.25">
      <c r="A360" s="5">
        <f>BSMmodel!Q379</f>
        <v>5995</v>
      </c>
      <c r="B360" s="6">
        <f>BSMmodel!AE379</f>
        <v>2182072.3034479679</v>
      </c>
    </row>
    <row r="361" ht="14.25">
      <c r="A361" s="5">
        <f>BSMmodel!Q380</f>
        <v>6000</v>
      </c>
      <c r="B361" s="6">
        <f>BSMmodel!AE380</f>
        <v>166075541.37120605</v>
      </c>
    </row>
    <row r="362" ht="14.25">
      <c r="A362" s="5">
        <f>BSMmodel!Q381</f>
        <v>6005</v>
      </c>
      <c r="B362" s="6">
        <f>BSMmodel!AE381</f>
        <v>506324.2231680862</v>
      </c>
    </row>
    <row r="363" ht="14.25">
      <c r="A363" s="5">
        <f>BSMmodel!Q382</f>
        <v>6010</v>
      </c>
      <c r="B363" s="6">
        <f>BSMmodel!AE382</f>
        <v>557614.85857688705</v>
      </c>
    </row>
    <row r="364" ht="14.25">
      <c r="A364" s="5">
        <f>BSMmodel!Q383</f>
        <v>6015</v>
      </c>
      <c r="B364" s="6">
        <f>BSMmodel!AE383</f>
        <v>267994.94480838423</v>
      </c>
    </row>
    <row r="365" ht="14.25">
      <c r="A365" s="5">
        <f>BSMmodel!Q384</f>
        <v>6020</v>
      </c>
      <c r="B365" s="6">
        <f>BSMmodel!AE384</f>
        <v>1355484.9562114687</v>
      </c>
    </row>
    <row r="366" ht="14.25">
      <c r="A366" s="5">
        <f>BSMmodel!Q385</f>
        <v>6025</v>
      </c>
      <c r="B366" s="6">
        <f>BSMmodel!AE385</f>
        <v>5271757.3267303156</v>
      </c>
    </row>
    <row r="367" ht="14.25">
      <c r="A367" s="5">
        <f>BSMmodel!Q386</f>
        <v>6030</v>
      </c>
      <c r="B367" s="6">
        <f>BSMmodel!AE386</f>
        <v>1290778.2168959696</v>
      </c>
    </row>
    <row r="368" ht="14.25">
      <c r="A368" s="5">
        <f>BSMmodel!Q387</f>
        <v>6035</v>
      </c>
      <c r="B368" s="6">
        <f>BSMmodel!AE387</f>
        <v>1917682.3900772571</v>
      </c>
    </row>
    <row r="369" ht="14.25">
      <c r="A369" s="5">
        <f>BSMmodel!Q388</f>
        <v>6040</v>
      </c>
      <c r="B369" s="6">
        <f>BSMmodel!AE388</f>
        <v>896306.09799331112</v>
      </c>
    </row>
    <row r="370" ht="14.25">
      <c r="A370" s="5">
        <f>BSMmodel!Q389</f>
        <v>6045</v>
      </c>
      <c r="B370" s="6">
        <f>BSMmodel!AE389</f>
        <v>367297.577287035</v>
      </c>
    </row>
    <row r="371" ht="14.25">
      <c r="A371" s="5">
        <f>BSMmodel!Q390</f>
        <v>6050</v>
      </c>
      <c r="B371" s="6">
        <f>BSMmodel!AE390</f>
        <v>19901161.65303877</v>
      </c>
    </row>
    <row r="372" ht="14.25">
      <c r="A372" s="5">
        <f>BSMmodel!Q391</f>
        <v>6055</v>
      </c>
      <c r="B372" s="6">
        <f>BSMmodel!AE391</f>
        <v>318136.37928003271</v>
      </c>
    </row>
    <row r="373" ht="14.25">
      <c r="A373" s="5">
        <f>BSMmodel!Q392</f>
        <v>6060</v>
      </c>
      <c r="B373" s="6">
        <f>BSMmodel!AE392</f>
        <v>875281.97829089011</v>
      </c>
    </row>
    <row r="374" ht="14.25">
      <c r="A374" s="5">
        <f>BSMmodel!Q393</f>
        <v>6065</v>
      </c>
      <c r="B374" s="6">
        <f>BSMmodel!AE393</f>
        <v>372995.19005333656</v>
      </c>
    </row>
    <row r="375" ht="14.25">
      <c r="A375" s="5">
        <f>BSMmodel!Q394</f>
        <v>6070</v>
      </c>
      <c r="B375" s="6">
        <f>BSMmodel!AE394</f>
        <v>512638.77961461729</v>
      </c>
    </row>
    <row r="376" ht="14.25">
      <c r="A376" s="5">
        <f>BSMmodel!Q395</f>
        <v>6075</v>
      </c>
      <c r="B376" s="6">
        <f>BSMmodel!AE395</f>
        <v>7800010.1335441126</v>
      </c>
    </row>
    <row r="377" ht="14.25">
      <c r="A377" s="5">
        <f>BSMmodel!Q396</f>
        <v>6080</v>
      </c>
      <c r="B377" s="6">
        <f>BSMmodel!AE396</f>
        <v>712700.2610314819</v>
      </c>
    </row>
    <row r="378" ht="14.25">
      <c r="A378" s="5">
        <f>BSMmodel!Q397</f>
        <v>6085</v>
      </c>
      <c r="B378" s="6">
        <f>BSMmodel!AE397</f>
        <v>726729.14921418752</v>
      </c>
    </row>
    <row r="379" ht="14.25">
      <c r="A379" s="5">
        <f>BSMmodel!Q398</f>
        <v>6090</v>
      </c>
      <c r="B379" s="6">
        <f>BSMmodel!AE398</f>
        <v>545410.09470148513</v>
      </c>
    </row>
    <row r="380" ht="14.25">
      <c r="A380" s="5">
        <f>BSMmodel!Q399</f>
        <v>6095</v>
      </c>
      <c r="B380" s="6">
        <f>BSMmodel!AE399</f>
        <v>583280.93196486309</v>
      </c>
    </row>
    <row r="381" ht="14.25">
      <c r="A381" s="5">
        <f>BSMmodel!Q400</f>
        <v>6100</v>
      </c>
      <c r="B381" s="6">
        <f>BSMmodel!AE400</f>
        <v>49555416.843655713</v>
      </c>
    </row>
    <row r="382" ht="14.25">
      <c r="A382" s="5">
        <f>BSMmodel!Q401</f>
        <v>6105</v>
      </c>
      <c r="B382" s="6">
        <f>BSMmodel!AE401</f>
        <v>1685949.7857081201</v>
      </c>
    </row>
    <row r="383" ht="14.25">
      <c r="A383" s="5">
        <f>BSMmodel!Q402</f>
        <v>6110</v>
      </c>
      <c r="B383" s="6">
        <f>BSMmodel!AE402</f>
        <v>787946.0487055392</v>
      </c>
    </row>
    <row r="384" ht="14.25">
      <c r="A384" s="5">
        <f>BSMmodel!Q403</f>
        <v>6115</v>
      </c>
      <c r="B384" s="6">
        <f>BSMmodel!AE403</f>
        <v>529073.85394902295</v>
      </c>
    </row>
    <row r="385" ht="14.25">
      <c r="A385" s="5">
        <f>BSMmodel!Q404</f>
        <v>6120</v>
      </c>
      <c r="B385" s="6">
        <f>BSMmodel!AE404</f>
        <v>969421.28880393901</v>
      </c>
    </row>
    <row r="386" ht="14.25">
      <c r="A386" s="5">
        <f>BSMmodel!Q405</f>
        <v>6125</v>
      </c>
      <c r="B386" s="6">
        <f>BSMmodel!AE405</f>
        <v>6071706.416975202</v>
      </c>
    </row>
    <row r="387" ht="14.25">
      <c r="A387" s="5">
        <f>BSMmodel!Q406</f>
        <v>6130</v>
      </c>
      <c r="B387" s="6">
        <f>BSMmodel!AE406</f>
        <v>811897.49917366775</v>
      </c>
    </row>
    <row r="388" ht="14.25">
      <c r="A388" s="5">
        <f>BSMmodel!Q407</f>
        <v>6135</v>
      </c>
      <c r="B388" s="6">
        <f>BSMmodel!AE407</f>
        <v>605182.74433062738</v>
      </c>
    </row>
    <row r="389" ht="14.25">
      <c r="A389" s="5">
        <f>BSMmodel!Q408</f>
        <v>6140</v>
      </c>
      <c r="B389" s="6">
        <f>BSMmodel!AE408</f>
        <v>814995.55840295798</v>
      </c>
    </row>
    <row r="390" ht="14.25">
      <c r="A390" s="5">
        <f>BSMmodel!Q409</f>
        <v>6145</v>
      </c>
      <c r="B390" s="6">
        <f>BSMmodel!AE409</f>
        <v>592960.7658117247</v>
      </c>
    </row>
    <row r="391" ht="14.25">
      <c r="A391" s="5">
        <f>BSMmodel!Q410</f>
        <v>6150</v>
      </c>
      <c r="B391" s="6">
        <f>BSMmodel!AE410</f>
        <v>31427252.282140899</v>
      </c>
    </row>
    <row r="392" ht="14.25">
      <c r="A392" s="5">
        <f>BSMmodel!Q411</f>
        <v>6155</v>
      </c>
      <c r="B392" s="6">
        <f>BSMmodel!AE411</f>
        <v>1122157.686084701</v>
      </c>
    </row>
    <row r="393" ht="14.25">
      <c r="A393" s="5">
        <f>BSMmodel!Q412</f>
        <v>6160</v>
      </c>
      <c r="B393" s="6">
        <f>BSMmodel!AE412</f>
        <v>1249715.5062893298</v>
      </c>
    </row>
    <row r="394" ht="14.25">
      <c r="A394" s="5">
        <f>BSMmodel!Q413</f>
        <v>6165</v>
      </c>
      <c r="B394" s="6">
        <f>BSMmodel!AE413</f>
        <v>225316.58817166364</v>
      </c>
    </row>
    <row r="395" ht="14.25">
      <c r="A395" s="5">
        <f>BSMmodel!Q414</f>
        <v>6170</v>
      </c>
      <c r="B395" s="6">
        <f>BSMmodel!AE414</f>
        <v>495964.10645050433</v>
      </c>
    </row>
    <row r="396" ht="14.25">
      <c r="A396" s="5">
        <f>BSMmodel!Q415</f>
        <v>6175</v>
      </c>
      <c r="B396" s="6">
        <f>BSMmodel!AE415</f>
        <v>7801236.6695064493</v>
      </c>
    </row>
    <row r="397" ht="14.25">
      <c r="A397" s="5">
        <f>BSMmodel!Q416</f>
        <v>6180</v>
      </c>
      <c r="B397" s="6">
        <f>BSMmodel!AE416</f>
        <v>704043.99254678469</v>
      </c>
    </row>
    <row r="398" ht="14.25">
      <c r="A398" s="5">
        <f>BSMmodel!Q417</f>
        <v>6185</v>
      </c>
      <c r="B398" s="6">
        <f>BSMmodel!AE417</f>
        <v>86019.13658824873</v>
      </c>
    </row>
    <row r="399" ht="14.25">
      <c r="A399" s="5">
        <f>BSMmodel!Q418</f>
        <v>6190</v>
      </c>
      <c r="B399" s="6">
        <f>BSMmodel!AE418</f>
        <v>1180931.5259836125</v>
      </c>
    </row>
    <row r="400" ht="14.25">
      <c r="A400" s="5">
        <f>BSMmodel!Q419</f>
        <v>6195</v>
      </c>
      <c r="B400" s="6">
        <f>BSMmodel!AE419</f>
        <v>409396.70862229879</v>
      </c>
    </row>
    <row r="401" ht="14.25">
      <c r="A401" s="5">
        <f>BSMmodel!Q420</f>
        <v>6200</v>
      </c>
      <c r="B401" s="6">
        <f>BSMmodel!AE420</f>
        <v>35354719.519317873</v>
      </c>
    </row>
    <row r="402" ht="14.25">
      <c r="A402" s="5">
        <f>BSMmodel!Q421</f>
        <v>6210</v>
      </c>
      <c r="B402" s="6">
        <f>BSMmodel!AE421</f>
        <v>873692.65276273526</v>
      </c>
    </row>
    <row r="403" ht="14.25">
      <c r="A403" s="5">
        <f>BSMmodel!Q422</f>
        <v>6220</v>
      </c>
      <c r="B403" s="6">
        <f>BSMmodel!AE422</f>
        <v>1133154.1311137131</v>
      </c>
    </row>
    <row r="404" ht="14.25">
      <c r="A404" s="5">
        <f>BSMmodel!Q423</f>
        <v>6225</v>
      </c>
      <c r="B404" s="6">
        <f>BSMmodel!AE423</f>
        <v>2832867.5440720767</v>
      </c>
    </row>
    <row r="405" ht="14.25">
      <c r="A405" s="5">
        <f>BSMmodel!Q424</f>
        <v>6230</v>
      </c>
      <c r="B405" s="6">
        <f>BSMmodel!AE424</f>
        <v>1084661.8471603149</v>
      </c>
    </row>
    <row r="406" ht="14.25">
      <c r="A406" s="5">
        <f>BSMmodel!Q425</f>
        <v>6240</v>
      </c>
      <c r="B406" s="6">
        <f>BSMmodel!AE425</f>
        <v>773599.95674735261</v>
      </c>
    </row>
    <row r="407" ht="14.25">
      <c r="A407" s="5">
        <f>BSMmodel!Q426</f>
        <v>6250</v>
      </c>
      <c r="B407" s="6">
        <f>BSMmodel!AE426</f>
        <v>16418649.246837089</v>
      </c>
    </row>
    <row r="408" ht="14.25">
      <c r="A408" s="5">
        <f>BSMmodel!Q427</f>
        <v>6260</v>
      </c>
      <c r="B408" s="6">
        <f>BSMmodel!AE427</f>
        <v>926374.51648565347</v>
      </c>
    </row>
    <row r="409" ht="14.25">
      <c r="A409" s="5">
        <f>BSMmodel!Q428</f>
        <v>6270</v>
      </c>
      <c r="B409" s="6">
        <f>BSMmodel!AE428</f>
        <v>577361.15972897387</v>
      </c>
    </row>
    <row r="410" ht="14.25">
      <c r="A410" s="5">
        <f>BSMmodel!Q429</f>
        <v>6275</v>
      </c>
      <c r="B410" s="6">
        <f>BSMmodel!AE429</f>
        <v>4895639.1105119893</v>
      </c>
    </row>
    <row r="411" ht="14.25">
      <c r="A411" s="5">
        <f>BSMmodel!Q430</f>
        <v>6280</v>
      </c>
      <c r="B411" s="6">
        <f>BSMmodel!AE430</f>
        <v>573651.12829642207</v>
      </c>
    </row>
    <row r="412" ht="14.25">
      <c r="A412" s="5">
        <f>BSMmodel!Q431</f>
        <v>6290</v>
      </c>
      <c r="B412" s="6">
        <f>BSMmodel!AE431</f>
        <v>381289.98587274173</v>
      </c>
    </row>
    <row r="413" ht="14.25">
      <c r="A413" s="5">
        <f>BSMmodel!Q432</f>
        <v>6300</v>
      </c>
      <c r="B413" s="6">
        <f>BSMmodel!AE432</f>
        <v>10976788.318788705</v>
      </c>
    </row>
    <row r="414" ht="14.25">
      <c r="A414" s="5">
        <f>BSMmodel!Q433</f>
        <v>6310</v>
      </c>
      <c r="B414" s="6">
        <f>BSMmodel!AE433</f>
        <v>318556.58374523721</v>
      </c>
    </row>
    <row r="415" ht="14.25">
      <c r="A415" s="5">
        <f>BSMmodel!Q434</f>
        <v>6320</v>
      </c>
      <c r="B415" s="6">
        <f>BSMmodel!AE434</f>
        <v>536886.85658480227</v>
      </c>
    </row>
    <row r="416" ht="14.25">
      <c r="A416" s="5">
        <f>BSMmodel!Q435</f>
        <v>6325</v>
      </c>
      <c r="B416" s="6">
        <f>BSMmodel!AE435</f>
        <v>886016.85245792125</v>
      </c>
    </row>
    <row r="417" ht="14.25">
      <c r="A417" s="5">
        <f>BSMmodel!Q436</f>
        <v>6330</v>
      </c>
      <c r="B417" s="6">
        <f>BSMmodel!AE436</f>
        <v>227396.88882786655</v>
      </c>
    </row>
    <row r="418" ht="14.25">
      <c r="A418" s="5">
        <f>BSMmodel!Q437</f>
        <v>6340</v>
      </c>
      <c r="B418" s="6">
        <f>BSMmodel!AE437</f>
        <v>390427.95658302133</v>
      </c>
    </row>
    <row r="419" ht="14.25">
      <c r="A419" s="5">
        <f>BSMmodel!Q438</f>
        <v>6350</v>
      </c>
      <c r="B419" s="6">
        <f>BSMmodel!AE438</f>
        <v>3670288.6521136663</v>
      </c>
    </row>
    <row r="420" ht="14.25">
      <c r="A420" s="5">
        <f>BSMmodel!Q439</f>
        <v>6360</v>
      </c>
      <c r="B420" s="6">
        <f>BSMmodel!AE439</f>
        <v>166900.55158918924</v>
      </c>
    </row>
    <row r="421" ht="14.25">
      <c r="A421" s="5">
        <f>BSMmodel!Q440</f>
        <v>6370</v>
      </c>
      <c r="B421" s="6">
        <f>BSMmodel!AE440</f>
        <v>79117.97528623337</v>
      </c>
    </row>
    <row r="422" ht="14.25">
      <c r="A422" s="5">
        <f>BSMmodel!Q441</f>
        <v>6375</v>
      </c>
      <c r="B422" s="6">
        <f>BSMmodel!AE441</f>
        <v>777617.97556295665</v>
      </c>
    </row>
    <row r="423" ht="14.25">
      <c r="A423" s="5">
        <f>BSMmodel!Q442</f>
        <v>6380</v>
      </c>
      <c r="B423" s="6">
        <f>BSMmodel!AE442</f>
        <v>106197.47773491201</v>
      </c>
    </row>
    <row r="424" ht="14.25">
      <c r="A424" s="5">
        <f>BSMmodel!Q443</f>
        <v>6390</v>
      </c>
      <c r="B424" s="6">
        <f>BSMmodel!AE443</f>
        <v>124354.13801919497</v>
      </c>
    </row>
    <row r="425" ht="14.25">
      <c r="A425" s="5">
        <f>BSMmodel!Q444</f>
        <v>6400</v>
      </c>
      <c r="B425" s="6">
        <f>BSMmodel!AE444</f>
        <v>8774084.6121136006</v>
      </c>
    </row>
    <row r="426" ht="14.25">
      <c r="A426" s="5">
        <f>BSMmodel!Q445</f>
        <v>6410</v>
      </c>
      <c r="B426" s="6">
        <f>BSMmodel!AE445</f>
        <v>114844.61872968861</v>
      </c>
    </row>
    <row r="427" ht="14.25">
      <c r="A427" s="5">
        <f>BSMmodel!Q446</f>
        <v>6420</v>
      </c>
      <c r="B427" s="6">
        <f>BSMmodel!AE446</f>
        <v>108215.00015757314</v>
      </c>
    </row>
    <row r="428" ht="14.25">
      <c r="A428" s="5">
        <f>BSMmodel!Q447</f>
        <v>6425</v>
      </c>
      <c r="B428" s="6">
        <f>BSMmodel!AE447</f>
        <v>879778.79785462609</v>
      </c>
    </row>
    <row r="429" ht="14.25">
      <c r="A429" s="5">
        <f>BSMmodel!Q448</f>
        <v>6430</v>
      </c>
      <c r="B429" s="6">
        <f>BSMmodel!AE448</f>
        <v>65366.613805011511</v>
      </c>
    </row>
    <row r="430" ht="14.25">
      <c r="A430" s="5">
        <f>BSMmodel!Q449</f>
        <v>6440</v>
      </c>
      <c r="B430" s="6">
        <f>BSMmodel!AE449</f>
        <v>51500.833872616669</v>
      </c>
    </row>
    <row r="431" ht="14.25">
      <c r="A431" s="5">
        <f>BSMmodel!Q450</f>
        <v>6450</v>
      </c>
      <c r="B431" s="6">
        <f>BSMmodel!AE450</f>
        <v>1343558.1681832648</v>
      </c>
    </row>
    <row r="432" ht="14.25">
      <c r="A432" s="5">
        <f>BSMmodel!Q451</f>
        <v>6460</v>
      </c>
      <c r="B432" s="6">
        <f>BSMmodel!AE451</f>
        <v>58608.996918848992</v>
      </c>
    </row>
    <row r="433" ht="14.25">
      <c r="A433" s="5">
        <f>BSMmodel!Q452</f>
        <v>6470</v>
      </c>
      <c r="B433" s="6">
        <f>BSMmodel!AE452</f>
        <v>45323.428146944068</v>
      </c>
    </row>
    <row r="434" ht="14.25">
      <c r="A434" s="5">
        <f>BSMmodel!Q453</f>
        <v>6475</v>
      </c>
      <c r="B434" s="6">
        <f>BSMmodel!AE453</f>
        <v>143608.53301129231</v>
      </c>
    </row>
    <row r="435" ht="14.25">
      <c r="A435" s="5">
        <f>BSMmodel!Q454</f>
        <v>6480</v>
      </c>
      <c r="B435" s="6">
        <f>BSMmodel!AE454</f>
        <v>46027.166234767537</v>
      </c>
    </row>
    <row r="436" ht="14.25">
      <c r="A436" s="5">
        <f>BSMmodel!Q455</f>
        <v>6490</v>
      </c>
      <c r="B436" s="6">
        <f>BSMmodel!AE455</f>
        <v>67224.559545106764</v>
      </c>
    </row>
    <row r="437" ht="14.25">
      <c r="A437" s="5">
        <f>BSMmodel!Q456</f>
        <v>6500</v>
      </c>
      <c r="B437" s="6">
        <f>BSMmodel!AE456</f>
        <v>2282465.5844562985</v>
      </c>
    </row>
    <row r="438" ht="14.25">
      <c r="A438" s="5">
        <f>BSMmodel!Q457</f>
        <v>6525</v>
      </c>
      <c r="B438" s="6">
        <f>BSMmodel!AE457</f>
        <v>45170.882371711035</v>
      </c>
    </row>
    <row r="439" ht="14.25">
      <c r="A439" s="5">
        <f>BSMmodel!Q458</f>
        <v>6550</v>
      </c>
      <c r="B439" s="6">
        <f>BSMmodel!AE458</f>
        <v>226875.97431183892</v>
      </c>
    </row>
    <row r="440" ht="14.25">
      <c r="A440" s="5">
        <f>BSMmodel!Q459</f>
        <v>6575</v>
      </c>
      <c r="B440" s="6">
        <f>BSMmodel!AE459</f>
        <v>5844.6564069128208</v>
      </c>
    </row>
    <row r="441" ht="14.25">
      <c r="A441" s="5">
        <f>BSMmodel!Q460</f>
        <v>6600</v>
      </c>
      <c r="B441" s="6">
        <f>BSMmodel!AE460</f>
        <v>343729.70282911853</v>
      </c>
    </row>
    <row r="442" ht="14.25">
      <c r="A442" s="5">
        <f>BSMmodel!Q461</f>
        <v>6625</v>
      </c>
      <c r="B442" s="6">
        <f>BSMmodel!AE461</f>
        <v>1926.6547673729635</v>
      </c>
    </row>
    <row r="443" ht="14.25">
      <c r="A443" s="5">
        <f>BSMmodel!Q462</f>
        <v>6650</v>
      </c>
      <c r="B443" s="6">
        <f>BSMmodel!AE462</f>
        <v>31742.354571954682</v>
      </c>
    </row>
    <row r="444" ht="14.25">
      <c r="A444" s="5">
        <f>BSMmodel!Q463</f>
        <v>6675</v>
      </c>
      <c r="B444" s="6">
        <f>BSMmodel!AE463</f>
        <v>766.09612924240946</v>
      </c>
    </row>
    <row r="445" ht="14.25">
      <c r="A445" s="5">
        <f>BSMmodel!Q464</f>
        <v>6700</v>
      </c>
      <c r="B445" s="6">
        <f>BSMmodel!AE464</f>
        <v>37236.766948473763</v>
      </c>
    </row>
    <row r="446" ht="14.25">
      <c r="A446" s="5">
        <f>BSMmodel!Q465</f>
        <v>6725</v>
      </c>
      <c r="B446" s="6">
        <f>BSMmodel!AE465</f>
        <v>286.03554967788699</v>
      </c>
    </row>
    <row r="447" ht="14.25">
      <c r="A447" s="5">
        <f>BSMmodel!Q466</f>
        <v>6750</v>
      </c>
      <c r="B447" s="6">
        <f>BSMmodel!AE466</f>
        <v>6745.7063047325546</v>
      </c>
    </row>
    <row r="448" ht="14.25">
      <c r="A448" s="5">
        <f>BSMmodel!Q467</f>
        <v>6775</v>
      </c>
      <c r="B448" s="6">
        <f>BSMmodel!AE467</f>
        <v>214.04909560935326</v>
      </c>
    </row>
    <row r="449" ht="14.25">
      <c r="A449" s="5">
        <f>BSMmodel!Q468</f>
        <v>6800</v>
      </c>
      <c r="B449" s="6">
        <f>BSMmodel!AE468</f>
        <v>4596.5096855734582</v>
      </c>
    </row>
    <row r="450" ht="14.25">
      <c r="A450" s="5">
        <f>BSMmodel!Q469</f>
        <v>6850</v>
      </c>
      <c r="B450" s="6">
        <f>BSMmodel!AE469</f>
        <v>364.04488913781711</v>
      </c>
    </row>
    <row r="451" ht="14.25">
      <c r="A451" s="5">
        <f>BSMmodel!Q470</f>
        <v>6900</v>
      </c>
      <c r="B451" s="6">
        <f>BSMmodel!AE470</f>
        <v>365.17282152088279</v>
      </c>
    </row>
    <row r="452" ht="14.25">
      <c r="A452" s="5">
        <f>BSMmodel!Q471</f>
        <v>6950</v>
      </c>
      <c r="B452" s="6">
        <f>BSMmodel!AE471</f>
        <v>27.040362729728059</v>
      </c>
    </row>
    <row r="453" ht="14.25">
      <c r="A453" s="5">
        <f>BSMmodel!Q472</f>
        <v>7000</v>
      </c>
      <c r="B453" s="6">
        <f>BSMmodel!AE472</f>
        <v>42.857610030908802</v>
      </c>
    </row>
    <row r="454" ht="14.25">
      <c r="A454" s="5">
        <f>BSMmodel!Q473</f>
        <v>7050</v>
      </c>
      <c r="B454" s="6">
        <f>BSMmodel!AE473</f>
        <v>0.19953173140098826</v>
      </c>
    </row>
    <row r="455" ht="14.25">
      <c r="A455" s="5">
        <f>BSMmodel!Q474</f>
        <v>7100</v>
      </c>
      <c r="B455" s="6">
        <f>BSMmodel!AE474</f>
        <v>1.0807487486013072</v>
      </c>
    </row>
    <row r="456" ht="14.25">
      <c r="A456" s="5">
        <f>BSMmodel!Q475</f>
        <v>7200</v>
      </c>
      <c r="B456" s="6">
        <f>BSMmodel!AE475</f>
        <v>0.13249270542216954</v>
      </c>
    </row>
    <row r="457" ht="14.25">
      <c r="A457" s="5">
        <f>BSMmodel!Q476</f>
        <v>7300</v>
      </c>
      <c r="B457" s="6">
        <f>BSMmodel!AE476</f>
        <v>5.5795889996447946e-004</v>
      </c>
    </row>
    <row r="458" ht="14.25">
      <c r="A458" s="5">
        <f>BSMmodel!Q477</f>
        <v>7400</v>
      </c>
      <c r="B458" s="6">
        <f>BSMmodel!AE477</f>
        <v>6.2789886605990771e-005</v>
      </c>
    </row>
    <row r="459" ht="14.25">
      <c r="A459" s="5">
        <f>BSMmodel!Q478</f>
        <v>7500</v>
      </c>
      <c r="B459" s="6">
        <f>BSMmodel!AE478</f>
        <v>2.540841301891678e-006</v>
      </c>
    </row>
    <row r="460" ht="14.25">
      <c r="A460" s="5">
        <f>BSMmodel!Q479</f>
        <v>7600</v>
      </c>
      <c r="B460" s="6">
        <f>BSMmodel!AE479</f>
        <v>4.2653218407197611e-008</v>
      </c>
    </row>
    <row r="461" ht="14.25">
      <c r="A461" s="5">
        <f>BSMmodel!Q480</f>
        <v>7700</v>
      </c>
      <c r="B461" s="6">
        <f>BSMmodel!AE480</f>
        <v>1.9064954699213058e-010</v>
      </c>
    </row>
    <row r="462" ht="14.25">
      <c r="A462" s="5">
        <f>BSMmodel!Q481</f>
        <v>7800</v>
      </c>
      <c r="B462" s="6">
        <f>BSMmodel!AE481</f>
        <v>7.900667953484919e-011</v>
      </c>
    </row>
    <row r="463" ht="14.25">
      <c r="A463" s="5">
        <f>BSMmodel!Q482</f>
        <v>7900</v>
      </c>
      <c r="B463" s="6">
        <f>BSMmodel!AE482</f>
        <v>5.4116504326972444e-014</v>
      </c>
    </row>
    <row r="464" ht="14.25">
      <c r="A464" s="5">
        <f>BSMmodel!Q483</f>
        <v>8000</v>
      </c>
      <c r="B464" s="6">
        <f>BSMmodel!AE483</f>
        <v>2.5405235238070264e-015</v>
      </c>
    </row>
    <row r="465" ht="14.25">
      <c r="A465" s="5">
        <f>BSMmodel!Q484</f>
        <v>8100</v>
      </c>
      <c r="B465" s="6">
        <f>BSMmodel!AE484</f>
        <v>3.7887290311246336e-018</v>
      </c>
    </row>
    <row r="466" ht="14.25">
      <c r="A466" s="5">
        <f>BSMmodel!Q485</f>
        <v>8200</v>
      </c>
      <c r="B466" s="6">
        <f>BSMmodel!AE485</f>
        <v>5.1773549809503241e-019</v>
      </c>
    </row>
    <row r="467" ht="14.25">
      <c r="A467" s="5">
        <f>BSMmodel!Q486</f>
        <v>8300</v>
      </c>
      <c r="B467" s="6">
        <f>BSMmodel!AE486</f>
        <v>1.2323383429145296e-020</v>
      </c>
    </row>
    <row r="468" ht="14.25">
      <c r="A468" s="5">
        <f>BSMmodel!Q487</f>
        <v>8400</v>
      </c>
      <c r="B468" s="6">
        <f>BSMmodel!AE487</f>
        <v>1.0670974873793822e-023</v>
      </c>
    </row>
    <row r="469" ht="14.25">
      <c r="A469" s="5">
        <f>BSMmodel!Q488</f>
        <v>8500</v>
      </c>
      <c r="B469" s="6">
        <f>BSMmodel!AE488</f>
        <v>8.0136208819947466e-026</v>
      </c>
    </row>
    <row r="470" ht="14.25">
      <c r="A470" s="5">
        <f>BSMmodel!Q489</f>
        <v>8600</v>
      </c>
      <c r="B470" s="6">
        <f>BSMmodel!AE489</f>
        <v>2.3849370649241273e-027</v>
      </c>
    </row>
    <row r="471" ht="14.25">
      <c r="A471" s="5">
        <f>BSMmodel!Q490</f>
        <v>8700</v>
      </c>
      <c r="B471" s="6">
        <f>BSMmodel!AE490</f>
        <v>1.7622784635659575e-031</v>
      </c>
    </row>
    <row r="472" ht="14.25">
      <c r="A472" s="5">
        <f>BSMmodel!Q491</f>
        <v>8800</v>
      </c>
      <c r="B472" s="6">
        <f>BSMmodel!AE491</f>
        <v>1.9866523402308436e-032</v>
      </c>
    </row>
    <row r="473" ht="14.25">
      <c r="A473" s="5">
        <f>BSMmodel!Q492</f>
        <v>8900</v>
      </c>
      <c r="B473" s="6">
        <f>BSMmodel!AE492</f>
        <v>3.2717540532141213e-037</v>
      </c>
    </row>
    <row r="474" ht="14.25">
      <c r="A474" s="5">
        <f>BSMmodel!Q493</f>
        <v>9000</v>
      </c>
      <c r="B474" s="6">
        <f>BSMmodel!AE493</f>
        <v>6.1559304403518834e-036</v>
      </c>
    </row>
    <row r="475" ht="14.25">
      <c r="A475" s="5">
        <f>BSMmodel!Q494</f>
        <v>9200</v>
      </c>
      <c r="B475" s="6">
        <f>BSMmodel!AE494</f>
        <v>7.8422800655958703e-043</v>
      </c>
    </row>
    <row r="476" ht="14.25">
      <c r="A476" s="5">
        <f>BSMmodel!Q495</f>
        <v>9600</v>
      </c>
      <c r="B476" s="6">
        <f>BSMmodel!AE495</f>
        <v>0</v>
      </c>
    </row>
    <row r="477" ht="14.25">
      <c r="A477" s="5">
        <f>BSMmodel!Q496</f>
        <v>10000</v>
      </c>
      <c r="B477" s="6">
        <f>BSMmodel!AE496</f>
        <v>3.9247323535389214e-062</v>
      </c>
    </row>
    <row r="478" ht="14.25">
      <c r="A478" s="5">
        <f>BSMmodel!Q497</f>
        <v>10100</v>
      </c>
      <c r="B478" s="6">
        <f>BSMmodel!AE497</f>
        <v>0</v>
      </c>
    </row>
    <row r="479" ht="14.25">
      <c r="A479" s="5">
        <f>BSMmodel!Q498</f>
        <v>10200</v>
      </c>
      <c r="B479" s="6">
        <f>BSMmodel!AE498</f>
        <v>0</v>
      </c>
    </row>
    <row r="480" ht="14.25">
      <c r="A480" s="5">
        <f>BSMmodel!Q499</f>
        <v>10400</v>
      </c>
      <c r="B480" s="6">
        <f>BSMmodel!AE499</f>
        <v>3.5821395688017736e-073</v>
      </c>
    </row>
    <row r="481" ht="14.25">
      <c r="A481" s="5">
        <f>BSMmodel!Q500</f>
        <v>10500</v>
      </c>
      <c r="B481" s="6">
        <f>BSMmodel!AE500</f>
        <v>0</v>
      </c>
    </row>
    <row r="482" ht="14.25">
      <c r="A482" s="5">
        <f>BSMmodel!Q501</f>
        <v>10600</v>
      </c>
      <c r="B482" s="6">
        <f>BSMmodel!AE501</f>
        <v>0</v>
      </c>
    </row>
    <row r="483" ht="14.25">
      <c r="A483" s="5">
        <f>BSMmodel!Q502</f>
        <v>10800</v>
      </c>
      <c r="B483" s="6">
        <f>BSMmodel!AE502</f>
        <v>0</v>
      </c>
    </row>
    <row r="484" ht="14.25">
      <c r="A484" s="5">
        <f>BSMmodel!Q503</f>
        <v>11000</v>
      </c>
      <c r="B484" s="6">
        <f>BSMmodel!AE503</f>
        <v>0</v>
      </c>
    </row>
    <row r="485" ht="14.25">
      <c r="A485" s="5">
        <f>BSMmodel!Q504</f>
        <v>11100</v>
      </c>
      <c r="B485" s="6">
        <f>BSMmodel!AE504</f>
        <v>0</v>
      </c>
    </row>
    <row r="486" ht="14.25">
      <c r="A486" s="5">
        <f>BSMmodel!Q505</f>
        <v>12000</v>
      </c>
      <c r="B486" s="6">
        <f>BSMmodel!AE505</f>
        <v>7.3149712339452099e-118</v>
      </c>
    </row>
    <row r="487" ht="14.25">
      <c r="A487" s="5">
        <f>BSMmodel!Q506</f>
        <v>0</v>
      </c>
      <c r="B487" s="6">
        <f>BSMmodel!AE506</f>
        <v>0</v>
      </c>
    </row>
    <row r="488" ht="14.25">
      <c r="A488" s="5">
        <f>BSMmodel!Q507</f>
        <v>0</v>
      </c>
      <c r="B488" s="6">
        <f>BSMmodel!AE507</f>
        <v>0</v>
      </c>
    </row>
    <row r="489" ht="14.25">
      <c r="A489" s="5">
        <f>BSMmodel!Q508</f>
        <v>0</v>
      </c>
      <c r="B489" s="6">
        <f>BSMmodel!AE508</f>
        <v>0</v>
      </c>
    </row>
    <row r="490" ht="14.25">
      <c r="A490" s="5">
        <f>BSMmodel!Q509</f>
        <v>0</v>
      </c>
      <c r="B490" s="6">
        <f>BSMmodel!AE509</f>
        <v>0</v>
      </c>
    </row>
    <row r="491" ht="14.25">
      <c r="A491" s="5">
        <f>BSMmodel!Q510</f>
        <v>0</v>
      </c>
      <c r="B491" s="6">
        <f>BSMmodel!AE510</f>
        <v>0</v>
      </c>
    </row>
    <row r="492" ht="14.25">
      <c r="A492" s="5">
        <f>BSMmodel!Q511</f>
        <v>0</v>
      </c>
      <c r="B492" s="6">
        <f>BSMmodel!AE511</f>
        <v>0</v>
      </c>
    </row>
    <row r="493" ht="14.25">
      <c r="A493" s="5">
        <f>BSMmodel!Q512</f>
        <v>0</v>
      </c>
      <c r="B493" s="6">
        <f>BSMmodel!AE512</f>
        <v>0</v>
      </c>
    </row>
    <row r="494" ht="14.25">
      <c r="A494" s="5">
        <f>BSMmodel!Q513</f>
        <v>0</v>
      </c>
      <c r="B494" s="6">
        <f>BSMmodel!AE513</f>
        <v>0</v>
      </c>
    </row>
    <row r="495" ht="14.25">
      <c r="A495" s="5">
        <f>BSMmodel!Q514</f>
        <v>0</v>
      </c>
      <c r="B495" s="6">
        <f>BSMmodel!AE514</f>
        <v>0</v>
      </c>
    </row>
    <row r="496" ht="14.25">
      <c r="A496" s="5">
        <f>BSMmodel!Q515</f>
        <v>0</v>
      </c>
      <c r="B496" s="6">
        <f>BSMmodel!AE515</f>
        <v>0</v>
      </c>
    </row>
    <row r="497" ht="14.25">
      <c r="A497" s="5">
        <f>BSMmodel!Q516</f>
        <v>0</v>
      </c>
      <c r="B497" s="6">
        <f>BSMmodel!AE516</f>
        <v>0</v>
      </c>
    </row>
    <row r="498" ht="14.25">
      <c r="A498" s="5">
        <f>BSMmodel!Q517</f>
        <v>0</v>
      </c>
      <c r="B498" s="6">
        <f>BSMmodel!AE517</f>
        <v>0</v>
      </c>
    </row>
    <row r="499" ht="14.25">
      <c r="A499" s="5">
        <f>BSMmodel!Q518</f>
        <v>0</v>
      </c>
      <c r="B499" s="6">
        <f>BSMmodel!AE518</f>
        <v>0</v>
      </c>
    </row>
    <row r="500" ht="14.25">
      <c r="A500" s="5">
        <f>BSMmodel!Q519</f>
        <v>0</v>
      </c>
      <c r="B500" s="6">
        <f>BSMmodel!AE519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B0F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4" t="s">
        <v>7</v>
      </c>
    </row>
    <row r="2">
      <c r="A2" s="5">
        <f>BSMmodel!Q21</f>
        <v>200</v>
      </c>
      <c r="B2" s="13">
        <f>BSMmodel!AF21</f>
        <v>0</v>
      </c>
    </row>
    <row r="3">
      <c r="A3" s="5">
        <f>BSMmodel!Q22</f>
        <v>400</v>
      </c>
      <c r="B3" s="13">
        <f>BSMmodel!AF22</f>
        <v>0</v>
      </c>
    </row>
    <row r="4">
      <c r="A4" s="5">
        <f>BSMmodel!Q23</f>
        <v>600</v>
      </c>
      <c r="B4" s="13">
        <f>BSMmodel!AF23</f>
        <v>0</v>
      </c>
    </row>
    <row r="5">
      <c r="A5" s="5">
        <f>BSMmodel!Q24</f>
        <v>800</v>
      </c>
      <c r="B5" s="13">
        <f>BSMmodel!AF24</f>
        <v>0</v>
      </c>
    </row>
    <row r="6">
      <c r="A6" s="5">
        <f>BSMmodel!Q25</f>
        <v>1000</v>
      </c>
      <c r="B6" s="13">
        <f>BSMmodel!AF25</f>
        <v>0</v>
      </c>
    </row>
    <row r="7">
      <c r="A7" s="5">
        <f>BSMmodel!Q26</f>
        <v>1200</v>
      </c>
      <c r="B7" s="13">
        <f>BSMmodel!AF26</f>
        <v>0</v>
      </c>
    </row>
    <row r="8">
      <c r="A8" s="5">
        <f>BSMmodel!Q27</f>
        <v>1400</v>
      </c>
      <c r="B8" s="13">
        <f>BSMmodel!AF27</f>
        <v>0</v>
      </c>
    </row>
    <row r="9">
      <c r="A9" s="5">
        <f>BSMmodel!Q28</f>
        <v>1600</v>
      </c>
      <c r="B9" s="13">
        <f>BSMmodel!AF28</f>
        <v>0</v>
      </c>
    </row>
    <row r="10">
      <c r="A10" s="5">
        <f>BSMmodel!Q29</f>
        <v>1800</v>
      </c>
      <c r="B10" s="13">
        <f>BSMmodel!AF29</f>
        <v>0</v>
      </c>
    </row>
    <row r="11">
      <c r="A11" s="5">
        <f>BSMmodel!Q30</f>
        <v>1900</v>
      </c>
      <c r="B11" s="13">
        <f>BSMmodel!AF30</f>
        <v>0</v>
      </c>
    </row>
    <row r="12">
      <c r="A12" s="5">
        <f>BSMmodel!Q31</f>
        <v>2000</v>
      </c>
      <c r="B12" s="13">
        <f>BSMmodel!AF31</f>
        <v>1.6138748502999013e-291</v>
      </c>
    </row>
    <row r="13">
      <c r="A13" s="5">
        <f>BSMmodel!Q32</f>
        <v>2100</v>
      </c>
      <c r="B13" s="13">
        <f>BSMmodel!AF32</f>
        <v>1.3093488397284065e-265</v>
      </c>
    </row>
    <row r="14">
      <c r="A14" s="5">
        <f>BSMmodel!Q33</f>
        <v>2200</v>
      </c>
      <c r="B14" s="13">
        <f>BSMmodel!AF33</f>
        <v>9.2512949514589228e-242</v>
      </c>
    </row>
    <row r="15">
      <c r="A15" s="5">
        <f>BSMmodel!Q34</f>
        <v>2300</v>
      </c>
      <c r="B15" s="13">
        <f>BSMmodel!AF34</f>
        <v>3.715048514276179e-220</v>
      </c>
    </row>
    <row r="16">
      <c r="A16" s="5">
        <f>BSMmodel!Q35</f>
        <v>2400</v>
      </c>
      <c r="B16" s="13">
        <f>BSMmodel!AF35</f>
        <v>2.4434050060498522e-200</v>
      </c>
    </row>
    <row r="17">
      <c r="A17" s="5">
        <f>BSMmodel!Q36</f>
        <v>2500</v>
      </c>
      <c r="B17" s="13">
        <f>BSMmodel!AF36</f>
        <v>3.3584195244590651e-181</v>
      </c>
    </row>
    <row r="18">
      <c r="A18" s="5">
        <f>BSMmodel!Q37</f>
        <v>2600</v>
      </c>
      <c r="B18" s="13">
        <f>BSMmodel!AF37</f>
        <v>7.4511518621170797e-165</v>
      </c>
    </row>
    <row r="19">
      <c r="A19" s="5">
        <f>BSMmodel!Q38</f>
        <v>2700</v>
      </c>
      <c r="B19" s="13">
        <f>BSMmodel!AF38</f>
        <v>1.4474322898782288e-149</v>
      </c>
    </row>
    <row r="20">
      <c r="A20" s="5">
        <f>BSMmodel!Q39</f>
        <v>2800</v>
      </c>
      <c r="B20" s="13">
        <f>BSMmodel!AF39</f>
        <v>1.6600592557891926e-135</v>
      </c>
    </row>
    <row r="21">
      <c r="A21" s="5">
        <f>BSMmodel!Q40</f>
        <v>2900</v>
      </c>
      <c r="B21" s="13">
        <f>BSMmodel!AF40</f>
        <v>1.5529438871850045e-122</v>
      </c>
    </row>
    <row r="22">
      <c r="A22" s="5">
        <f>BSMmodel!Q41</f>
        <v>3000</v>
      </c>
      <c r="B22" s="13">
        <f>BSMmodel!AF41</f>
        <v>5.379421055596076e-110</v>
      </c>
    </row>
    <row r="23">
      <c r="A23" s="5">
        <f>BSMmodel!Q42</f>
        <v>3100</v>
      </c>
      <c r="B23" s="13">
        <f>BSMmodel!AF42</f>
        <v>2.4089171546601355e-099</v>
      </c>
    </row>
    <row r="24">
      <c r="A24" s="5">
        <f>BSMmodel!Q43</f>
        <v>3150</v>
      </c>
      <c r="B24" s="13">
        <f>BSMmodel!AF43</f>
        <v>1.0146345244173688e-094</v>
      </c>
    </row>
    <row r="25">
      <c r="A25" s="5">
        <f>BSMmodel!Q44</f>
        <v>3200</v>
      </c>
      <c r="B25" s="13">
        <f>BSMmodel!AF44</f>
        <v>5.276257833880465e-089</v>
      </c>
    </row>
    <row r="26">
      <c r="A26" s="5">
        <f>BSMmodel!Q45</f>
        <v>3250</v>
      </c>
      <c r="B26" s="13">
        <f>BSMmodel!AF45</f>
        <v>1.4537905089111788e-084</v>
      </c>
    </row>
    <row r="27">
      <c r="A27" s="5">
        <f>BSMmodel!Q46</f>
        <v>3300</v>
      </c>
      <c r="B27" s="13">
        <f>BSMmodel!AF46</f>
        <v>1.7729612943027487e-079</v>
      </c>
    </row>
    <row r="28" s="1" customFormat="1">
      <c r="A28" s="5">
        <f>BSMmodel!Q47</f>
        <v>3350</v>
      </c>
      <c r="B28" s="13">
        <f>BSMmodel!AF47</f>
        <v>7.2652598437584475e-076</v>
      </c>
    </row>
    <row r="29" s="1" customFormat="1">
      <c r="A29" s="5">
        <f>BSMmodel!Q48</f>
        <v>3400</v>
      </c>
      <c r="B29" s="13">
        <f>BSMmodel!AF48</f>
        <v>6.3517436294161552e-071</v>
      </c>
    </row>
    <row r="30" s="1" customFormat="1">
      <c r="A30" s="5">
        <f>BSMmodel!Q49</f>
        <v>3450</v>
      </c>
      <c r="B30" s="13">
        <f>BSMmodel!AF49</f>
        <v>2.0662732122789606e-067</v>
      </c>
    </row>
    <row r="31" s="1" customFormat="1">
      <c r="A31" s="5">
        <f>BSMmodel!Q50</f>
        <v>3500</v>
      </c>
      <c r="B31" s="13">
        <f>BSMmodel!AF50</f>
        <v>6.6399358140192975e-063</v>
      </c>
    </row>
    <row r="32" s="1" customFormat="1">
      <c r="A32" s="5">
        <f>BSMmodel!Q51</f>
        <v>3550</v>
      </c>
      <c r="B32" s="13">
        <f>BSMmodel!AF51</f>
        <v>1.575724897161564e-059</v>
      </c>
    </row>
    <row r="33" s="1" customFormat="1">
      <c r="A33" s="5">
        <f>BSMmodel!Q52</f>
        <v>3600</v>
      </c>
      <c r="B33" s="13">
        <f>BSMmodel!AF52</f>
        <v>1.0565570038606888e-055</v>
      </c>
    </row>
    <row r="34" s="1" customFormat="1">
      <c r="A34" s="5">
        <f>BSMmodel!Q53</f>
        <v>3650</v>
      </c>
      <c r="B34" s="13">
        <f>BSMmodel!AF53</f>
        <v>1.0777365199695749e-052</v>
      </c>
    </row>
    <row r="35" s="1" customFormat="1">
      <c r="A35" s="5">
        <f>BSMmodel!Q54</f>
        <v>3700</v>
      </c>
      <c r="B35" s="13">
        <f>BSMmodel!AF54</f>
        <v>5.0891963335499019e-049</v>
      </c>
      <c r="N35" s="12" t="s">
        <v>5</v>
      </c>
    </row>
    <row r="36" s="1" customFormat="1">
      <c r="A36" s="5">
        <f>BSMmodel!Q55</f>
        <v>3725</v>
      </c>
      <c r="B36" s="13">
        <f>BSMmodel!AF55</f>
        <v>5.6208679273436477e-048</v>
      </c>
    </row>
    <row r="37" s="1" customFormat="1">
      <c r="A37" s="5">
        <f>BSMmodel!Q56</f>
        <v>3750</v>
      </c>
      <c r="B37" s="13">
        <f>BSMmodel!AF56</f>
        <v>5.2061150387821622e-046</v>
      </c>
    </row>
    <row r="38" s="1" customFormat="1">
      <c r="A38" s="5">
        <f>BSMmodel!Q57</f>
        <v>3775</v>
      </c>
      <c r="B38" s="13">
        <f>BSMmodel!AF57</f>
        <v>3.3089258950273047e-045</v>
      </c>
    </row>
    <row r="39">
      <c r="A39" s="5">
        <f>BSMmodel!Q58</f>
        <v>3800</v>
      </c>
      <c r="B39" s="13">
        <f>BSMmodel!AF58</f>
        <v>6.3511756342537768e-043</v>
      </c>
    </row>
    <row r="40">
      <c r="A40" s="5">
        <f>BSMmodel!Q59</f>
        <v>3825</v>
      </c>
      <c r="B40" s="13">
        <f>BSMmodel!AF59</f>
        <v>4.2767422208402901e-042</v>
      </c>
    </row>
    <row r="41">
      <c r="A41" s="5">
        <f>BSMmodel!Q60</f>
        <v>3850</v>
      </c>
      <c r="B41" s="13">
        <f>BSMmodel!AF60</f>
        <v>4.0512462549436292e-040</v>
      </c>
    </row>
    <row r="42">
      <c r="A42" s="5">
        <f>BSMmodel!Q61</f>
        <v>3875</v>
      </c>
      <c r="B42" s="13">
        <f>BSMmodel!AF61</f>
        <v>3.0744595126559512e-039</v>
      </c>
    </row>
    <row r="43">
      <c r="A43" s="5">
        <f>BSMmodel!Q62</f>
        <v>3900</v>
      </c>
      <c r="B43" s="13">
        <f>BSMmodel!AF62</f>
        <v>4.5715261024144871e-037</v>
      </c>
    </row>
    <row r="44">
      <c r="A44" s="5">
        <f>BSMmodel!Q63</f>
        <v>3925</v>
      </c>
      <c r="B44" s="13">
        <f>BSMmodel!AF63</f>
        <v>1.02539409953835e-036</v>
      </c>
    </row>
    <row r="45">
      <c r="A45" s="5">
        <f>BSMmodel!Q64</f>
        <v>3950</v>
      </c>
      <c r="B45" s="13">
        <f>BSMmodel!AF64</f>
        <v>6.5864500863628508e-035</v>
      </c>
    </row>
    <row r="46">
      <c r="A46" s="5">
        <f>BSMmodel!Q65</f>
        <v>3975</v>
      </c>
      <c r="B46" s="13">
        <f>BSMmodel!AF65</f>
        <v>4.9193552292147243e-034</v>
      </c>
    </row>
    <row r="47">
      <c r="A47" s="5">
        <f>BSMmodel!Q66</f>
        <v>4000</v>
      </c>
      <c r="B47" s="13">
        <f>BSMmodel!AF66</f>
        <v>1.0400789032639333e-030</v>
      </c>
    </row>
    <row r="48">
      <c r="A48" s="5">
        <f>BSMmodel!Q67</f>
        <v>4025</v>
      </c>
      <c r="B48" s="13">
        <f>BSMmodel!AF67</f>
        <v>1.2122201014763996e-031</v>
      </c>
    </row>
    <row r="49">
      <c r="A49" s="5">
        <f>BSMmodel!Q68</f>
        <v>4050</v>
      </c>
      <c r="B49" s="13">
        <f>BSMmodel!AF68</f>
        <v>1.1173683129471919e-029</v>
      </c>
    </row>
    <row r="50">
      <c r="A50" s="5">
        <f>BSMmodel!Q69</f>
        <v>4075</v>
      </c>
      <c r="B50" s="13">
        <f>BSMmodel!AF69</f>
        <v>7.4039457263047083e-029</v>
      </c>
    </row>
    <row r="51">
      <c r="A51" s="5">
        <f>BSMmodel!Q70</f>
        <v>4100</v>
      </c>
      <c r="B51" s="13">
        <f>BSMmodel!AF70</f>
        <v>4.0368015488128495e-027</v>
      </c>
    </row>
    <row r="52">
      <c r="A52" s="5">
        <f>BSMmodel!Q71</f>
        <v>4125</v>
      </c>
      <c r="B52" s="13">
        <f>BSMmodel!AF71</f>
        <v>1.3074603273537032e-026</v>
      </c>
    </row>
    <row r="53">
      <c r="A53" s="5">
        <f>BSMmodel!Q72</f>
        <v>4150</v>
      </c>
      <c r="B53" s="13">
        <f>BSMmodel!AF72</f>
        <v>1.3814187419997583e-025</v>
      </c>
    </row>
    <row r="54">
      <c r="A54" s="5">
        <f>BSMmodel!Q73</f>
        <v>4175</v>
      </c>
      <c r="B54" s="13">
        <f>BSMmodel!AF73</f>
        <v>7.0068859588149971e-025</v>
      </c>
    </row>
    <row r="55">
      <c r="A55" s="5">
        <f>BSMmodel!Q74</f>
        <v>4200</v>
      </c>
      <c r="B55" s="13">
        <f>BSMmodel!AF74</f>
        <v>1.7098601501632094e-022</v>
      </c>
    </row>
    <row r="56">
      <c r="A56" s="5">
        <f>BSMmodel!Q75</f>
        <v>4225</v>
      </c>
      <c r="B56" s="13">
        <f>BSMmodel!AF75</f>
        <v>2.0834806452854072e-022</v>
      </c>
    </row>
    <row r="57">
      <c r="A57" s="5">
        <f>BSMmodel!Q76</f>
        <v>4250</v>
      </c>
      <c r="B57" s="13">
        <f>BSMmodel!AF76</f>
        <v>1.1282615037058537e-020</v>
      </c>
    </row>
    <row r="58">
      <c r="A58" s="5">
        <f>BSMmodel!Q77</f>
        <v>4275</v>
      </c>
      <c r="B58" s="13">
        <f>BSMmodel!AF77</f>
        <v>3.263849450519123e-020</v>
      </c>
    </row>
    <row r="59">
      <c r="A59" s="5">
        <f>BSMmodel!Q78</f>
        <v>4290</v>
      </c>
      <c r="B59" s="13">
        <f>BSMmodel!AF78</f>
        <v>1.1548212056571596e-020</v>
      </c>
    </row>
    <row r="60">
      <c r="A60" s="5">
        <f>BSMmodel!Q79</f>
        <v>4300</v>
      </c>
      <c r="B60" s="13">
        <f>BSMmodel!AF79</f>
        <v>8.8000095572820948e-019</v>
      </c>
    </row>
    <row r="61">
      <c r="A61" s="5">
        <f>BSMmodel!Q80</f>
        <v>4310</v>
      </c>
      <c r="B61" s="13">
        <f>BSMmodel!AF80</f>
        <v>5.7686357116806628e-020</v>
      </c>
    </row>
    <row r="62">
      <c r="A62" s="5">
        <f>BSMmodel!Q81</f>
        <v>4320</v>
      </c>
      <c r="B62" s="13">
        <f>BSMmodel!AF81</f>
        <v>1.2330384394720153e-019</v>
      </c>
    </row>
    <row r="63">
      <c r="A63" s="5">
        <f>BSMmodel!Q82</f>
        <v>4325</v>
      </c>
      <c r="B63" s="13">
        <f>BSMmodel!AF82</f>
        <v>2.1853228524508352e-018</v>
      </c>
    </row>
    <row r="64">
      <c r="A64" s="5">
        <f>BSMmodel!Q83</f>
        <v>4330</v>
      </c>
      <c r="B64" s="13">
        <f>BSMmodel!AF83</f>
        <v>1.8439774867304505e-019</v>
      </c>
    </row>
    <row r="65">
      <c r="A65" s="5">
        <f>BSMmodel!Q84</f>
        <v>4340</v>
      </c>
      <c r="B65" s="13">
        <f>BSMmodel!AF84</f>
        <v>1.2982376138837329e-018</v>
      </c>
    </row>
    <row r="66">
      <c r="A66" s="5">
        <f>BSMmodel!Q85</f>
        <v>4350</v>
      </c>
      <c r="B66" s="13">
        <f>BSMmodel!AF85</f>
        <v>1.9225933493654767e-017</v>
      </c>
    </row>
    <row r="67">
      <c r="A67" s="5">
        <f>BSMmodel!Q86</f>
        <v>4360</v>
      </c>
      <c r="B67" s="13">
        <f>BSMmodel!AF86</f>
        <v>3.8719482553011069e-018</v>
      </c>
    </row>
    <row r="68">
      <c r="A68" s="5">
        <f>BSMmodel!Q87</f>
        <v>4370</v>
      </c>
      <c r="B68" s="13">
        <f>BSMmodel!AF87</f>
        <v>4.5627594721322411e-018</v>
      </c>
    </row>
    <row r="69">
      <c r="A69" s="5">
        <f>BSMmodel!Q88</f>
        <v>4375</v>
      </c>
      <c r="B69" s="13">
        <f>BSMmodel!AF88</f>
        <v>2.1036463280076943e-016</v>
      </c>
    </row>
    <row r="70">
      <c r="A70" s="5">
        <f>BSMmodel!Q89</f>
        <v>4380</v>
      </c>
      <c r="B70" s="13">
        <f>BSMmodel!AF89</f>
        <v>1.1371520385483726e-017</v>
      </c>
    </row>
    <row r="71">
      <c r="A71" s="5">
        <f>BSMmodel!Q90</f>
        <v>4390</v>
      </c>
      <c r="B71" s="13">
        <f>BSMmodel!AF90</f>
        <v>4.8956052139500612e-017</v>
      </c>
    </row>
    <row r="72">
      <c r="A72" s="5">
        <f>BSMmodel!Q91</f>
        <v>4400</v>
      </c>
      <c r="B72" s="13">
        <f>BSMmodel!AF91</f>
        <v>4.5391859468823754e-015</v>
      </c>
    </row>
    <row r="73">
      <c r="A73" s="5">
        <f>BSMmodel!Q92</f>
        <v>4410</v>
      </c>
      <c r="B73" s="13">
        <f>BSMmodel!AF92</f>
        <v>2.6444437888088855e-016</v>
      </c>
    </row>
    <row r="74">
      <c r="A74" s="5">
        <f>BSMmodel!Q93</f>
        <v>4420</v>
      </c>
      <c r="B74" s="13">
        <f>BSMmodel!AF93</f>
        <v>3.253440284416703e-016</v>
      </c>
    </row>
    <row r="75">
      <c r="A75" s="5">
        <f>BSMmodel!Q94</f>
        <v>4425</v>
      </c>
      <c r="B75" s="13">
        <f>BSMmodel!AF94</f>
        <v>1.934657612218098e-015</v>
      </c>
    </row>
    <row r="76">
      <c r="A76" s="5">
        <f>BSMmodel!Q95</f>
        <v>4430</v>
      </c>
      <c r="B76" s="13">
        <f>BSMmodel!AF95</f>
        <v>5.1785058710501647e-016</v>
      </c>
    </row>
    <row r="77">
      <c r="A77" s="5">
        <f>BSMmodel!Q96</f>
        <v>4440</v>
      </c>
      <c r="B77" s="13">
        <f>BSMmodel!AF96</f>
        <v>2.8784516315367785e-015</v>
      </c>
    </row>
    <row r="78">
      <c r="A78" s="5">
        <f>BSMmodel!Q97</f>
        <v>4450</v>
      </c>
      <c r="B78" s="13">
        <f>BSMmodel!AF97</f>
        <v>4.7015901819290991e-014</v>
      </c>
    </row>
    <row r="79">
      <c r="A79" s="5">
        <f>BSMmodel!Q98</f>
        <v>4460</v>
      </c>
      <c r="B79" s="13">
        <f>BSMmodel!AF98</f>
        <v>7.3037585625793192e-015</v>
      </c>
    </row>
    <row r="80">
      <c r="A80" s="5">
        <f>BSMmodel!Q99</f>
        <v>4470</v>
      </c>
      <c r="B80" s="13">
        <f>BSMmodel!AF99</f>
        <v>1.2191326130364426e-014</v>
      </c>
    </row>
    <row r="81">
      <c r="A81" s="5">
        <f>BSMmodel!Q100</f>
        <v>4475</v>
      </c>
      <c r="B81" s="13">
        <f>BSMmodel!AF100</f>
        <v>2.5341300332424389e-013</v>
      </c>
    </row>
    <row r="82">
      <c r="A82" s="5">
        <f>BSMmodel!Q101</f>
        <v>4480</v>
      </c>
      <c r="B82" s="13">
        <f>BSMmodel!AF101</f>
        <v>3.645057416138492e-014</v>
      </c>
    </row>
    <row r="83">
      <c r="A83" s="5">
        <f>BSMmodel!Q102</f>
        <v>4490</v>
      </c>
      <c r="B83" s="13">
        <f>BSMmodel!AF102</f>
        <v>1.6369486946123754e-013</v>
      </c>
    </row>
    <row r="84">
      <c r="A84" s="5">
        <f>BSMmodel!Q103</f>
        <v>4500</v>
      </c>
      <c r="B84" s="13">
        <f>BSMmodel!AF103</f>
        <v>1.8387156547719943e-011</v>
      </c>
    </row>
    <row r="85">
      <c r="A85" s="5">
        <f>BSMmodel!Q104</f>
        <v>4510</v>
      </c>
      <c r="B85" s="13">
        <f>BSMmodel!AF104</f>
        <v>2.0292290672133108e-013</v>
      </c>
    </row>
    <row r="86">
      <c r="A86" s="5">
        <f>BSMmodel!Q105</f>
        <v>4520</v>
      </c>
      <c r="B86" s="13">
        <f>BSMmodel!AF105</f>
        <v>7.6759851004243643e-013</v>
      </c>
    </row>
    <row r="87">
      <c r="A87" s="5">
        <f>BSMmodel!Q106</f>
        <v>4525</v>
      </c>
      <c r="B87" s="13">
        <f>BSMmodel!AF106</f>
        <v>6.3685701589378932e-012</v>
      </c>
    </row>
    <row r="88">
      <c r="A88" s="5">
        <f>BSMmodel!Q107</f>
        <v>4530</v>
      </c>
      <c r="B88" s="13">
        <f>BSMmodel!AF107</f>
        <v>8.391457134342319e-013</v>
      </c>
    </row>
    <row r="89">
      <c r="A89" s="5">
        <f>BSMmodel!Q108</f>
        <v>4540</v>
      </c>
      <c r="B89" s="13">
        <f>BSMmodel!AF108</f>
        <v>1.8019151231498073e-012</v>
      </c>
    </row>
    <row r="90">
      <c r="A90" s="5">
        <f>BSMmodel!Q109</f>
        <v>4550</v>
      </c>
      <c r="B90" s="13">
        <f>BSMmodel!AF109</f>
        <v>1.9116329567892871e-010</v>
      </c>
    </row>
    <row r="91">
      <c r="A91" s="5">
        <f>BSMmodel!Q110</f>
        <v>4560</v>
      </c>
      <c r="B91" s="13">
        <f>BSMmodel!AF110</f>
        <v>8.5434147142574003e-012</v>
      </c>
    </row>
    <row r="92">
      <c r="A92" s="5">
        <f>BSMmodel!Q111</f>
        <v>4570</v>
      </c>
      <c r="B92" s="13">
        <f>BSMmodel!AF111</f>
        <v>1.0102497858594717e-011</v>
      </c>
    </row>
    <row r="93">
      <c r="A93" s="5">
        <f>BSMmodel!Q112</f>
        <v>4575</v>
      </c>
      <c r="B93" s="13">
        <f>BSMmodel!AF112</f>
        <v>1.3048283632827684e-010</v>
      </c>
    </row>
    <row r="94">
      <c r="A94" s="5">
        <f>BSMmodel!Q113</f>
        <v>4580</v>
      </c>
      <c r="B94" s="13">
        <f>BSMmodel!AF113</f>
        <v>4.019984518795832e-011</v>
      </c>
    </row>
    <row r="95">
      <c r="A95" s="5">
        <f>BSMmodel!Q114</f>
        <v>4590</v>
      </c>
      <c r="B95" s="13">
        <f>BSMmodel!AF114</f>
        <v>3.6078774477704658e-010</v>
      </c>
    </row>
    <row r="96">
      <c r="A96" s="5">
        <f>BSMmodel!Q115</f>
        <v>4600</v>
      </c>
      <c r="B96" s="13">
        <f>BSMmodel!AF115</f>
        <v>9.0926060900005437e-009</v>
      </c>
    </row>
    <row r="97">
      <c r="A97" s="5">
        <f>BSMmodel!Q116</f>
        <v>4610</v>
      </c>
      <c r="B97" s="13">
        <f>BSMmodel!AF116</f>
        <v>6.436918337253981e-010</v>
      </c>
    </row>
    <row r="98">
      <c r="A98" s="5">
        <f>BSMmodel!Q117</f>
        <v>4620</v>
      </c>
      <c r="B98" s="13">
        <f>BSMmodel!AF117</f>
        <v>6.9646257706677723e-010</v>
      </c>
    </row>
    <row r="99">
      <c r="A99" s="5">
        <f>BSMmodel!Q118</f>
        <v>4625</v>
      </c>
      <c r="B99" s="13">
        <f>BSMmodel!AF118</f>
        <v>1.0405422198530747e-008</v>
      </c>
    </row>
    <row r="100">
      <c r="A100" s="5">
        <f>BSMmodel!Q119</f>
        <v>4630</v>
      </c>
      <c r="B100" s="13">
        <f>BSMmodel!AF119</f>
        <v>1.2051406142560284e-009</v>
      </c>
    </row>
    <row r="101">
      <c r="A101" s="5">
        <f>BSMmodel!Q120</f>
        <v>4640</v>
      </c>
      <c r="B101" s="13">
        <f>BSMmodel!AF120</f>
        <v>2.7351857114396599e-009</v>
      </c>
    </row>
    <row r="102">
      <c r="A102" s="5">
        <f>BSMmodel!Q121</f>
        <v>4650</v>
      </c>
      <c r="B102" s="13">
        <f>BSMmodel!AF121</f>
        <v>1.6896804308620316e-007</v>
      </c>
    </row>
    <row r="103">
      <c r="A103" s="5">
        <f>BSMmodel!Q122</f>
        <v>4660</v>
      </c>
      <c r="B103" s="13">
        <f>BSMmodel!AF122</f>
        <v>1.052509108679905e-008</v>
      </c>
    </row>
    <row r="104">
      <c r="A104" s="5">
        <f>BSMmodel!Q123</f>
        <v>4670</v>
      </c>
      <c r="B104" s="13">
        <f>BSMmodel!AF123</f>
        <v>1.0651654891897479e-008</v>
      </c>
    </row>
    <row r="105">
      <c r="A105" s="5">
        <f>BSMmodel!Q124</f>
        <v>4675</v>
      </c>
      <c r="B105" s="13">
        <f>BSMmodel!AF124</f>
        <v>2.3376225828182698e-007</v>
      </c>
    </row>
    <row r="106">
      <c r="A106" s="5">
        <f>BSMmodel!Q125</f>
        <v>4680</v>
      </c>
      <c r="B106" s="13">
        <f>BSMmodel!AF125</f>
        <v>4.2435812845177942e-008</v>
      </c>
    </row>
    <row r="107">
      <c r="A107" s="5">
        <f>BSMmodel!Q126</f>
        <v>4690</v>
      </c>
      <c r="B107" s="13">
        <f>BSMmodel!AF126</f>
        <v>3.7517759729790986e-008</v>
      </c>
    </row>
    <row r="108">
      <c r="A108" s="5">
        <f>BSMmodel!Q127</f>
        <v>4700</v>
      </c>
      <c r="B108" s="13">
        <f>BSMmodel!AF127</f>
        <v>4.6044734081544834e-006</v>
      </c>
    </row>
    <row r="109">
      <c r="A109" s="5">
        <f>BSMmodel!Q128</f>
        <v>4710</v>
      </c>
      <c r="B109" s="13">
        <f>BSMmodel!AF128</f>
        <v>1.3165546522429725e-007</v>
      </c>
    </row>
    <row r="110">
      <c r="A110" s="5">
        <f>BSMmodel!Q129</f>
        <v>4720</v>
      </c>
      <c r="B110" s="13">
        <f>BSMmodel!AF129</f>
        <v>2.0329632353788522e-007</v>
      </c>
    </row>
    <row r="111">
      <c r="A111" s="5">
        <f>BSMmodel!Q130</f>
        <v>4725</v>
      </c>
      <c r="B111" s="13">
        <f>BSMmodel!AF130</f>
        <v>1.7286606581714268e-006</v>
      </c>
    </row>
    <row r="112">
      <c r="A112" s="5">
        <f>BSMmodel!Q131</f>
        <v>4730</v>
      </c>
      <c r="B112" s="13">
        <f>BSMmodel!AF131</f>
        <v>7.8658756359605773e-007</v>
      </c>
    </row>
    <row r="113">
      <c r="A113" s="5">
        <f>BSMmodel!Q132</f>
        <v>4740</v>
      </c>
      <c r="B113" s="13">
        <f>BSMmodel!AF132</f>
        <v>2.039800717656256e-006</v>
      </c>
    </row>
    <row r="114">
      <c r="A114" s="5">
        <f>BSMmodel!Q133</f>
        <v>4750</v>
      </c>
      <c r="B114" s="13">
        <f>BSMmodel!AF133</f>
        <v>5.5232364854616702e-005</v>
      </c>
    </row>
    <row r="115">
      <c r="A115" s="5">
        <f>BSMmodel!Q134</f>
        <v>4760</v>
      </c>
      <c r="B115" s="13">
        <f>BSMmodel!AF134</f>
        <v>3.5956979554904461e-006</v>
      </c>
    </row>
    <row r="116">
      <c r="A116" s="5">
        <f>BSMmodel!Q135</f>
        <v>4770</v>
      </c>
      <c r="B116" s="13">
        <f>BSMmodel!AF135</f>
        <v>6.227045042518194e-006</v>
      </c>
    </row>
    <row r="117">
      <c r="A117" s="5">
        <f>BSMmodel!Q136</f>
        <v>4775</v>
      </c>
      <c r="B117" s="13">
        <f>BSMmodel!AF136</f>
        <v>2.3914915610101174e-005</v>
      </c>
    </row>
    <row r="118">
      <c r="A118" s="5">
        <f>BSMmodel!Q137</f>
        <v>4780</v>
      </c>
      <c r="B118" s="13">
        <f>BSMmodel!AF137</f>
        <v>3.1952045628232785e-006</v>
      </c>
    </row>
    <row r="119">
      <c r="A119" s="5">
        <f>BSMmodel!Q138</f>
        <v>4790</v>
      </c>
      <c r="B119" s="13">
        <f>BSMmodel!AF138</f>
        <v>1.2514037314050442e-005</v>
      </c>
    </row>
    <row r="120">
      <c r="A120" s="5">
        <f>BSMmodel!Q139</f>
        <v>4795</v>
      </c>
      <c r="B120" s="13">
        <f>BSMmodel!AF139</f>
        <v>1.0576391214380976e-005</v>
      </c>
    </row>
    <row r="121">
      <c r="A121" s="5">
        <f>BSMmodel!Q140</f>
        <v>4800</v>
      </c>
      <c r="B121" s="13">
        <f>BSMmodel!AF140</f>
        <v>1.1325337745854735e-003</v>
      </c>
    </row>
    <row r="122">
      <c r="A122" s="5">
        <f>BSMmodel!Q141</f>
        <v>4805</v>
      </c>
      <c r="B122" s="13">
        <f>BSMmodel!AF141</f>
        <v>3.2268085886723721e-005</v>
      </c>
    </row>
    <row r="123">
      <c r="A123" s="5">
        <f>BSMmodel!Q142</f>
        <v>4810</v>
      </c>
      <c r="B123" s="13">
        <f>BSMmodel!AF142</f>
        <v>2.8952524127957351e-005</v>
      </c>
    </row>
    <row r="124">
      <c r="A124" s="5">
        <f>BSMmodel!Q143</f>
        <v>4815</v>
      </c>
      <c r="B124" s="13">
        <f>BSMmodel!AF143</f>
        <v>8.9741016127244119e-006</v>
      </c>
    </row>
    <row r="125">
      <c r="A125" s="5">
        <f>BSMmodel!Q144</f>
        <v>4820</v>
      </c>
      <c r="B125" s="13">
        <f>BSMmodel!AF144</f>
        <v>6.1257613560613245e-005</v>
      </c>
    </row>
    <row r="126">
      <c r="A126" s="5">
        <f>BSMmodel!Q145</f>
        <v>4825</v>
      </c>
      <c r="B126" s="13">
        <f>BSMmodel!AF145</f>
        <v>7.0684090360647494e-004</v>
      </c>
    </row>
    <row r="127">
      <c r="A127" s="5">
        <f>BSMmodel!Q146</f>
        <v>4830</v>
      </c>
      <c r="B127" s="13">
        <f>BSMmodel!AF146</f>
        <v>6.1278920762058964e-004</v>
      </c>
    </row>
    <row r="128">
      <c r="A128" s="5">
        <f>BSMmodel!Q147</f>
        <v>4835</v>
      </c>
      <c r="B128" s="13">
        <f>BSMmodel!AF147</f>
        <v>3.5200964764092584e-005</v>
      </c>
    </row>
    <row r="129">
      <c r="A129" s="5">
        <f>BSMmodel!Q148</f>
        <v>4840</v>
      </c>
      <c r="B129" s="13">
        <f>BSMmodel!AF148</f>
        <v>1.3638088418972794e-004</v>
      </c>
    </row>
    <row r="130">
      <c r="A130" s="5">
        <f>BSMmodel!Q149</f>
        <v>4845</v>
      </c>
      <c r="B130" s="13">
        <f>BSMmodel!AF149</f>
        <v>4.4832556572364457e-005</v>
      </c>
    </row>
    <row r="131">
      <c r="A131" s="5">
        <f>BSMmodel!Q150</f>
        <v>4850</v>
      </c>
      <c r="B131" s="13">
        <f>BSMmodel!AF150</f>
        <v>3.1200121056422026e-003</v>
      </c>
    </row>
    <row r="132">
      <c r="A132" s="5">
        <f>BSMmodel!Q151</f>
        <v>4855</v>
      </c>
      <c r="B132" s="13">
        <f>BSMmodel!AF151</f>
        <v>9.0874337253376739e-005</v>
      </c>
    </row>
    <row r="133">
      <c r="A133" s="5">
        <f>BSMmodel!Q152</f>
        <v>4860</v>
      </c>
      <c r="B133" s="13">
        <f>BSMmodel!AF152</f>
        <v>2.2983562584417006e-004</v>
      </c>
    </row>
    <row r="134">
      <c r="A134" s="5">
        <f>BSMmodel!Q153</f>
        <v>4865</v>
      </c>
      <c r="B134" s="13">
        <f>BSMmodel!AF153</f>
        <v>8.4197093356583905e-005</v>
      </c>
    </row>
    <row r="135">
      <c r="A135" s="5">
        <f>BSMmodel!Q154</f>
        <v>4870</v>
      </c>
      <c r="B135" s="13">
        <f>BSMmodel!AF154</f>
        <v>5.7673688769045326e-004</v>
      </c>
    </row>
    <row r="136" ht="14.25">
      <c r="A136" s="5">
        <f>BSMmodel!Q155</f>
        <v>4875</v>
      </c>
      <c r="B136" s="13">
        <f>BSMmodel!AF155</f>
        <v>2.6256994386333098e-003</v>
      </c>
    </row>
    <row r="137" ht="14.25">
      <c r="A137" s="5">
        <f>BSMmodel!Q156</f>
        <v>4880</v>
      </c>
      <c r="B137" s="13">
        <f>BSMmodel!AF156</f>
        <v>4.7634455118953398e-004</v>
      </c>
    </row>
    <row r="138" ht="14.25">
      <c r="A138" s="5">
        <f>BSMmodel!Q157</f>
        <v>4885</v>
      </c>
      <c r="B138" s="13">
        <f>BSMmodel!AF157</f>
        <v>3.0670452078075558e-004</v>
      </c>
    </row>
    <row r="139" ht="14.25">
      <c r="A139" s="5">
        <f>BSMmodel!Q158</f>
        <v>4890</v>
      </c>
      <c r="B139" s="13">
        <f>BSMmodel!AF158</f>
        <v>1.836660053709682e-003</v>
      </c>
    </row>
    <row r="140" ht="14.25">
      <c r="A140" s="5">
        <f>BSMmodel!Q159</f>
        <v>4895</v>
      </c>
      <c r="B140" s="13">
        <f>BSMmodel!AF159</f>
        <v>1.6280539159646277e-003</v>
      </c>
    </row>
    <row r="141" ht="14.25">
      <c r="A141" s="5">
        <f>BSMmodel!Q160</f>
        <v>4900</v>
      </c>
      <c r="B141" s="13">
        <f>BSMmodel!AF160</f>
        <v>0.12415535611166874</v>
      </c>
    </row>
    <row r="142" ht="14.25">
      <c r="A142" s="5">
        <f>BSMmodel!Q161</f>
        <v>4905</v>
      </c>
      <c r="B142" s="13">
        <f>BSMmodel!AF161</f>
        <v>1.9245370694794188e-003</v>
      </c>
    </row>
    <row r="143" ht="14.25">
      <c r="A143" s="5">
        <f>BSMmodel!Q162</f>
        <v>4910</v>
      </c>
      <c r="B143" s="13">
        <f>BSMmodel!AF162</f>
        <v>6.6399864950106181e-003</v>
      </c>
    </row>
    <row r="144" ht="14.25">
      <c r="A144" s="5">
        <f>BSMmodel!Q163</f>
        <v>4915</v>
      </c>
      <c r="B144" s="13">
        <f>BSMmodel!AF163</f>
        <v>1.4043826244137026e-003</v>
      </c>
    </row>
    <row r="145" ht="14.25">
      <c r="A145" s="5">
        <f>BSMmodel!Q164</f>
        <v>4920</v>
      </c>
      <c r="B145" s="13">
        <f>BSMmodel!AF164</f>
        <v>5.8308080384707637e-003</v>
      </c>
    </row>
    <row r="146" ht="14.25">
      <c r="A146" s="5">
        <f>BSMmodel!Q165</f>
        <v>4925</v>
      </c>
      <c r="B146" s="13">
        <f>BSMmodel!AF165</f>
        <v>6.1252810713380554e-002</v>
      </c>
    </row>
    <row r="147" ht="14.25">
      <c r="A147" s="5">
        <f>BSMmodel!Q166</f>
        <v>4930</v>
      </c>
      <c r="B147" s="13">
        <f>BSMmodel!AF166</f>
        <v>3.7307915184880476e-002</v>
      </c>
    </row>
    <row r="148" ht="14.25">
      <c r="A148" s="5">
        <f>BSMmodel!Q167</f>
        <v>4935</v>
      </c>
      <c r="B148" s="13">
        <f>BSMmodel!AF167</f>
        <v>1.5156364544625404e-002</v>
      </c>
    </row>
    <row r="149" ht="14.25">
      <c r="A149" s="5">
        <f>BSMmodel!Q168</f>
        <v>4940</v>
      </c>
      <c r="B149" s="13">
        <f>BSMmodel!AF168</f>
        <v>4.3467955432383819e-002</v>
      </c>
    </row>
    <row r="150" ht="14.25">
      <c r="A150" s="5">
        <f>BSMmodel!Q169</f>
        <v>4945</v>
      </c>
      <c r="B150" s="13">
        <f>BSMmodel!AF169</f>
        <v>3.4442100140048676e-003</v>
      </c>
    </row>
    <row r="151" ht="14.25">
      <c r="A151" s="5">
        <f>BSMmodel!Q170</f>
        <v>4950</v>
      </c>
      <c r="B151" s="13">
        <f>BSMmodel!AF170</f>
        <v>0.68329286233721276</v>
      </c>
    </row>
    <row r="152" ht="14.25">
      <c r="A152" s="5">
        <f>BSMmodel!Q171</f>
        <v>4955</v>
      </c>
      <c r="B152" s="13">
        <f>BSMmodel!AF171</f>
        <v>1.8350745662226376e-002</v>
      </c>
    </row>
    <row r="153" ht="14.25">
      <c r="A153" s="5">
        <f>BSMmodel!Q172</f>
        <v>4960</v>
      </c>
      <c r="B153" s="13">
        <f>BSMmodel!AF172</f>
        <v>4.2189522454277831e-002</v>
      </c>
    </row>
    <row r="154" ht="14.25">
      <c r="A154" s="5">
        <f>BSMmodel!Q173</f>
        <v>4965</v>
      </c>
      <c r="B154" s="13">
        <f>BSMmodel!AF173</f>
        <v>0.10307502735698032</v>
      </c>
    </row>
    <row r="155" ht="14.25">
      <c r="A155" s="5">
        <f>BSMmodel!Q174</f>
        <v>4970</v>
      </c>
      <c r="B155" s="13">
        <f>BSMmodel!AF174</f>
        <v>0.10800255285447201</v>
      </c>
    </row>
    <row r="156" ht="14.25">
      <c r="A156" s="5">
        <f>BSMmodel!Q175</f>
        <v>4975</v>
      </c>
      <c r="B156" s="13">
        <f>BSMmodel!AF175</f>
        <v>0.80375048318242681</v>
      </c>
    </row>
    <row r="157" ht="14.25">
      <c r="A157" s="5">
        <f>BSMmodel!Q176</f>
        <v>4980</v>
      </c>
      <c r="B157" s="13">
        <f>BSMmodel!AF176</f>
        <v>6.8386832261604427e-002</v>
      </c>
    </row>
    <row r="158" ht="14.25">
      <c r="A158" s="5">
        <f>BSMmodel!Q177</f>
        <v>4985</v>
      </c>
      <c r="B158" s="13">
        <f>BSMmodel!AF177</f>
        <v>0.11825511733860843</v>
      </c>
    </row>
    <row r="159" ht="14.25">
      <c r="A159" s="5">
        <f>BSMmodel!Q178</f>
        <v>4990</v>
      </c>
      <c r="B159" s="13">
        <f>BSMmodel!AF178</f>
        <v>0.34847170202337802</v>
      </c>
    </row>
    <row r="160" ht="14.25">
      <c r="A160" s="5">
        <f>BSMmodel!Q179</f>
        <v>4995</v>
      </c>
      <c r="B160" s="13">
        <f>BSMmodel!AF179</f>
        <v>0.2075263598583314</v>
      </c>
    </row>
    <row r="161" ht="14.25">
      <c r="A161" s="5">
        <f>BSMmodel!Q180</f>
        <v>5000</v>
      </c>
      <c r="B161" s="13">
        <f>BSMmodel!AF180</f>
        <v>119.8195901902493</v>
      </c>
    </row>
    <row r="162" ht="14.25">
      <c r="A162" s="5">
        <f>BSMmodel!Q181</f>
        <v>5005</v>
      </c>
      <c r="B162" s="13">
        <f>BSMmodel!AF181</f>
        <v>0.2997632737462877</v>
      </c>
    </row>
    <row r="163" ht="14.25">
      <c r="A163" s="5">
        <f>BSMmodel!Q182</f>
        <v>5010</v>
      </c>
      <c r="B163" s="13">
        <f>BSMmodel!AF182</f>
        <v>0.75814838453019862</v>
      </c>
    </row>
    <row r="164" ht="14.25">
      <c r="A164" s="5">
        <f>BSMmodel!Q183</f>
        <v>5015</v>
      </c>
      <c r="B164" s="13">
        <f>BSMmodel!AF183</f>
        <v>0.80703010910784001</v>
      </c>
    </row>
    <row r="165" ht="14.25">
      <c r="A165" s="5">
        <f>BSMmodel!Q184</f>
        <v>5020</v>
      </c>
      <c r="B165" s="13">
        <f>BSMmodel!AF184</f>
        <v>2.6332937361839233</v>
      </c>
    </row>
    <row r="166" ht="14.25">
      <c r="A166" s="5">
        <f>BSMmodel!Q185</f>
        <v>5025</v>
      </c>
      <c r="B166" s="13">
        <f>BSMmodel!AF185</f>
        <v>6.1930683411288987</v>
      </c>
    </row>
    <row r="167" ht="14.25">
      <c r="A167" s="5">
        <f>BSMmodel!Q186</f>
        <v>5030</v>
      </c>
      <c r="B167" s="13">
        <f>BSMmodel!AF186</f>
        <v>2.1757238357113291</v>
      </c>
    </row>
    <row r="168" ht="14.25">
      <c r="A168" s="5">
        <f>BSMmodel!Q187</f>
        <v>5035</v>
      </c>
      <c r="B168" s="13">
        <f>BSMmodel!AF187</f>
        <v>2.2322606074736338</v>
      </c>
    </row>
    <row r="169" ht="14.25">
      <c r="A169" s="5">
        <f>BSMmodel!Q188</f>
        <v>5040</v>
      </c>
      <c r="B169" s="13">
        <f>BSMmodel!AF188</f>
        <v>7.08545895859032</v>
      </c>
    </row>
    <row r="170" ht="14.25">
      <c r="A170" s="5">
        <f>BSMmodel!Q189</f>
        <v>5045</v>
      </c>
      <c r="B170" s="13">
        <f>BSMmodel!AF189</f>
        <v>2.7043045299287121</v>
      </c>
    </row>
    <row r="171" ht="14.25">
      <c r="A171" s="5">
        <f>BSMmodel!Q190</f>
        <v>5050</v>
      </c>
      <c r="B171" s="13">
        <f>BSMmodel!AF190</f>
        <v>20.155325205279649</v>
      </c>
    </row>
    <row r="172" ht="14.25">
      <c r="A172" s="5">
        <f>BSMmodel!Q191</f>
        <v>5055</v>
      </c>
      <c r="B172" s="13">
        <f>BSMmodel!AF191</f>
        <v>1.6824726839691078</v>
      </c>
    </row>
    <row r="173" ht="14.25">
      <c r="A173" s="5">
        <f>BSMmodel!Q192</f>
        <v>5060</v>
      </c>
      <c r="B173" s="13">
        <f>BSMmodel!AF192</f>
        <v>4.9681066155660778</v>
      </c>
    </row>
    <row r="174" ht="14.25">
      <c r="A174" s="5">
        <f>BSMmodel!Q193</f>
        <v>5065</v>
      </c>
      <c r="B174" s="13">
        <f>BSMmodel!AF193</f>
        <v>13.141576353596307</v>
      </c>
    </row>
    <row r="175" ht="14.25">
      <c r="A175" s="5">
        <f>BSMmodel!Q194</f>
        <v>5070</v>
      </c>
      <c r="B175" s="13">
        <f>BSMmodel!AF194</f>
        <v>9.4330329415270722</v>
      </c>
    </row>
    <row r="176" ht="14.25">
      <c r="A176" s="5">
        <f>BSMmodel!Q195</f>
        <v>5075</v>
      </c>
      <c r="B176" s="13">
        <f>BSMmodel!AF195</f>
        <v>25.714933158242523</v>
      </c>
    </row>
    <row r="177" ht="14.25">
      <c r="A177" s="5">
        <f>BSMmodel!Q196</f>
        <v>5080</v>
      </c>
      <c r="B177" s="13">
        <f>BSMmodel!AF196</f>
        <v>13.268791703822977</v>
      </c>
    </row>
    <row r="178" ht="14.25">
      <c r="A178" s="5">
        <f>BSMmodel!Q197</f>
        <v>5085</v>
      </c>
      <c r="B178" s="13">
        <f>BSMmodel!AF197</f>
        <v>10.699757317872136</v>
      </c>
    </row>
    <row r="179" ht="14.25">
      <c r="A179" s="5">
        <f>BSMmodel!Q198</f>
        <v>5090</v>
      </c>
      <c r="B179" s="13">
        <f>BSMmodel!AF198</f>
        <v>21.100783546916684</v>
      </c>
    </row>
    <row r="180" ht="14.25">
      <c r="A180" s="5">
        <f>BSMmodel!Q199</f>
        <v>5095</v>
      </c>
      <c r="B180" s="13">
        <f>BSMmodel!AF199</f>
        <v>19.766751112597237</v>
      </c>
    </row>
    <row r="181" ht="14.25">
      <c r="A181" s="5">
        <f>BSMmodel!Q200</f>
        <v>5100</v>
      </c>
      <c r="B181" s="13">
        <f>BSMmodel!AF200</f>
        <v>445.48358630350168</v>
      </c>
    </row>
    <row r="182" ht="14.25">
      <c r="A182" s="5">
        <f>BSMmodel!Q201</f>
        <v>5105</v>
      </c>
      <c r="B182" s="13">
        <f>BSMmodel!AF201</f>
        <v>24.196778196563724</v>
      </c>
    </row>
    <row r="183" ht="14.25">
      <c r="A183" s="5">
        <f>BSMmodel!Q202</f>
        <v>5110</v>
      </c>
      <c r="B183" s="13">
        <f>BSMmodel!AF202</f>
        <v>46.651058375247388</v>
      </c>
    </row>
    <row r="184" ht="14.25">
      <c r="A184" s="5">
        <f>BSMmodel!Q203</f>
        <v>5115</v>
      </c>
      <c r="B184" s="13">
        <f>BSMmodel!AF203</f>
        <v>49.111914874131891</v>
      </c>
    </row>
    <row r="185" ht="14.25">
      <c r="A185" s="5">
        <f>BSMmodel!Q204</f>
        <v>5120</v>
      </c>
      <c r="B185" s="13">
        <f>BSMmodel!AF204</f>
        <v>93.996393719623029</v>
      </c>
    </row>
    <row r="186" ht="14.25">
      <c r="A186" s="5">
        <f>BSMmodel!Q205</f>
        <v>5125</v>
      </c>
      <c r="B186" s="13">
        <f>BSMmodel!AF205</f>
        <v>146.74554936318984</v>
      </c>
    </row>
    <row r="187" ht="14.25">
      <c r="A187" s="5">
        <f>BSMmodel!Q206</f>
        <v>5130</v>
      </c>
      <c r="B187" s="13">
        <f>BSMmodel!AF206</f>
        <v>75.464454426017326</v>
      </c>
    </row>
    <row r="188" ht="14.25">
      <c r="A188" s="5">
        <f>BSMmodel!Q207</f>
        <v>5135</v>
      </c>
      <c r="B188" s="13">
        <f>BSMmodel!AF207</f>
        <v>84.522950427939591</v>
      </c>
    </row>
    <row r="189" ht="14.25">
      <c r="A189" s="5">
        <f>BSMmodel!Q208</f>
        <v>5140</v>
      </c>
      <c r="B189" s="13">
        <f>BSMmodel!AF208</f>
        <v>217.11238110344229</v>
      </c>
    </row>
    <row r="190" ht="14.25">
      <c r="A190" s="5">
        <f>BSMmodel!Q209</f>
        <v>5145</v>
      </c>
      <c r="B190" s="13">
        <f>BSMmodel!AF209</f>
        <v>176.8178110340489</v>
      </c>
    </row>
    <row r="191" ht="14.25">
      <c r="A191" s="5">
        <f>BSMmodel!Q210</f>
        <v>5150</v>
      </c>
      <c r="B191" s="13">
        <f>BSMmodel!AF210</f>
        <v>887.87410522202958</v>
      </c>
    </row>
    <row r="192" ht="14.25">
      <c r="A192" s="5">
        <f>BSMmodel!Q211</f>
        <v>5155</v>
      </c>
      <c r="B192" s="13">
        <f>BSMmodel!AF211</f>
        <v>170.81647123647923</v>
      </c>
    </row>
    <row r="193" ht="14.25">
      <c r="A193" s="5">
        <f>BSMmodel!Q212</f>
        <v>5160</v>
      </c>
      <c r="B193" s="13">
        <f>BSMmodel!AF212</f>
        <v>357.690120118224</v>
      </c>
    </row>
    <row r="194" ht="14.25">
      <c r="A194" s="5">
        <f>BSMmodel!Q213</f>
        <v>5165</v>
      </c>
      <c r="B194" s="13">
        <f>BSMmodel!AF213</f>
        <v>157.35921975125439</v>
      </c>
    </row>
    <row r="195" ht="14.25">
      <c r="A195" s="5">
        <f>BSMmodel!Q214</f>
        <v>5170</v>
      </c>
      <c r="B195" s="13">
        <f>BSMmodel!AF214</f>
        <v>364.54754151775086</v>
      </c>
    </row>
    <row r="196" ht="14.25">
      <c r="A196" s="5">
        <f>BSMmodel!Q215</f>
        <v>5175</v>
      </c>
      <c r="B196" s="13">
        <f>BSMmodel!AF215</f>
        <v>821.16389423860483</v>
      </c>
    </row>
    <row r="197" ht="14.25">
      <c r="A197" s="5">
        <f>BSMmodel!Q216</f>
        <v>5180</v>
      </c>
      <c r="B197" s="13">
        <f>BSMmodel!AF216</f>
        <v>405.57155654649102</v>
      </c>
    </row>
    <row r="198" ht="14.25">
      <c r="A198" s="5">
        <f>BSMmodel!Q217</f>
        <v>5185</v>
      </c>
      <c r="B198" s="13">
        <f>BSMmodel!AF217</f>
        <v>260.32952867820001</v>
      </c>
    </row>
    <row r="199" ht="14.25">
      <c r="A199" s="5">
        <f>BSMmodel!Q218</f>
        <v>5190</v>
      </c>
      <c r="B199" s="13">
        <f>BSMmodel!AF218</f>
        <v>570.46666507676377</v>
      </c>
    </row>
    <row r="200" ht="14.25">
      <c r="A200" s="5">
        <f>BSMmodel!Q219</f>
        <v>5195</v>
      </c>
      <c r="B200" s="13">
        <f>BSMmodel!AF219</f>
        <v>287.90670487067877</v>
      </c>
    </row>
    <row r="201" ht="14.25">
      <c r="A201" s="5">
        <f>BSMmodel!Q220</f>
        <v>5200</v>
      </c>
      <c r="B201" s="13">
        <f>BSMmodel!AF220</f>
        <v>10512.188154115056</v>
      </c>
    </row>
    <row r="202" ht="14.25">
      <c r="A202" s="5">
        <f>BSMmodel!Q221</f>
        <v>5205</v>
      </c>
      <c r="B202" s="13">
        <f>BSMmodel!AF221</f>
        <v>678.94139678232921</v>
      </c>
    </row>
    <row r="203" ht="14.25">
      <c r="A203" s="5">
        <f>BSMmodel!Q222</f>
        <v>5210</v>
      </c>
      <c r="B203" s="13">
        <f>BSMmodel!AF222</f>
        <v>1379.8902540308782</v>
      </c>
    </row>
    <row r="204" ht="14.25">
      <c r="A204" s="5">
        <f>BSMmodel!Q223</f>
        <v>5215</v>
      </c>
      <c r="B204" s="13">
        <f>BSMmodel!AF223</f>
        <v>843.23336199175549</v>
      </c>
    </row>
    <row r="205" ht="14.25">
      <c r="A205" s="5">
        <f>BSMmodel!Q224</f>
        <v>5220</v>
      </c>
      <c r="B205" s="13">
        <f>BSMmodel!AF224</f>
        <v>2875.2103438063118</v>
      </c>
    </row>
    <row r="206" ht="14.25">
      <c r="A206" s="5">
        <f>BSMmodel!Q225</f>
        <v>5225</v>
      </c>
      <c r="B206" s="13">
        <f>BSMmodel!AF225</f>
        <v>3007.9674978585786</v>
      </c>
    </row>
    <row r="207" ht="14.25">
      <c r="A207" s="5">
        <f>BSMmodel!Q226</f>
        <v>5230</v>
      </c>
      <c r="B207" s="13">
        <f>BSMmodel!AF226</f>
        <v>1456.7305103843337</v>
      </c>
    </row>
    <row r="208" ht="14.25">
      <c r="A208" s="5">
        <f>BSMmodel!Q227</f>
        <v>5235</v>
      </c>
      <c r="B208" s="13">
        <f>BSMmodel!AF227</f>
        <v>1433.766000363061</v>
      </c>
    </row>
    <row r="209" ht="14.25">
      <c r="A209" s="5">
        <f>BSMmodel!Q228</f>
        <v>5240</v>
      </c>
      <c r="B209" s="13">
        <f>BSMmodel!AF228</f>
        <v>2338.1930009661537</v>
      </c>
    </row>
    <row r="210" ht="14.25">
      <c r="A210" s="5">
        <f>BSMmodel!Q229</f>
        <v>5245</v>
      </c>
      <c r="B210" s="13">
        <f>BSMmodel!AF229</f>
        <v>1978.3805046973303</v>
      </c>
    </row>
    <row r="211" ht="14.25">
      <c r="A211" s="5">
        <f>BSMmodel!Q230</f>
        <v>5250</v>
      </c>
      <c r="B211" s="13">
        <f>BSMmodel!AF230</f>
        <v>21849.124028685139</v>
      </c>
    </row>
    <row r="212" ht="14.25">
      <c r="A212" s="5">
        <f>BSMmodel!Q231</f>
        <v>5255</v>
      </c>
      <c r="B212" s="13">
        <f>BSMmodel!AF231</f>
        <v>3365.065171499115</v>
      </c>
    </row>
    <row r="213" ht="14.25">
      <c r="A213" s="5">
        <f>BSMmodel!Q232</f>
        <v>5260</v>
      </c>
      <c r="B213" s="13">
        <f>BSMmodel!AF232</f>
        <v>5285.6701786879621</v>
      </c>
    </row>
    <row r="214" ht="14.25">
      <c r="A214" s="5">
        <f>BSMmodel!Q233</f>
        <v>5265</v>
      </c>
      <c r="B214" s="13">
        <f>BSMmodel!AF233</f>
        <v>4391.0299674242069</v>
      </c>
    </row>
    <row r="215" ht="14.25">
      <c r="A215" s="5">
        <f>BSMmodel!Q234</f>
        <v>5270</v>
      </c>
      <c r="B215" s="13">
        <f>BSMmodel!AF234</f>
        <v>10831.180554805291</v>
      </c>
    </row>
    <row r="216" ht="14.25">
      <c r="A216" s="5">
        <f>BSMmodel!Q235</f>
        <v>5275</v>
      </c>
      <c r="B216" s="13">
        <f>BSMmodel!AF235</f>
        <v>10549.436686554855</v>
      </c>
    </row>
    <row r="217" ht="14.25">
      <c r="A217" s="5">
        <f>BSMmodel!Q236</f>
        <v>5280</v>
      </c>
      <c r="B217" s="13">
        <f>BSMmodel!AF236</f>
        <v>7238.0538899454987</v>
      </c>
    </row>
    <row r="218" ht="14.25">
      <c r="A218" s="5">
        <f>BSMmodel!Q237</f>
        <v>5285</v>
      </c>
      <c r="B218" s="13">
        <f>BSMmodel!AF237</f>
        <v>8786.0247950111043</v>
      </c>
    </row>
    <row r="219" ht="14.25">
      <c r="A219" s="5">
        <f>BSMmodel!Q238</f>
        <v>5290</v>
      </c>
      <c r="B219" s="13">
        <f>BSMmodel!AF238</f>
        <v>10809.819063271723</v>
      </c>
    </row>
    <row r="220" ht="14.25">
      <c r="A220" s="5">
        <f>BSMmodel!Q239</f>
        <v>5295</v>
      </c>
      <c r="B220" s="13">
        <f>BSMmodel!AF239</f>
        <v>7758.6497547247891</v>
      </c>
    </row>
    <row r="221" ht="14.25">
      <c r="A221" s="5">
        <f>BSMmodel!Q240</f>
        <v>5300</v>
      </c>
      <c r="B221" s="13">
        <f>BSMmodel!AF240</f>
        <v>145680.80270234865</v>
      </c>
    </row>
    <row r="222" ht="14.25">
      <c r="A222" s="5">
        <f>BSMmodel!Q241</f>
        <v>5305</v>
      </c>
      <c r="B222" s="13">
        <f>BSMmodel!AF241</f>
        <v>12041.60782854727</v>
      </c>
    </row>
    <row r="223" ht="14.25">
      <c r="A223" s="5">
        <f>BSMmodel!Q242</f>
        <v>5310</v>
      </c>
      <c r="B223" s="13">
        <f>BSMmodel!AF242</f>
        <v>21861.403319768804</v>
      </c>
    </row>
    <row r="224" ht="14.25">
      <c r="A224" s="5">
        <f>BSMmodel!Q243</f>
        <v>5315</v>
      </c>
      <c r="B224" s="13">
        <f>BSMmodel!AF243</f>
        <v>22930.112880133154</v>
      </c>
    </row>
    <row r="225" ht="14.25">
      <c r="A225" s="5">
        <f>BSMmodel!Q244</f>
        <v>5320</v>
      </c>
      <c r="B225" s="13">
        <f>BSMmodel!AF244</f>
        <v>21920.768956658943</v>
      </c>
    </row>
    <row r="226" ht="14.25">
      <c r="A226" s="5">
        <f>BSMmodel!Q245</f>
        <v>5325</v>
      </c>
      <c r="B226" s="13">
        <f>BSMmodel!AF245</f>
        <v>140087.28725742648</v>
      </c>
    </row>
    <row r="227" ht="14.25">
      <c r="A227" s="5">
        <f>BSMmodel!Q246</f>
        <v>5330</v>
      </c>
      <c r="B227" s="13">
        <f>BSMmodel!AF246</f>
        <v>19081.894007923092</v>
      </c>
    </row>
    <row r="228" ht="14.25">
      <c r="A228" s="5">
        <f>BSMmodel!Q247</f>
        <v>5335</v>
      </c>
      <c r="B228" s="13">
        <f>BSMmodel!AF247</f>
        <v>25630.385513169273</v>
      </c>
    </row>
    <row r="229" ht="14.25">
      <c r="A229" s="5">
        <f>BSMmodel!Q248</f>
        <v>5340</v>
      </c>
      <c r="B229" s="13">
        <f>BSMmodel!AF248</f>
        <v>25423.991647771101</v>
      </c>
    </row>
    <row r="230" ht="14.25">
      <c r="A230" s="5">
        <f>BSMmodel!Q249</f>
        <v>5345</v>
      </c>
      <c r="B230" s="13">
        <f>BSMmodel!AF249</f>
        <v>23413.811136642842</v>
      </c>
    </row>
    <row r="231" ht="14.25">
      <c r="A231" s="5">
        <f>BSMmodel!Q250</f>
        <v>5350</v>
      </c>
      <c r="B231" s="13">
        <f>BSMmodel!AF250</f>
        <v>291257.46193850529</v>
      </c>
    </row>
    <row r="232" ht="14.25">
      <c r="A232" s="5">
        <f>BSMmodel!Q251</f>
        <v>5355</v>
      </c>
      <c r="B232" s="13">
        <f>BSMmodel!AF251</f>
        <v>22954.542962404499</v>
      </c>
    </row>
    <row r="233" ht="14.25">
      <c r="A233" s="5">
        <f>BSMmodel!Q252</f>
        <v>5360</v>
      </c>
      <c r="B233" s="13">
        <f>BSMmodel!AF252</f>
        <v>60175.875597520273</v>
      </c>
    </row>
    <row r="234" ht="14.25">
      <c r="A234" s="5">
        <f>BSMmodel!Q253</f>
        <v>5365</v>
      </c>
      <c r="B234" s="13">
        <f>BSMmodel!AF253</f>
        <v>38979.102253558318</v>
      </c>
    </row>
    <row r="235" ht="14.25">
      <c r="A235" s="5">
        <f>BSMmodel!Q254</f>
        <v>5370</v>
      </c>
      <c r="B235" s="13">
        <f>BSMmodel!AF254</f>
        <v>37164.161485413955</v>
      </c>
    </row>
    <row r="236" ht="14.25">
      <c r="A236" s="5">
        <f>BSMmodel!Q255</f>
        <v>5375</v>
      </c>
      <c r="B236" s="13">
        <f>BSMmodel!AF255</f>
        <v>176496.3789856087</v>
      </c>
    </row>
    <row r="237" ht="14.25">
      <c r="A237" s="5">
        <f>BSMmodel!Q256</f>
        <v>5380</v>
      </c>
      <c r="B237" s="13">
        <f>BSMmodel!AF256</f>
        <v>54717.293700851289</v>
      </c>
    </row>
    <row r="238" ht="14.25">
      <c r="A238" s="5">
        <f>BSMmodel!Q257</f>
        <v>5385</v>
      </c>
      <c r="B238" s="13">
        <f>BSMmodel!AF257</f>
        <v>51863.746369228473</v>
      </c>
    </row>
    <row r="239" ht="14.25">
      <c r="A239" s="5">
        <f>BSMmodel!Q258</f>
        <v>5390</v>
      </c>
      <c r="B239" s="13">
        <f>BSMmodel!AF258</f>
        <v>58673.686542988864</v>
      </c>
    </row>
    <row r="240" ht="14.25">
      <c r="A240" s="5">
        <f>BSMmodel!Q259</f>
        <v>5395</v>
      </c>
      <c r="B240" s="13">
        <f>BSMmodel!AF259</f>
        <v>124221.19895130617</v>
      </c>
    </row>
    <row r="241" ht="14.25">
      <c r="A241" s="5">
        <f>BSMmodel!Q260</f>
        <v>5400</v>
      </c>
      <c r="B241" s="13">
        <f>BSMmodel!AF260</f>
        <v>1884091.2346753201</v>
      </c>
    </row>
    <row r="242" ht="14.25">
      <c r="A242" s="5">
        <f>BSMmodel!Q261</f>
        <v>5405</v>
      </c>
      <c r="B242" s="13">
        <f>BSMmodel!AF261</f>
        <v>76780.765275935715</v>
      </c>
    </row>
    <row r="243" ht="14.25">
      <c r="A243" s="5">
        <f>BSMmodel!Q262</f>
        <v>5410</v>
      </c>
      <c r="B243" s="13">
        <f>BSMmodel!AF262</f>
        <v>127918.01398652142</v>
      </c>
    </row>
    <row r="244" ht="14.25">
      <c r="A244" s="5">
        <f>BSMmodel!Q263</f>
        <v>5415</v>
      </c>
      <c r="B244" s="13">
        <f>BSMmodel!AF263</f>
        <v>78506.42832113331</v>
      </c>
    </row>
    <row r="245" ht="14.25">
      <c r="A245" s="5">
        <f>BSMmodel!Q264</f>
        <v>5420</v>
      </c>
      <c r="B245" s="13">
        <f>BSMmodel!AF264</f>
        <v>135012.23145142006</v>
      </c>
    </row>
    <row r="246" ht="14.25">
      <c r="A246" s="5">
        <f>BSMmodel!Q265</f>
        <v>5425</v>
      </c>
      <c r="B246" s="13">
        <f>BSMmodel!AF265</f>
        <v>417885.28635748231</v>
      </c>
    </row>
    <row r="247" ht="14.25">
      <c r="A247" s="5">
        <f>BSMmodel!Q266</f>
        <v>5430</v>
      </c>
      <c r="B247" s="13">
        <f>BSMmodel!AF266</f>
        <v>281232.96449316887</v>
      </c>
    </row>
    <row r="248" ht="14.25">
      <c r="A248" s="5">
        <f>BSMmodel!Q267</f>
        <v>5435</v>
      </c>
      <c r="B248" s="13">
        <f>BSMmodel!AF267</f>
        <v>172879.54843967012</v>
      </c>
    </row>
    <row r="249" ht="14.25">
      <c r="A249" s="5">
        <f>BSMmodel!Q268</f>
        <v>5440</v>
      </c>
      <c r="B249" s="13">
        <f>BSMmodel!AF268</f>
        <v>287749.83461925498</v>
      </c>
    </row>
    <row r="250" ht="14.25">
      <c r="A250" s="5">
        <f>BSMmodel!Q269</f>
        <v>5445</v>
      </c>
      <c r="B250" s="13">
        <f>BSMmodel!AF269</f>
        <v>186580.78530664093</v>
      </c>
    </row>
    <row r="251" ht="14.25">
      <c r="A251" s="5">
        <f>BSMmodel!Q270</f>
        <v>5450</v>
      </c>
      <c r="B251" s="13">
        <f>BSMmodel!AF270</f>
        <v>2316928.8723793528</v>
      </c>
    </row>
    <row r="252" ht="14.25">
      <c r="A252" s="5">
        <f>BSMmodel!Q271</f>
        <v>5455</v>
      </c>
      <c r="B252" s="13">
        <f>BSMmodel!AF271</f>
        <v>307862.21683275851</v>
      </c>
    </row>
    <row r="253" ht="14.25">
      <c r="A253" s="5">
        <f>BSMmodel!Q272</f>
        <v>5460</v>
      </c>
      <c r="B253" s="13">
        <f>BSMmodel!AF272</f>
        <v>473210.02124023251</v>
      </c>
    </row>
    <row r="254" ht="14.25">
      <c r="A254" s="5">
        <f>BSMmodel!Q273</f>
        <v>5465</v>
      </c>
      <c r="B254" s="13">
        <f>BSMmodel!AF273</f>
        <v>584725.31085611985</v>
      </c>
    </row>
    <row r="255" ht="14.25">
      <c r="A255" s="5">
        <f>BSMmodel!Q274</f>
        <v>5470</v>
      </c>
      <c r="B255" s="13">
        <f>BSMmodel!AF274</f>
        <v>625233.92598764505</v>
      </c>
    </row>
    <row r="256" ht="14.25">
      <c r="A256" s="5">
        <f>BSMmodel!Q275</f>
        <v>5475</v>
      </c>
      <c r="B256" s="13">
        <f>BSMmodel!AF275</f>
        <v>1588529.5171920538</v>
      </c>
    </row>
    <row r="257" ht="14.25">
      <c r="A257" s="5">
        <f>BSMmodel!Q276</f>
        <v>5480</v>
      </c>
      <c r="B257" s="13">
        <f>BSMmodel!AF276</f>
        <v>897632.25791509217</v>
      </c>
    </row>
    <row r="258" ht="14.25">
      <c r="A258" s="5">
        <f>BSMmodel!Q277</f>
        <v>5485</v>
      </c>
      <c r="B258" s="13">
        <f>BSMmodel!AF277</f>
        <v>590982.92961551668</v>
      </c>
    </row>
    <row r="259" ht="14.25">
      <c r="A259" s="5">
        <f>BSMmodel!Q278</f>
        <v>5490</v>
      </c>
      <c r="B259" s="13">
        <f>BSMmodel!AF278</f>
        <v>380965.43934716552</v>
      </c>
    </row>
    <row r="260" ht="14.25">
      <c r="A260" s="5">
        <f>BSMmodel!Q279</f>
        <v>5495</v>
      </c>
      <c r="B260" s="13">
        <f>BSMmodel!AF279</f>
        <v>668403.98736527446</v>
      </c>
    </row>
    <row r="261" ht="14.25">
      <c r="A261" s="5">
        <f>BSMmodel!Q280</f>
        <v>5500</v>
      </c>
      <c r="B261" s="13">
        <f>BSMmodel!AF280</f>
        <v>7515141.1854155008</v>
      </c>
    </row>
    <row r="262" ht="14.25">
      <c r="A262" s="5">
        <f>BSMmodel!Q281</f>
        <v>5505</v>
      </c>
      <c r="B262" s="13">
        <f>BSMmodel!AF281</f>
        <v>646486.8783193134</v>
      </c>
    </row>
    <row r="263" ht="14.25">
      <c r="A263" s="5">
        <f>BSMmodel!Q282</f>
        <v>5510</v>
      </c>
      <c r="B263" s="13">
        <f>BSMmodel!AF282</f>
        <v>939135.4487460074</v>
      </c>
    </row>
    <row r="264" ht="14.25">
      <c r="A264" s="5">
        <f>BSMmodel!Q283</f>
        <v>5515</v>
      </c>
      <c r="B264" s="13">
        <f>BSMmodel!AF283</f>
        <v>701635.19112186506</v>
      </c>
    </row>
    <row r="265" ht="14.25">
      <c r="A265" s="5">
        <f>BSMmodel!Q284</f>
        <v>5520</v>
      </c>
      <c r="B265" s="13">
        <f>BSMmodel!AF284</f>
        <v>633103.26400221675</v>
      </c>
    </row>
    <row r="266" ht="14.25">
      <c r="A266" s="5">
        <f>BSMmodel!Q285</f>
        <v>5525</v>
      </c>
      <c r="B266" s="13">
        <f>BSMmodel!AF285</f>
        <v>1969034.8432793387</v>
      </c>
    </row>
    <row r="267" ht="14.25">
      <c r="A267" s="5">
        <f>BSMmodel!Q286</f>
        <v>5530</v>
      </c>
      <c r="B267" s="13">
        <f>BSMmodel!AF286</f>
        <v>817082.40921700094</v>
      </c>
    </row>
    <row r="268" ht="14.25">
      <c r="A268" s="5">
        <f>BSMmodel!Q287</f>
        <v>5535</v>
      </c>
      <c r="B268" s="13">
        <f>BSMmodel!AF287</f>
        <v>1100532.6023057622</v>
      </c>
    </row>
    <row r="269" ht="14.25">
      <c r="A269" s="5">
        <f>BSMmodel!Q288</f>
        <v>5540</v>
      </c>
      <c r="B269" s="13">
        <f>BSMmodel!AF288</f>
        <v>998278.7108863215</v>
      </c>
    </row>
    <row r="270" ht="14.25">
      <c r="A270" s="5">
        <f>BSMmodel!Q289</f>
        <v>5545</v>
      </c>
      <c r="B270" s="13">
        <f>BSMmodel!AF289</f>
        <v>1054940.2431774414</v>
      </c>
    </row>
    <row r="271" ht="14.25">
      <c r="A271" s="5">
        <f>BSMmodel!Q290</f>
        <v>5550</v>
      </c>
      <c r="B271" s="13">
        <f>BSMmodel!AF290</f>
        <v>9040909.2557748109</v>
      </c>
    </row>
    <row r="272" ht="14.25">
      <c r="A272" s="5">
        <f>BSMmodel!Q291</f>
        <v>5555</v>
      </c>
      <c r="B272" s="13">
        <f>BSMmodel!AF291</f>
        <v>1749885.1348140514</v>
      </c>
    </row>
    <row r="273" ht="14.25">
      <c r="A273" s="5">
        <f>BSMmodel!Q292</f>
        <v>5560</v>
      </c>
      <c r="B273" s="13">
        <f>BSMmodel!AF292</f>
        <v>1227943.9615731521</v>
      </c>
    </row>
    <row r="274" ht="14.25">
      <c r="A274" s="5">
        <f>BSMmodel!Q293</f>
        <v>5565</v>
      </c>
      <c r="B274" s="13">
        <f>BSMmodel!AF293</f>
        <v>1266074.5394147201</v>
      </c>
    </row>
    <row r="275" ht="14.25">
      <c r="A275" s="5">
        <f>BSMmodel!Q294</f>
        <v>5570</v>
      </c>
      <c r="B275" s="13">
        <f>BSMmodel!AF294</f>
        <v>1578095.6176833466</v>
      </c>
    </row>
    <row r="276" ht="14.25">
      <c r="A276" s="5">
        <f>BSMmodel!Q295</f>
        <v>5575</v>
      </c>
      <c r="B276" s="13">
        <f>BSMmodel!AF295</f>
        <v>2887642.4912676597</v>
      </c>
    </row>
    <row r="277" ht="14.25">
      <c r="A277" s="5">
        <f>BSMmodel!Q296</f>
        <v>5580</v>
      </c>
      <c r="B277" s="13">
        <f>BSMmodel!AF296</f>
        <v>1130369.2884065278</v>
      </c>
    </row>
    <row r="278" ht="14.25">
      <c r="A278" s="5">
        <f>BSMmodel!Q297</f>
        <v>5585</v>
      </c>
      <c r="B278" s="13">
        <f>BSMmodel!AF297</f>
        <v>1562388.1613207711</v>
      </c>
    </row>
    <row r="279" ht="14.25">
      <c r="A279" s="5">
        <f>BSMmodel!Q298</f>
        <v>5590</v>
      </c>
      <c r="B279" s="13">
        <f>BSMmodel!AF298</f>
        <v>1659418.3869289483</v>
      </c>
    </row>
    <row r="280" ht="14.25">
      <c r="A280" s="5">
        <f>BSMmodel!Q299</f>
        <v>5595</v>
      </c>
      <c r="B280" s="13">
        <f>BSMmodel!AF299</f>
        <v>1650216.1229443192</v>
      </c>
    </row>
    <row r="281" ht="14.25">
      <c r="A281" s="5">
        <f>BSMmodel!Q300</f>
        <v>5600</v>
      </c>
      <c r="B281" s="13">
        <f>BSMmodel!AF300</f>
        <v>20730273.911436811</v>
      </c>
    </row>
    <row r="282" ht="14.25">
      <c r="A282" s="5">
        <f>BSMmodel!Q301</f>
        <v>5605</v>
      </c>
      <c r="B282" s="13">
        <f>BSMmodel!AF301</f>
        <v>1017161.8116924776</v>
      </c>
    </row>
    <row r="283" ht="14.25">
      <c r="A283" s="5">
        <f>BSMmodel!Q302</f>
        <v>5610</v>
      </c>
      <c r="B283" s="13">
        <f>BSMmodel!AF302</f>
        <v>1172240.7496088666</v>
      </c>
    </row>
    <row r="284" ht="14.25">
      <c r="A284" s="5">
        <f>BSMmodel!Q303</f>
        <v>5615</v>
      </c>
      <c r="B284" s="13">
        <f>BSMmodel!AF303</f>
        <v>1543973.1199199951</v>
      </c>
    </row>
    <row r="285" ht="14.25">
      <c r="A285" s="5">
        <f>BSMmodel!Q304</f>
        <v>5620</v>
      </c>
      <c r="B285" s="13">
        <f>BSMmodel!AF304</f>
        <v>3002262.6691714535</v>
      </c>
    </row>
    <row r="286" ht="14.25">
      <c r="A286" s="5">
        <f>BSMmodel!Q305</f>
        <v>5625</v>
      </c>
      <c r="B286" s="13">
        <f>BSMmodel!AF305</f>
        <v>12042043.586148396</v>
      </c>
    </row>
    <row r="287" ht="14.25">
      <c r="A287" s="5">
        <f>BSMmodel!Q306</f>
        <v>5630</v>
      </c>
      <c r="B287" s="13">
        <f>BSMmodel!AF306</f>
        <v>4654379.1538067628</v>
      </c>
    </row>
    <row r="288" ht="14.25">
      <c r="A288" s="5">
        <f>BSMmodel!Q307</f>
        <v>5635</v>
      </c>
      <c r="B288" s="13">
        <f>BSMmodel!AF307</f>
        <v>3005698.1739154253</v>
      </c>
    </row>
    <row r="289" ht="14.25">
      <c r="A289" s="5">
        <f>BSMmodel!Q308</f>
        <v>5640</v>
      </c>
      <c r="B289" s="13">
        <f>BSMmodel!AF308</f>
        <v>3902640.0757265459</v>
      </c>
    </row>
    <row r="290" ht="14.25">
      <c r="A290" s="5">
        <f>BSMmodel!Q309</f>
        <v>5645</v>
      </c>
      <c r="B290" s="13">
        <f>BSMmodel!AF309</f>
        <v>4384351.0127083855</v>
      </c>
    </row>
    <row r="291" ht="14.25">
      <c r="A291" s="5">
        <f>BSMmodel!Q310</f>
        <v>5650</v>
      </c>
      <c r="B291" s="13">
        <f>BSMmodel!AF310</f>
        <v>59685557.453174658</v>
      </c>
    </row>
    <row r="292" ht="14.25">
      <c r="A292" s="5">
        <f>BSMmodel!Q311</f>
        <v>5655</v>
      </c>
      <c r="B292" s="13">
        <f>BSMmodel!AF311</f>
        <v>6247653.335298704</v>
      </c>
    </row>
    <row r="293" ht="14.25">
      <c r="A293" s="5">
        <f>BSMmodel!Q312</f>
        <v>5660</v>
      </c>
      <c r="B293" s="13">
        <f>BSMmodel!AF312</f>
        <v>4184313.6201095721</v>
      </c>
    </row>
    <row r="294" ht="14.25">
      <c r="A294" s="5">
        <f>BSMmodel!Q313</f>
        <v>5665</v>
      </c>
      <c r="B294" s="13">
        <f>BSMmodel!AF313</f>
        <v>10614988.627771812</v>
      </c>
    </row>
    <row r="295" ht="14.25">
      <c r="A295" s="5">
        <f>BSMmodel!Q314</f>
        <v>5670</v>
      </c>
      <c r="B295" s="13">
        <f>BSMmodel!AF314</f>
        <v>8776340.4501635171</v>
      </c>
    </row>
    <row r="296" ht="14.25">
      <c r="A296" s="5">
        <f>BSMmodel!Q315</f>
        <v>5675</v>
      </c>
      <c r="B296" s="13">
        <f>BSMmodel!AF315</f>
        <v>6067161.6734634209</v>
      </c>
    </row>
    <row r="297" ht="14.25">
      <c r="A297" s="5">
        <f>BSMmodel!Q316</f>
        <v>5680</v>
      </c>
      <c r="B297" s="13">
        <f>BSMmodel!AF316</f>
        <v>6713840.2164846016</v>
      </c>
    </row>
    <row r="298" ht="14.25">
      <c r="A298" s="5">
        <f>BSMmodel!Q317</f>
        <v>5685</v>
      </c>
      <c r="B298" s="13">
        <f>BSMmodel!AF317</f>
        <v>5622286.9631461613</v>
      </c>
    </row>
    <row r="299" ht="14.25">
      <c r="A299" s="5">
        <f>BSMmodel!Q318</f>
        <v>5690</v>
      </c>
      <c r="B299" s="13">
        <f>BSMmodel!AF318</f>
        <v>9076534.0041015372</v>
      </c>
    </row>
    <row r="300" ht="14.25">
      <c r="A300" s="5">
        <f>BSMmodel!Q319</f>
        <v>5695</v>
      </c>
      <c r="B300" s="13">
        <f>BSMmodel!AF319</f>
        <v>8502459.8180454578</v>
      </c>
    </row>
    <row r="301" ht="14.25">
      <c r="A301" s="5">
        <f>BSMmodel!Q320</f>
        <v>5700</v>
      </c>
      <c r="B301" s="13">
        <f>BSMmodel!AF320</f>
        <v>111423303.74649931</v>
      </c>
    </row>
    <row r="302" ht="14.25">
      <c r="A302" s="5">
        <f>BSMmodel!Q321</f>
        <v>5705</v>
      </c>
      <c r="B302" s="13">
        <f>BSMmodel!AF321</f>
        <v>8810362.7102580555</v>
      </c>
    </row>
    <row r="303" ht="14.25">
      <c r="A303" s="5">
        <f>BSMmodel!Q322</f>
        <v>5710</v>
      </c>
      <c r="B303" s="13">
        <f>BSMmodel!AF322</f>
        <v>11495312.144165983</v>
      </c>
    </row>
    <row r="304" ht="14.25">
      <c r="A304" s="5">
        <f>BSMmodel!Q323</f>
        <v>5715</v>
      </c>
      <c r="B304" s="13">
        <f>BSMmodel!AF323</f>
        <v>5071849.0602054028</v>
      </c>
    </row>
    <row r="305" ht="14.25">
      <c r="A305" s="5">
        <f>BSMmodel!Q324</f>
        <v>5720</v>
      </c>
      <c r="B305" s="13">
        <f>BSMmodel!AF324</f>
        <v>7832743.990238212</v>
      </c>
    </row>
    <row r="306" ht="14.25">
      <c r="A306" s="5">
        <f>BSMmodel!Q325</f>
        <v>5725</v>
      </c>
      <c r="B306" s="13">
        <f>BSMmodel!AF325</f>
        <v>8204429.4309149785</v>
      </c>
    </row>
    <row r="307" ht="14.25">
      <c r="A307" s="5">
        <f>BSMmodel!Q326</f>
        <v>5730</v>
      </c>
      <c r="B307" s="13">
        <f>BSMmodel!AF326</f>
        <v>5980379.0986556038</v>
      </c>
    </row>
    <row r="308" ht="14.25">
      <c r="A308" s="5">
        <f>BSMmodel!Q327</f>
        <v>5735</v>
      </c>
      <c r="B308" s="13">
        <f>BSMmodel!AF327</f>
        <v>3356100.4910459323</v>
      </c>
    </row>
    <row r="309" ht="14.25">
      <c r="A309" s="5">
        <f>BSMmodel!Q328</f>
        <v>5740</v>
      </c>
      <c r="B309" s="13">
        <f>BSMmodel!AF328</f>
        <v>4791472.5692087654</v>
      </c>
    </row>
    <row r="310" ht="14.25">
      <c r="A310" s="5">
        <f>BSMmodel!Q329</f>
        <v>5745</v>
      </c>
      <c r="B310" s="13">
        <f>BSMmodel!AF329</f>
        <v>4765246.4183823718</v>
      </c>
    </row>
    <row r="311" ht="14.25">
      <c r="A311" s="5">
        <f>BSMmodel!Q330</f>
        <v>5750</v>
      </c>
      <c r="B311" s="13">
        <f>BSMmodel!AF330</f>
        <v>44988663.643709898</v>
      </c>
    </row>
    <row r="312" ht="14.25">
      <c r="A312" s="5">
        <f>BSMmodel!Q331</f>
        <v>5755</v>
      </c>
      <c r="B312" s="13">
        <f>BSMmodel!AF331</f>
        <v>4314306.9730621511</v>
      </c>
    </row>
    <row r="313" ht="14.25">
      <c r="A313" s="5">
        <f>BSMmodel!Q332</f>
        <v>5760</v>
      </c>
      <c r="B313" s="13">
        <f>BSMmodel!AF332</f>
        <v>5627441.4447525162</v>
      </c>
    </row>
    <row r="314" ht="14.25">
      <c r="A314" s="5">
        <f>BSMmodel!Q333</f>
        <v>5765</v>
      </c>
      <c r="B314" s="13">
        <f>BSMmodel!AF333</f>
        <v>3020187.0628234223</v>
      </c>
    </row>
    <row r="315" ht="14.25">
      <c r="A315" s="5">
        <f>BSMmodel!Q334</f>
        <v>5770</v>
      </c>
      <c r="B315" s="13">
        <f>BSMmodel!AF334</f>
        <v>3598637.8937228024</v>
      </c>
    </row>
    <row r="316" ht="14.25">
      <c r="A316" s="5">
        <f>BSMmodel!Q335</f>
        <v>5775</v>
      </c>
      <c r="B316" s="13">
        <f>BSMmodel!AF335</f>
        <v>8802531.0792520344</v>
      </c>
    </row>
    <row r="317" ht="14.25">
      <c r="A317" s="5">
        <f>BSMmodel!Q336</f>
        <v>5780</v>
      </c>
      <c r="B317" s="13">
        <f>BSMmodel!AF336</f>
        <v>3615670.0615710677</v>
      </c>
    </row>
    <row r="318" ht="14.25">
      <c r="A318" s="5">
        <f>BSMmodel!Q337</f>
        <v>5785</v>
      </c>
      <c r="B318" s="13">
        <f>BSMmodel!AF337</f>
        <v>1187679.7543177677</v>
      </c>
    </row>
    <row r="319" ht="14.25">
      <c r="A319" s="5">
        <f>BSMmodel!Q338</f>
        <v>5790</v>
      </c>
      <c r="B319" s="13">
        <f>BSMmodel!AF338</f>
        <v>2766111.5241188561</v>
      </c>
    </row>
    <row r="320" ht="14.25">
      <c r="A320" s="5">
        <f>BSMmodel!Q339</f>
        <v>5795</v>
      </c>
      <c r="B320" s="13">
        <f>BSMmodel!AF339</f>
        <v>2411307.9348363904</v>
      </c>
    </row>
    <row r="321" ht="14.25">
      <c r="A321" s="5">
        <f>BSMmodel!Q340</f>
        <v>5800</v>
      </c>
      <c r="B321" s="13">
        <f>BSMmodel!AF340</f>
        <v>61216930.355666645</v>
      </c>
    </row>
    <row r="322" ht="14.25">
      <c r="A322" s="5">
        <f>BSMmodel!Q341</f>
        <v>5805</v>
      </c>
      <c r="B322" s="13">
        <f>BSMmodel!AF341</f>
        <v>4663099.3025960065</v>
      </c>
    </row>
    <row r="323" ht="14.25">
      <c r="A323" s="5">
        <f>BSMmodel!Q342</f>
        <v>5810</v>
      </c>
      <c r="B323" s="13">
        <f>BSMmodel!AF342</f>
        <v>8224240.6965989275</v>
      </c>
    </row>
    <row r="324" ht="14.25">
      <c r="A324" s="5">
        <f>BSMmodel!Q343</f>
        <v>5815</v>
      </c>
      <c r="B324" s="13">
        <f>BSMmodel!AF343</f>
        <v>7108365.7604694543</v>
      </c>
    </row>
    <row r="325" ht="14.25">
      <c r="A325" s="5">
        <f>BSMmodel!Q344</f>
        <v>5820</v>
      </c>
      <c r="B325" s="13">
        <f>BSMmodel!AF344</f>
        <v>6933791.1072028857</v>
      </c>
    </row>
    <row r="326" ht="14.25">
      <c r="A326" s="5">
        <f>BSMmodel!Q345</f>
        <v>5825</v>
      </c>
      <c r="B326" s="13">
        <f>BSMmodel!AF345</f>
        <v>9945532.6225430071</v>
      </c>
    </row>
    <row r="327" ht="14.25">
      <c r="A327" s="5">
        <f>BSMmodel!Q346</f>
        <v>5830</v>
      </c>
      <c r="B327" s="13">
        <f>BSMmodel!AF346</f>
        <v>7249017.2837062543</v>
      </c>
    </row>
    <row r="328" ht="14.25">
      <c r="A328" s="5">
        <f>BSMmodel!Q347</f>
        <v>5835</v>
      </c>
      <c r="B328" s="13">
        <f>BSMmodel!AF347</f>
        <v>2646510.5206728019</v>
      </c>
    </row>
    <row r="329" ht="14.25">
      <c r="A329" s="5">
        <f>BSMmodel!Q348</f>
        <v>5840</v>
      </c>
      <c r="B329" s="13">
        <f>BSMmodel!AF348</f>
        <v>3634192.0388438692</v>
      </c>
    </row>
    <row r="330" ht="14.25">
      <c r="A330" s="5">
        <f>BSMmodel!Q349</f>
        <v>5845</v>
      </c>
      <c r="B330" s="13">
        <f>BSMmodel!AF349</f>
        <v>1338969.7911618438</v>
      </c>
    </row>
    <row r="331" ht="14.25">
      <c r="A331" s="5">
        <f>BSMmodel!Q350</f>
        <v>5850</v>
      </c>
      <c r="B331" s="13">
        <f>BSMmodel!AF350</f>
        <v>27959517.261976376</v>
      </c>
    </row>
    <row r="332" ht="14.25">
      <c r="A332" s="5">
        <f>BSMmodel!Q351</f>
        <v>5855</v>
      </c>
      <c r="B332" s="13">
        <f>BSMmodel!AF351</f>
        <v>4407402.8835394206</v>
      </c>
    </row>
    <row r="333" ht="14.25">
      <c r="A333" s="5">
        <f>BSMmodel!Q352</f>
        <v>5860</v>
      </c>
      <c r="B333" s="13">
        <f>BSMmodel!AF352</f>
        <v>3875349.5682967766</v>
      </c>
    </row>
    <row r="334" ht="14.25">
      <c r="A334" s="5">
        <f>BSMmodel!Q353</f>
        <v>5865</v>
      </c>
      <c r="B334" s="13">
        <f>BSMmodel!AF353</f>
        <v>3183845.6395495548</v>
      </c>
    </row>
    <row r="335" ht="14.25">
      <c r="A335" s="5">
        <f>BSMmodel!Q354</f>
        <v>5870</v>
      </c>
      <c r="B335" s="13">
        <f>BSMmodel!AF354</f>
        <v>3454159.1728196489</v>
      </c>
    </row>
    <row r="336" ht="14.25">
      <c r="A336" s="5">
        <f>BSMmodel!Q355</f>
        <v>5875</v>
      </c>
      <c r="B336" s="13">
        <f>BSMmodel!AF355</f>
        <v>7789824.8072713288</v>
      </c>
    </row>
    <row r="337" ht="14.25">
      <c r="A337" s="5">
        <f>BSMmodel!Q356</f>
        <v>5880</v>
      </c>
      <c r="B337" s="13">
        <f>BSMmodel!AF356</f>
        <v>4436120.0650986405</v>
      </c>
    </row>
    <row r="338" ht="14.25">
      <c r="A338" s="5">
        <f>BSMmodel!Q357</f>
        <v>5885</v>
      </c>
      <c r="B338" s="13">
        <f>BSMmodel!AF357</f>
        <v>3064308.8815866769</v>
      </c>
    </row>
    <row r="339" ht="14.25">
      <c r="A339" s="5">
        <f>BSMmodel!Q358</f>
        <v>5890</v>
      </c>
      <c r="B339" s="13">
        <f>BSMmodel!AF358</f>
        <v>3844427.0599073647</v>
      </c>
    </row>
    <row r="340" ht="14.25">
      <c r="A340" s="5">
        <f>BSMmodel!Q359</f>
        <v>5895</v>
      </c>
      <c r="B340" s="13">
        <f>BSMmodel!AF359</f>
        <v>1819406.4542443489</v>
      </c>
    </row>
    <row r="341" ht="14.25">
      <c r="A341" s="5">
        <f>BSMmodel!Q360</f>
        <v>5900</v>
      </c>
      <c r="B341" s="13">
        <f>BSMmodel!AF360</f>
        <v>30607678.264280859</v>
      </c>
    </row>
    <row r="342" ht="14.25">
      <c r="A342" s="5">
        <f>BSMmodel!Q361</f>
        <v>5905</v>
      </c>
      <c r="B342" s="13">
        <f>BSMmodel!AF361</f>
        <v>3865569.6550014969</v>
      </c>
    </row>
    <row r="343" ht="14.25">
      <c r="A343" s="5">
        <f>BSMmodel!Q362</f>
        <v>5910</v>
      </c>
      <c r="B343" s="13">
        <f>BSMmodel!AF362</f>
        <v>4186313.550769154</v>
      </c>
    </row>
    <row r="344" ht="14.25">
      <c r="A344" s="5">
        <f>BSMmodel!Q363</f>
        <v>5915</v>
      </c>
      <c r="B344" s="13">
        <f>BSMmodel!AF363</f>
        <v>3291718.5802635481</v>
      </c>
    </row>
    <row r="345" ht="14.25">
      <c r="A345" s="5">
        <f>BSMmodel!Q364</f>
        <v>5920</v>
      </c>
      <c r="B345" s="13">
        <f>BSMmodel!AF364</f>
        <v>2664569.438285545</v>
      </c>
    </row>
    <row r="346" ht="14.25">
      <c r="A346" s="5">
        <f>BSMmodel!Q365</f>
        <v>5925</v>
      </c>
      <c r="B346" s="13">
        <f>BSMmodel!AF365</f>
        <v>3354570.0555552598</v>
      </c>
    </row>
    <row r="347" ht="14.25">
      <c r="A347" s="5">
        <f>BSMmodel!Q366</f>
        <v>5930</v>
      </c>
      <c r="B347" s="13">
        <f>BSMmodel!AF366</f>
        <v>1427796.931099711</v>
      </c>
    </row>
    <row r="348" ht="14.25">
      <c r="A348" s="5">
        <f>BSMmodel!Q367</f>
        <v>5935</v>
      </c>
      <c r="B348" s="13">
        <f>BSMmodel!AF367</f>
        <v>867088.21927316417</v>
      </c>
    </row>
    <row r="349" ht="14.25">
      <c r="A349" s="5">
        <f>BSMmodel!Q368</f>
        <v>5940</v>
      </c>
      <c r="B349" s="13">
        <f>BSMmodel!AF368</f>
        <v>636292.93829177646</v>
      </c>
    </row>
    <row r="350" ht="14.25">
      <c r="A350" s="5">
        <f>BSMmodel!Q369</f>
        <v>5945</v>
      </c>
      <c r="B350" s="13">
        <f>BSMmodel!AF369</f>
        <v>105902.96241327221</v>
      </c>
    </row>
    <row r="351" ht="14.25">
      <c r="A351" s="5">
        <f>BSMmodel!Q370</f>
        <v>5950</v>
      </c>
      <c r="B351" s="13">
        <f>BSMmodel!AF370</f>
        <v>-1120846.9602219013</v>
      </c>
    </row>
    <row r="352" ht="14.25">
      <c r="A352" s="5">
        <f>BSMmodel!Q371</f>
        <v>5955</v>
      </c>
      <c r="B352" s="13">
        <f>BSMmodel!AF371</f>
        <v>-493001.05080637464</v>
      </c>
    </row>
    <row r="353" ht="14.25">
      <c r="A353" s="5">
        <f>BSMmodel!Q372</f>
        <v>5960</v>
      </c>
      <c r="B353" s="13">
        <f>BSMmodel!AF372</f>
        <v>-819039.49223466043</v>
      </c>
    </row>
    <row r="354" ht="14.25">
      <c r="A354" s="5">
        <f>BSMmodel!Q373</f>
        <v>5965</v>
      </c>
      <c r="B354" s="13">
        <f>BSMmodel!AF373</f>
        <v>-997682.87280772545</v>
      </c>
    </row>
    <row r="355" ht="14.25">
      <c r="A355" s="5">
        <f>BSMmodel!Q374</f>
        <v>5970</v>
      </c>
      <c r="B355" s="13">
        <f>BSMmodel!AF374</f>
        <v>-1599622.1292777548</v>
      </c>
    </row>
    <row r="356" ht="14.25">
      <c r="A356" s="5">
        <f>BSMmodel!Q375</f>
        <v>5975</v>
      </c>
      <c r="B356" s="13">
        <f>BSMmodel!AF375</f>
        <v>-2356244.8158550397</v>
      </c>
    </row>
    <row r="357" ht="14.25">
      <c r="A357" s="5">
        <f>BSMmodel!Q376</f>
        <v>5980</v>
      </c>
      <c r="B357" s="13">
        <f>BSMmodel!AF376</f>
        <v>-1618676.2596518823</v>
      </c>
    </row>
    <row r="358" ht="14.25">
      <c r="A358" s="5">
        <f>BSMmodel!Q377</f>
        <v>5985</v>
      </c>
      <c r="B358" s="13">
        <f>BSMmodel!AF377</f>
        <v>-1183486.6209193743</v>
      </c>
    </row>
    <row r="359" ht="14.25">
      <c r="A359" s="5">
        <f>BSMmodel!Q378</f>
        <v>5990</v>
      </c>
      <c r="B359" s="13">
        <f>BSMmodel!AF378</f>
        <v>-2554812.0786834732</v>
      </c>
    </row>
    <row r="360" ht="14.25">
      <c r="A360" s="5">
        <f>BSMmodel!Q379</f>
        <v>5995</v>
      </c>
      <c r="B360" s="13">
        <f>BSMmodel!AF379</f>
        <v>-2226450.4036526415</v>
      </c>
    </row>
    <row r="361" ht="14.25">
      <c r="A361" s="5">
        <f>BSMmodel!Q380</f>
        <v>6000</v>
      </c>
      <c r="B361" s="13">
        <f>BSMmodel!AF380</f>
        <v>-155737647.91916686</v>
      </c>
    </row>
    <row r="362" ht="14.25">
      <c r="A362" s="5">
        <f>BSMmodel!Q381</f>
        <v>6005</v>
      </c>
      <c r="B362" s="13">
        <f>BSMmodel!AF381</f>
        <v>-92384.982763951339</v>
      </c>
    </row>
    <row r="363" ht="14.25">
      <c r="A363" s="5">
        <f>BSMmodel!Q382</f>
        <v>6010</v>
      </c>
      <c r="B363" s="13">
        <f>BSMmodel!AF382</f>
        <v>-197151.01154198067</v>
      </c>
    </row>
    <row r="364" ht="14.25">
      <c r="A364" s="5">
        <f>BSMmodel!Q383</f>
        <v>6015</v>
      </c>
      <c r="B364" s="13">
        <f>BSMmodel!AF383</f>
        <v>-108753.46479393471</v>
      </c>
    </row>
    <row r="365" ht="14.25">
      <c r="A365" s="5">
        <f>BSMmodel!Q384</f>
        <v>6020</v>
      </c>
      <c r="B365" s="13">
        <f>BSMmodel!AF384</f>
        <v>-383013.15554536477</v>
      </c>
    </row>
    <row r="366" ht="14.25">
      <c r="A366" s="5">
        <f>BSMmodel!Q385</f>
        <v>6025</v>
      </c>
      <c r="B366" s="13">
        <f>BSMmodel!AF385</f>
        <v>-3946126.4688812522</v>
      </c>
    </row>
    <row r="367" ht="14.25">
      <c r="A367" s="5">
        <f>BSMmodel!Q386</f>
        <v>6030</v>
      </c>
      <c r="B367" s="13">
        <f>BSMmodel!AF386</f>
        <v>-219556.31272875075</v>
      </c>
    </row>
    <row r="368" ht="14.25">
      <c r="A368" s="5">
        <f>BSMmodel!Q387</f>
        <v>6035</v>
      </c>
      <c r="B368" s="13">
        <f>BSMmodel!AF387</f>
        <v>-20202.134516520506</v>
      </c>
    </row>
    <row r="369" ht="14.25">
      <c r="A369" s="5">
        <f>BSMmodel!Q388</f>
        <v>6040</v>
      </c>
      <c r="B369" s="13">
        <f>BSMmodel!AF388</f>
        <v>-265863.94534285786</v>
      </c>
    </row>
    <row r="370" ht="14.25">
      <c r="A370" s="5">
        <f>BSMmodel!Q389</f>
        <v>6045</v>
      </c>
      <c r="B370" s="13">
        <f>BSMmodel!AF389</f>
        <v>-39096.116743220562</v>
      </c>
    </row>
    <row r="371" ht="14.25">
      <c r="A371" s="5">
        <f>BSMmodel!Q390</f>
        <v>6050</v>
      </c>
      <c r="B371" s="13">
        <f>BSMmodel!AF390</f>
        <v>-10676808.108653231</v>
      </c>
    </row>
    <row r="372" ht="14.25">
      <c r="A372" s="5">
        <f>BSMmodel!Q391</f>
        <v>6055</v>
      </c>
      <c r="B372" s="13">
        <f>BSMmodel!AF391</f>
        <v>-4907.4264128601571</v>
      </c>
    </row>
    <row r="373" ht="14.25">
      <c r="A373" s="5">
        <f>BSMmodel!Q392</f>
        <v>6060</v>
      </c>
      <c r="B373" s="13">
        <f>BSMmodel!AF392</f>
        <v>-246013.16194216613</v>
      </c>
    </row>
    <row r="374" ht="14.25">
      <c r="A374" s="5">
        <f>BSMmodel!Q393</f>
        <v>6065</v>
      </c>
      <c r="B374" s="13">
        <f>BSMmodel!AF393</f>
        <v>-115143.62830027066</v>
      </c>
    </row>
    <row r="375" ht="14.25">
      <c r="A375" s="5">
        <f>BSMmodel!Q394</f>
        <v>6070</v>
      </c>
      <c r="B375" s="13">
        <f>BSMmodel!AF394</f>
        <v>-202470.96412901851</v>
      </c>
    </row>
    <row r="376" ht="14.25">
      <c r="A376" s="5">
        <f>BSMmodel!Q395</f>
        <v>6075</v>
      </c>
      <c r="B376" s="13">
        <f>BSMmodel!AF395</f>
        <v>-4348144.1879894687</v>
      </c>
    </row>
    <row r="377" ht="14.25">
      <c r="A377" s="5">
        <f>BSMmodel!Q396</f>
        <v>6080</v>
      </c>
      <c r="B377" s="13">
        <f>BSMmodel!AF396</f>
        <v>-499024.97144413623</v>
      </c>
    </row>
    <row r="378" ht="14.25">
      <c r="A378" s="5">
        <f>BSMmodel!Q397</f>
        <v>6085</v>
      </c>
      <c r="B378" s="13">
        <f>BSMmodel!AF397</f>
        <v>-23740.650977278128</v>
      </c>
    </row>
    <row r="379" ht="14.25">
      <c r="A379" s="5">
        <f>BSMmodel!Q398</f>
        <v>6090</v>
      </c>
      <c r="B379" s="13">
        <f>BSMmodel!AF398</f>
        <v>-171300.91693404096</v>
      </c>
    </row>
    <row r="380" ht="14.25">
      <c r="A380" s="5">
        <f>BSMmodel!Q399</f>
        <v>6095</v>
      </c>
      <c r="B380" s="13">
        <f>BSMmodel!AF399</f>
        <v>-2864.5999933538087</v>
      </c>
    </row>
    <row r="381" ht="14.25">
      <c r="A381" s="5">
        <f>BSMmodel!Q400</f>
        <v>6100</v>
      </c>
      <c r="B381" s="13">
        <f>BSMmodel!AF400</f>
        <v>-23270253.77053022</v>
      </c>
    </row>
    <row r="382" ht="14.25">
      <c r="A382" s="5">
        <f>BSMmodel!Q401</f>
        <v>6105</v>
      </c>
      <c r="B382" s="13">
        <f>BSMmodel!AF401</f>
        <v>-8747.2274201446598</v>
      </c>
    </row>
    <row r="383" ht="14.25">
      <c r="A383" s="5">
        <f>BSMmodel!Q402</f>
        <v>6110</v>
      </c>
      <c r="B383" s="13">
        <f>BSMmodel!AF402</f>
        <v>-231768.56516308669</v>
      </c>
    </row>
    <row r="384" ht="14.25">
      <c r="A384" s="5">
        <f>BSMmodel!Q403</f>
        <v>6115</v>
      </c>
      <c r="B384" s="13">
        <f>BSMmodel!AF403</f>
        <v>-55991.870757095021</v>
      </c>
    </row>
    <row r="385" ht="14.25">
      <c r="A385" s="5">
        <f>BSMmodel!Q404</f>
        <v>6120</v>
      </c>
      <c r="B385" s="13">
        <f>BSMmodel!AF404</f>
        <v>-709275.82426396536</v>
      </c>
    </row>
    <row r="386" ht="14.25">
      <c r="A386" s="5">
        <f>BSMmodel!Q405</f>
        <v>6125</v>
      </c>
      <c r="B386" s="13">
        <f>BSMmodel!AF405</f>
        <v>-2623157.1248137453</v>
      </c>
    </row>
    <row r="387" ht="14.25">
      <c r="A387" s="5">
        <f>BSMmodel!Q406</f>
        <v>6130</v>
      </c>
      <c r="B387" s="13">
        <f>BSMmodel!AF406</f>
        <v>-300251.63990474615</v>
      </c>
    </row>
    <row r="388" ht="14.25">
      <c r="A388" s="5">
        <f>BSMmodel!Q407</f>
        <v>6135</v>
      </c>
      <c r="B388" s="13">
        <f>BSMmodel!AF407</f>
        <v>-19193.590988504682</v>
      </c>
    </row>
    <row r="389" ht="14.25">
      <c r="A389" s="5">
        <f>BSMmodel!Q408</f>
        <v>6140</v>
      </c>
      <c r="B389" s="13">
        <f>BSMmodel!AF408</f>
        <v>-79469.486002413469</v>
      </c>
    </row>
    <row r="390" ht="14.25">
      <c r="A390" s="5">
        <f>BSMmodel!Q409</f>
        <v>6145</v>
      </c>
      <c r="B390" s="13">
        <f>BSMmodel!AF409</f>
        <v>-2929.6411675789968</v>
      </c>
    </row>
    <row r="391" ht="14.25">
      <c r="A391" s="5">
        <f>BSMmodel!Q410</f>
        <v>6150</v>
      </c>
      <c r="B391" s="13">
        <f>BSMmodel!AF410</f>
        <v>-8217639.3469815422</v>
      </c>
    </row>
    <row r="392" ht="14.25">
      <c r="A392" s="5">
        <f>BSMmodel!Q411</f>
        <v>6155</v>
      </c>
      <c r="B392" s="13">
        <f>BSMmodel!AF411</f>
        <v>-5781.159936439386</v>
      </c>
    </row>
    <row r="393" ht="14.25">
      <c r="A393" s="5">
        <f>BSMmodel!Q412</f>
        <v>6160</v>
      </c>
      <c r="B393" s="13">
        <f>BSMmodel!AF412</f>
        <v>-611791.15832015849</v>
      </c>
    </row>
    <row r="394" ht="14.25">
      <c r="A394" s="5">
        <f>BSMmodel!Q413</f>
        <v>6165</v>
      </c>
      <c r="B394" s="13">
        <f>BSMmodel!AF413</f>
        <v>0</v>
      </c>
    </row>
    <row r="395" ht="14.25">
      <c r="A395" s="5">
        <f>BSMmodel!Q414</f>
        <v>6170</v>
      </c>
      <c r="B395" s="13">
        <f>BSMmodel!AF414</f>
        <v>-26649.89792085487</v>
      </c>
    </row>
    <row r="396" ht="14.25">
      <c r="A396" s="5">
        <f>BSMmodel!Q415</f>
        <v>6175</v>
      </c>
      <c r="B396" s="13">
        <f>BSMmodel!AF415</f>
        <v>-1647018.0955524088</v>
      </c>
    </row>
    <row r="397" ht="14.25">
      <c r="A397" s="5">
        <f>BSMmodel!Q416</f>
        <v>6180</v>
      </c>
      <c r="B397" s="13">
        <f>BSMmodel!AF416</f>
        <v>-147567.41516406953</v>
      </c>
    </row>
    <row r="398" ht="14.25">
      <c r="A398" s="5">
        <f>BSMmodel!Q417</f>
        <v>6185</v>
      </c>
      <c r="B398" s="13">
        <f>BSMmodel!AF417</f>
        <v>0</v>
      </c>
    </row>
    <row r="399" ht="14.25">
      <c r="A399" s="5">
        <f>BSMmodel!Q418</f>
        <v>6190</v>
      </c>
      <c r="B399" s="13">
        <f>BSMmodel!AF418</f>
        <v>-78157.157185428514</v>
      </c>
    </row>
    <row r="400" ht="14.25">
      <c r="A400" s="5">
        <f>BSMmodel!Q419</f>
        <v>6195</v>
      </c>
      <c r="B400" s="13">
        <f>BSMmodel!AF419</f>
        <v>0</v>
      </c>
    </row>
    <row r="401" ht="14.25">
      <c r="A401" s="5">
        <f>BSMmodel!Q420</f>
        <v>6200</v>
      </c>
      <c r="B401" s="13">
        <f>BSMmodel!AF420</f>
        <v>-8686805.7514933255</v>
      </c>
    </row>
    <row r="402" ht="14.25">
      <c r="A402" s="5">
        <f>BSMmodel!Q421</f>
        <v>6210</v>
      </c>
      <c r="B402" s="13">
        <f>BSMmodel!AF421</f>
        <v>-143703.57908462451</v>
      </c>
    </row>
    <row r="403" ht="14.25">
      <c r="A403" s="5">
        <f>BSMmodel!Q422</f>
        <v>6220</v>
      </c>
      <c r="B403" s="13">
        <f>BSMmodel!AF422</f>
        <v>-180941.40477593537</v>
      </c>
    </row>
    <row r="404" ht="14.25">
      <c r="A404" s="5">
        <f>BSMmodel!Q423</f>
        <v>6225</v>
      </c>
      <c r="B404" s="13">
        <f>BSMmodel!AF423</f>
        <v>-684979.54973691551</v>
      </c>
    </row>
    <row r="405" ht="14.25">
      <c r="A405" s="5">
        <f>BSMmodel!Q424</f>
        <v>6230</v>
      </c>
      <c r="B405" s="13">
        <f>BSMmodel!AF424</f>
        <v>-824892.71902128565</v>
      </c>
    </row>
    <row r="406" ht="14.25">
      <c r="A406" s="5">
        <f>BSMmodel!Q425</f>
        <v>6240</v>
      </c>
      <c r="B406" s="13">
        <f>BSMmodel!AF425</f>
        <v>-50967.626079746638</v>
      </c>
    </row>
    <row r="407" ht="14.25">
      <c r="A407" s="5">
        <f>BSMmodel!Q426</f>
        <v>6250</v>
      </c>
      <c r="B407" s="13">
        <f>BSMmodel!AF426</f>
        <v>-3989235.7390822629</v>
      </c>
    </row>
    <row r="408" ht="14.25">
      <c r="A408" s="5">
        <f>BSMmodel!Q427</f>
        <v>6260</v>
      </c>
      <c r="B408" s="13">
        <f>BSMmodel!AF427</f>
        <v>-29274.233109902743</v>
      </c>
    </row>
    <row r="409" ht="14.25">
      <c r="A409" s="5">
        <f>BSMmodel!Q428</f>
        <v>6270</v>
      </c>
      <c r="B409" s="13">
        <f>BSMmodel!AF428</f>
        <v>-11510.393031417037</v>
      </c>
    </row>
    <row r="410" ht="14.25">
      <c r="A410" s="5">
        <f>BSMmodel!Q429</f>
        <v>6275</v>
      </c>
      <c r="B410" s="13">
        <f>BSMmodel!AF429</f>
        <v>-321052.8571268582</v>
      </c>
    </row>
    <row r="411" ht="14.25">
      <c r="A411" s="5">
        <f>BSMmodel!Q430</f>
        <v>6280</v>
      </c>
      <c r="B411" s="13">
        <f>BSMmodel!AF430</f>
        <v>-5789.2951062375541</v>
      </c>
    </row>
    <row r="412" ht="14.25">
      <c r="A412" s="5">
        <f>BSMmodel!Q431</f>
        <v>6290</v>
      </c>
      <c r="B412" s="13">
        <f>BSMmodel!AF431</f>
        <v>-40023.848241088141</v>
      </c>
    </row>
    <row r="413" ht="14.25">
      <c r="A413" s="5">
        <f>BSMmodel!Q432</f>
        <v>6300</v>
      </c>
      <c r="B413" s="13">
        <f>BSMmodel!AF432</f>
        <v>-1670866.4164635739</v>
      </c>
    </row>
    <row r="414" ht="14.25">
      <c r="A414" s="5">
        <f>BSMmodel!Q433</f>
        <v>6310</v>
      </c>
      <c r="B414" s="13">
        <f>BSMmodel!AF433</f>
        <v>-30336.524139011155</v>
      </c>
    </row>
    <row r="415" ht="14.25">
      <c r="A415" s="5">
        <f>BSMmodel!Q434</f>
        <v>6320</v>
      </c>
      <c r="B415" s="13">
        <f>BSMmodel!AF434</f>
        <v>-3643.2847424038782</v>
      </c>
    </row>
    <row r="416" ht="14.25">
      <c r="A416" s="5">
        <f>BSMmodel!Q435</f>
        <v>6325</v>
      </c>
      <c r="B416" s="13">
        <f>BSMmodel!AF435</f>
        <v>-24439.691477183675</v>
      </c>
    </row>
    <row r="417" ht="14.25">
      <c r="A417" s="5">
        <f>BSMmodel!Q436</f>
        <v>6330</v>
      </c>
      <c r="B417" s="13">
        <f>BSMmodel!AF436</f>
        <v>-16157.938232641458</v>
      </c>
    </row>
    <row r="418" ht="14.25">
      <c r="A418" s="5">
        <f>BSMmodel!Q437</f>
        <v>6340</v>
      </c>
      <c r="B418" s="13">
        <f>BSMmodel!AF437</f>
        <v>-14776.367946476241</v>
      </c>
    </row>
    <row r="419" ht="14.25">
      <c r="A419" s="5">
        <f>BSMmodel!Q438</f>
        <v>6350</v>
      </c>
      <c r="B419" s="13">
        <f>BSMmodel!AF438</f>
        <v>-273045.22810497956</v>
      </c>
    </row>
    <row r="420" ht="14.25">
      <c r="A420" s="5">
        <f>BSMmodel!Q439</f>
        <v>6360</v>
      </c>
      <c r="B420" s="13">
        <f>BSMmodel!AF439</f>
        <v>-1687.357121665038</v>
      </c>
    </row>
    <row r="421" ht="14.25">
      <c r="A421" s="5">
        <f>BSMmodel!Q440</f>
        <v>6370</v>
      </c>
      <c r="B421" s="13">
        <f>BSMmodel!AF440</f>
        <v>-3437.5463112616417</v>
      </c>
    </row>
    <row r="422" ht="14.25">
      <c r="A422" s="5">
        <f>BSMmodel!Q441</f>
        <v>6375</v>
      </c>
      <c r="B422" s="13">
        <f>BSMmodel!AF441</f>
        <v>-171695.23240739736</v>
      </c>
    </row>
    <row r="423" ht="14.25">
      <c r="A423" s="5">
        <f>BSMmodel!Q442</f>
        <v>6380</v>
      </c>
      <c r="B423" s="13">
        <f>BSMmodel!AF442</f>
        <v>-2412.9525407001447</v>
      </c>
    </row>
    <row r="424" ht="14.25">
      <c r="A424" s="5">
        <f>BSMmodel!Q443</f>
        <v>6390</v>
      </c>
      <c r="B424" s="13">
        <f>BSMmodel!AF443</f>
        <v>-2791.0587356103474</v>
      </c>
    </row>
    <row r="425" ht="14.25">
      <c r="A425" s="5">
        <f>BSMmodel!Q444</f>
        <v>6400</v>
      </c>
      <c r="B425" s="13">
        <f>BSMmodel!AF444</f>
        <v>-166589.24414935336</v>
      </c>
    </row>
    <row r="426" ht="14.25">
      <c r="A426" s="5">
        <f>BSMmodel!Q445</f>
        <v>6410</v>
      </c>
      <c r="B426" s="13">
        <f>BSMmodel!AF445</f>
        <v>-248.64374505934401</v>
      </c>
    </row>
    <row r="427" ht="14.25">
      <c r="A427" s="5">
        <f>BSMmodel!Q446</f>
        <v>6420</v>
      </c>
      <c r="B427" s="13">
        <f>BSMmodel!AF446</f>
        <v>-221.60647113203314</v>
      </c>
    </row>
    <row r="428" ht="14.25">
      <c r="A428" s="5">
        <f>BSMmodel!Q447</f>
        <v>6425</v>
      </c>
      <c r="B428" s="13">
        <f>BSMmodel!AF447</f>
        <v>-192889.33196430543</v>
      </c>
    </row>
    <row r="429" ht="14.25">
      <c r="A429" s="5">
        <f>BSMmodel!Q448</f>
        <v>6430</v>
      </c>
      <c r="B429" s="13">
        <f>BSMmodel!AF448</f>
        <v>-1378.4127682761475</v>
      </c>
    </row>
    <row r="430" ht="14.25">
      <c r="A430" s="5">
        <f>BSMmodel!Q449</f>
        <v>6440</v>
      </c>
      <c r="B430" s="13">
        <f>BSMmodel!AF449</f>
        <v>0</v>
      </c>
    </row>
    <row r="431" ht="14.25">
      <c r="A431" s="5">
        <f>BSMmodel!Q450</f>
        <v>6450</v>
      </c>
      <c r="B431" s="13">
        <f>BSMmodel!AF450</f>
        <v>-95522.753285480343</v>
      </c>
    </row>
    <row r="432" ht="14.25">
      <c r="A432" s="5">
        <f>BSMmodel!Q451</f>
        <v>6460</v>
      </c>
      <c r="B432" s="13">
        <f>BSMmodel!AF451</f>
        <v>0</v>
      </c>
    </row>
    <row r="433" ht="14.25">
      <c r="A433" s="5">
        <f>BSMmodel!Q452</f>
        <v>6470</v>
      </c>
      <c r="B433" s="13">
        <f>BSMmodel!AF452</f>
        <v>-476.51417457574883</v>
      </c>
    </row>
    <row r="434" ht="14.25">
      <c r="A434" s="5">
        <f>BSMmodel!Q453</f>
        <v>6475</v>
      </c>
      <c r="B434" s="13">
        <f>BSMmodel!AF453</f>
        <v>-780.57564250570249</v>
      </c>
    </row>
    <row r="435" ht="14.25">
      <c r="A435" s="5">
        <f>BSMmodel!Q454</f>
        <v>6480</v>
      </c>
      <c r="B435" s="13">
        <f>BSMmodel!AF454</f>
        <v>0</v>
      </c>
    </row>
    <row r="436" ht="14.25">
      <c r="A436" s="5">
        <f>BSMmodel!Q455</f>
        <v>6490</v>
      </c>
      <c r="B436" s="13">
        <f>BSMmodel!AF455</f>
        <v>-364.20141260784737</v>
      </c>
    </row>
    <row r="437" ht="14.25">
      <c r="A437" s="5">
        <f>BSMmodel!Q456</f>
        <v>6500</v>
      </c>
      <c r="B437" s="13">
        <f>BSMmodel!AF456</f>
        <v>-128630.64218685642</v>
      </c>
    </row>
    <row r="438" ht="14.25">
      <c r="A438" s="5">
        <f>BSMmodel!Q457</f>
        <v>6525</v>
      </c>
      <c r="B438" s="13">
        <f>BSMmodel!AF457</f>
        <v>-332.04859957800801</v>
      </c>
    </row>
    <row r="439" ht="14.25">
      <c r="A439" s="5">
        <f>BSMmodel!Q458</f>
        <v>6550</v>
      </c>
      <c r="B439" s="13">
        <f>BSMmodel!AF458</f>
        <v>-5241.2087847894927</v>
      </c>
    </row>
    <row r="440" ht="14.25">
      <c r="A440" s="5">
        <f>BSMmodel!Q459</f>
        <v>6575</v>
      </c>
      <c r="B440" s="13">
        <f>BSMmodel!AF459</f>
        <v>0</v>
      </c>
    </row>
    <row r="441" ht="14.25">
      <c r="A441" s="5">
        <f>BSMmodel!Q460</f>
        <v>6600</v>
      </c>
      <c r="B441" s="13">
        <f>BSMmodel!AF460</f>
        <v>-2057.4449646244921</v>
      </c>
    </row>
    <row r="442" ht="14.25">
      <c r="A442" s="5">
        <f>BSMmodel!Q461</f>
        <v>6625</v>
      </c>
      <c r="B442" s="13">
        <f>BSMmodel!AF461</f>
        <v>0</v>
      </c>
    </row>
    <row r="443" ht="14.25">
      <c r="A443" s="5">
        <f>BSMmodel!Q462</f>
        <v>6650</v>
      </c>
      <c r="B443" s="13">
        <f>BSMmodel!AF462</f>
        <v>-121.17370946608413</v>
      </c>
    </row>
    <row r="444" ht="14.25">
      <c r="A444" s="5">
        <f>BSMmodel!Q463</f>
        <v>6675</v>
      </c>
      <c r="B444" s="13">
        <f>BSMmodel!AF463</f>
        <v>0</v>
      </c>
    </row>
    <row r="445" ht="14.25">
      <c r="A445" s="5">
        <f>BSMmodel!Q464</f>
        <v>6700</v>
      </c>
      <c r="B445" s="13">
        <f>BSMmodel!AF464</f>
        <v>-129.02046840247655</v>
      </c>
    </row>
    <row r="446" ht="14.25">
      <c r="A446" s="5">
        <f>BSMmodel!Q465</f>
        <v>6725</v>
      </c>
      <c r="B446" s="13">
        <f>BSMmodel!AF465</f>
        <v>0</v>
      </c>
    </row>
    <row r="447" ht="14.25">
      <c r="A447" s="5">
        <f>BSMmodel!Q466</f>
        <v>6750</v>
      </c>
      <c r="B447" s="13">
        <f>BSMmodel!AF466</f>
        <v>-2.0756556870704115</v>
      </c>
    </row>
    <row r="448" ht="14.25">
      <c r="A448" s="5">
        <f>BSMmodel!Q467</f>
        <v>6775</v>
      </c>
      <c r="B448" s="13">
        <f>BSMmodel!AF467</f>
        <v>0</v>
      </c>
    </row>
    <row r="449" ht="14.25">
      <c r="A449" s="5">
        <f>BSMmodel!Q468</f>
        <v>6800</v>
      </c>
      <c r="B449" s="13">
        <f>BSMmodel!AF468</f>
        <v>-10.130681187367376</v>
      </c>
    </row>
    <row r="450" ht="14.25">
      <c r="A450" s="5">
        <f>BSMmodel!Q469</f>
        <v>6850</v>
      </c>
      <c r="B450" s="13">
        <f>BSMmodel!AF469</f>
        <v>0</v>
      </c>
    </row>
    <row r="451" ht="14.25">
      <c r="A451" s="5">
        <f>BSMmodel!Q470</f>
        <v>6900</v>
      </c>
      <c r="B451" s="13">
        <f>BSMmodel!AF470</f>
        <v>-0.22214117472384107</v>
      </c>
    </row>
    <row r="452" ht="14.25">
      <c r="A452" s="5">
        <f>BSMmodel!Q471</f>
        <v>6950</v>
      </c>
      <c r="B452" s="13">
        <f>BSMmodel!AF471</f>
        <v>0</v>
      </c>
    </row>
    <row r="453" ht="14.25">
      <c r="A453" s="5">
        <f>BSMmodel!Q472</f>
        <v>7000</v>
      </c>
      <c r="B453" s="13">
        <f>BSMmodel!AF472</f>
        <v>-19.971454054608877</v>
      </c>
    </row>
    <row r="454" ht="14.25">
      <c r="A454" s="5">
        <f>BSMmodel!Q473</f>
        <v>7050</v>
      </c>
      <c r="B454" s="13">
        <f>BSMmodel!AF473</f>
        <v>0</v>
      </c>
    </row>
    <row r="455" ht="14.25">
      <c r="A455" s="5">
        <f>BSMmodel!Q474</f>
        <v>7100</v>
      </c>
      <c r="B455" s="13">
        <f>BSMmodel!AF474</f>
        <v>-8.1309194119243079e-004</v>
      </c>
    </row>
    <row r="456" ht="14.25">
      <c r="A456" s="5">
        <f>BSMmodel!Q475</f>
        <v>7200</v>
      </c>
      <c r="B456" s="13">
        <f>BSMmodel!AF475</f>
        <v>-8.9174057924263432e-005</v>
      </c>
    </row>
    <row r="457" ht="14.25">
      <c r="A457" s="5">
        <f>BSMmodel!Q476</f>
        <v>7300</v>
      </c>
      <c r="B457" s="13">
        <f>BSMmodel!AF476</f>
        <v>-1.0132324321211685e-006</v>
      </c>
    </row>
    <row r="458" ht="14.25">
      <c r="A458" s="5">
        <f>BSMmodel!Q477</f>
        <v>7400</v>
      </c>
      <c r="B458" s="13">
        <f>BSMmodel!AF477</f>
        <v>-1.0202668068633848e-006</v>
      </c>
    </row>
    <row r="459" ht="14.25">
      <c r="A459" s="5">
        <f>BSMmodel!Q478</f>
        <v>7500</v>
      </c>
      <c r="B459" s="13">
        <f>BSMmodel!AF478</f>
        <v>-2.4670795984254187e-009</v>
      </c>
    </row>
    <row r="460" ht="14.25">
      <c r="A460" s="5">
        <f>BSMmodel!Q479</f>
        <v>7600</v>
      </c>
      <c r="B460" s="13">
        <f>BSMmodel!AF479</f>
        <v>-5.0374943121323511e-011</v>
      </c>
    </row>
    <row r="461" ht="14.25">
      <c r="A461" s="5">
        <f>BSMmodel!Q480</f>
        <v>7700</v>
      </c>
      <c r="B461" s="13">
        <f>BSMmodel!AF480</f>
        <v>0</v>
      </c>
    </row>
    <row r="462" ht="14.25">
      <c r="A462" s="5">
        <f>BSMmodel!Q481</f>
        <v>7800</v>
      </c>
      <c r="B462" s="13">
        <f>BSMmodel!AF481</f>
        <v>-1.5716747952220535e-014</v>
      </c>
    </row>
    <row r="463" ht="14.25">
      <c r="A463" s="5">
        <f>BSMmodel!Q482</f>
        <v>7900</v>
      </c>
      <c r="B463" s="13">
        <f>BSMmodel!AF482</f>
        <v>-9.582697718655892e-015</v>
      </c>
    </row>
    <row r="464" ht="14.25">
      <c r="A464" s="5">
        <f>BSMmodel!Q483</f>
        <v>8000</v>
      </c>
      <c r="B464" s="13">
        <f>BSMmodel!AF483</f>
        <v>-1.0739666547042008e-015</v>
      </c>
    </row>
    <row r="465" ht="14.25">
      <c r="A465" s="5">
        <f>BSMmodel!Q484</f>
        <v>8100</v>
      </c>
      <c r="B465" s="13">
        <f>BSMmodel!AF484</f>
        <v>0</v>
      </c>
    </row>
    <row r="466" ht="14.25">
      <c r="A466" s="5">
        <f>BSMmodel!Q485</f>
        <v>8200</v>
      </c>
      <c r="B466" s="13">
        <f>BSMmodel!AF485</f>
        <v>-1.2113371990443364e-020</v>
      </c>
    </row>
    <row r="467" ht="14.25">
      <c r="A467" s="5">
        <f>BSMmodel!Q486</f>
        <v>8300</v>
      </c>
      <c r="B467" s="13">
        <f>BSMmodel!AF486</f>
        <v>0</v>
      </c>
    </row>
    <row r="468" ht="14.25">
      <c r="A468" s="5">
        <f>BSMmodel!Q487</f>
        <v>8400</v>
      </c>
      <c r="B468" s="13">
        <f>BSMmodel!AF487</f>
        <v>-3.1953367372073819e-026</v>
      </c>
    </row>
    <row r="469" ht="14.25">
      <c r="A469" s="5">
        <f>BSMmodel!Q488</f>
        <v>8500</v>
      </c>
      <c r="B469" s="13">
        <f>BSMmodel!AF488</f>
        <v>-2.9383245290460365e-027</v>
      </c>
    </row>
    <row r="470" ht="14.25">
      <c r="A470" s="5">
        <f>BSMmodel!Q489</f>
        <v>8600</v>
      </c>
      <c r="B470" s="13">
        <f>BSMmodel!AF489</f>
        <v>0</v>
      </c>
    </row>
    <row r="471" ht="14.25">
      <c r="A471" s="5">
        <f>BSMmodel!Q490</f>
        <v>8700</v>
      </c>
      <c r="B471" s="13">
        <f>BSMmodel!AF490</f>
        <v>0</v>
      </c>
    </row>
    <row r="472" ht="14.25">
      <c r="A472" s="5">
        <f>BSMmodel!Q491</f>
        <v>8800</v>
      </c>
      <c r="B472" s="13">
        <f>BSMmodel!AF491</f>
        <v>0</v>
      </c>
    </row>
    <row r="473" ht="14.25">
      <c r="A473" s="5">
        <f>BSMmodel!Q492</f>
        <v>8900</v>
      </c>
      <c r="B473" s="13">
        <f>BSMmodel!AF492</f>
        <v>-4.7683405943508785e-037</v>
      </c>
    </row>
    <row r="474" ht="14.25">
      <c r="A474" s="5">
        <f>BSMmodel!Q493</f>
        <v>9000</v>
      </c>
      <c r="B474" s="13">
        <f>BSMmodel!AF493</f>
        <v>-8.3854134693436146e-037</v>
      </c>
    </row>
    <row r="475" ht="14.25">
      <c r="A475" s="5">
        <f>BSMmodel!Q494</f>
        <v>9200</v>
      </c>
      <c r="B475" s="13">
        <f>BSMmodel!AF494</f>
        <v>-1.5244779080181534e-043</v>
      </c>
    </row>
    <row r="476" ht="14.25">
      <c r="A476" s="5">
        <f>BSMmodel!Q495</f>
        <v>9600</v>
      </c>
      <c r="B476" s="13">
        <f>BSMmodel!AF495</f>
        <v>0</v>
      </c>
    </row>
    <row r="477" ht="14.25">
      <c r="A477" s="5">
        <f>BSMmodel!Q496</f>
        <v>10000</v>
      </c>
      <c r="B477" s="13">
        <f>BSMmodel!AF496</f>
        <v>-6.2784300656869709e-061</v>
      </c>
    </row>
    <row r="478" ht="14.25">
      <c r="A478" s="5">
        <f>BSMmodel!Q497</f>
        <v>10100</v>
      </c>
      <c r="B478" s="13">
        <f>BSMmodel!AF497</f>
        <v>0</v>
      </c>
    </row>
    <row r="479" ht="14.25">
      <c r="A479" s="5">
        <f>BSMmodel!Q498</f>
        <v>10200</v>
      </c>
      <c r="B479" s="13">
        <f>BSMmodel!AF498</f>
        <v>-3.3162884687158827e-068</v>
      </c>
    </row>
    <row r="480" ht="14.25">
      <c r="A480" s="5">
        <f>BSMmodel!Q499</f>
        <v>10400</v>
      </c>
      <c r="B480" s="13">
        <f>BSMmodel!AF499</f>
        <v>-8.0112750237433487e-073</v>
      </c>
    </row>
    <row r="481" ht="14.25">
      <c r="A481" s="5">
        <f>BSMmodel!Q500</f>
        <v>10500</v>
      </c>
      <c r="B481" s="13">
        <f>BSMmodel!AF500</f>
        <v>-7.0992789800488681e-077</v>
      </c>
    </row>
    <row r="482" ht="14.25">
      <c r="A482" s="5">
        <f>BSMmodel!Q501</f>
        <v>10600</v>
      </c>
      <c r="B482" s="13">
        <f>BSMmodel!AF501</f>
        <v>-1.101003420818736e-078</v>
      </c>
    </row>
    <row r="483" ht="14.25">
      <c r="A483" s="5">
        <f>BSMmodel!Q502</f>
        <v>10800</v>
      </c>
      <c r="B483" s="13">
        <f>BSMmodel!AF502</f>
        <v>-5.222371798748477e-084</v>
      </c>
    </row>
    <row r="484" ht="14.25">
      <c r="A484" s="5">
        <f>BSMmodel!Q503</f>
        <v>11000</v>
      </c>
      <c r="B484" s="13">
        <f>BSMmodel!AF503</f>
        <v>-1.1350138065157209e-088</v>
      </c>
    </row>
    <row r="485" ht="14.25">
      <c r="A485" s="5">
        <f>BSMmodel!Q504</f>
        <v>11100</v>
      </c>
      <c r="B485" s="13">
        <f>BSMmodel!AF504</f>
        <v>-2.8898151512274168e-092</v>
      </c>
    </row>
    <row r="486" ht="14.25">
      <c r="A486" s="5">
        <f>BSMmodel!Q505</f>
        <v>12000</v>
      </c>
      <c r="B486" s="13">
        <f>BSMmodel!AF505</f>
        <v>-2.5525967127471513e-117</v>
      </c>
    </row>
    <row r="487" ht="14.25">
      <c r="A487" s="5">
        <f>BSMmodel!Q506</f>
        <v>0</v>
      </c>
      <c r="B487" s="13">
        <f>BSMmodel!AF506</f>
        <v>0</v>
      </c>
    </row>
    <row r="488" ht="14.25">
      <c r="A488" s="5">
        <f>BSMmodel!Q507</f>
        <v>0</v>
      </c>
      <c r="B488" s="13">
        <f>BSMmodel!AF507</f>
        <v>0</v>
      </c>
    </row>
    <row r="489" ht="14.25">
      <c r="A489" s="5">
        <f>BSMmodel!Q508</f>
        <v>0</v>
      </c>
      <c r="B489" s="13">
        <f>BSMmodel!AF508</f>
        <v>0</v>
      </c>
    </row>
    <row r="490" ht="14.25">
      <c r="A490" s="5">
        <f>BSMmodel!Q509</f>
        <v>0</v>
      </c>
      <c r="B490" s="13">
        <f>BSMmodel!AF509</f>
        <v>0</v>
      </c>
    </row>
    <row r="491" ht="14.25">
      <c r="A491" s="5">
        <f>BSMmodel!Q510</f>
        <v>0</v>
      </c>
      <c r="B491" s="13">
        <f>BSMmodel!AF510</f>
        <v>0</v>
      </c>
    </row>
    <row r="492" ht="14.25">
      <c r="A492" s="5">
        <f>BSMmodel!Q511</f>
        <v>0</v>
      </c>
      <c r="B492" s="13">
        <f>BSMmodel!AF511</f>
        <v>0</v>
      </c>
    </row>
    <row r="493" ht="14.25">
      <c r="A493" s="5">
        <f>BSMmodel!Q512</f>
        <v>0</v>
      </c>
      <c r="B493" s="13">
        <f>BSMmodel!AF512</f>
        <v>0</v>
      </c>
    </row>
    <row r="494" ht="14.25">
      <c r="A494" s="5">
        <f>BSMmodel!Q513</f>
        <v>0</v>
      </c>
      <c r="B494" s="13">
        <f>BSMmodel!AF513</f>
        <v>0</v>
      </c>
    </row>
    <row r="495" ht="14.25">
      <c r="A495" s="5">
        <f>BSMmodel!Q514</f>
        <v>0</v>
      </c>
      <c r="B495" s="13">
        <f>BSMmodel!AF514</f>
        <v>0</v>
      </c>
    </row>
    <row r="496" ht="14.25">
      <c r="A496" s="5">
        <f>BSMmodel!Q515</f>
        <v>0</v>
      </c>
      <c r="B496" s="13">
        <f>BSMmodel!AF515</f>
        <v>0</v>
      </c>
    </row>
    <row r="497" ht="14.25">
      <c r="A497" s="5">
        <f>BSMmodel!Q516</f>
        <v>0</v>
      </c>
      <c r="B497" s="13">
        <f>BSMmodel!AF516</f>
        <v>0</v>
      </c>
    </row>
    <row r="498" ht="14.25">
      <c r="A498" s="5">
        <f>BSMmodel!Q517</f>
        <v>0</v>
      </c>
      <c r="B498" s="13">
        <f>BSMmodel!AF517</f>
        <v>0</v>
      </c>
    </row>
    <row r="499" ht="14.25">
      <c r="A499" s="5">
        <f>BSMmodel!Q518</f>
        <v>0</v>
      </c>
      <c r="B499" s="13">
        <f>BSMmodel!AF518</f>
        <v>0</v>
      </c>
    </row>
    <row r="500" ht="14.25">
      <c r="A500" s="5">
        <f>BSMmodel!Q519</f>
        <v>0</v>
      </c>
      <c r="B500" s="13">
        <f>BSMmodel!AF519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2"/>
    <outlinePr applyStyles="0" summaryBelow="1" summaryRight="1" showOutlineSymbols="1"/>
    <pageSetUpPr autoPageBreaks="1" fitToPage="0"/>
  </sheetPr>
  <sheetViews>
    <sheetView topLeftCell="A15" zoomScale="100" workbookViewId="0">
      <selection activeCell="A1" activeCellId="0" sqref="A1"/>
    </sheetView>
  </sheetViews>
  <sheetFormatPr defaultRowHeight="14.25"/>
  <cols>
    <col customWidth="1" min="1" max="1" width="29.28125"/>
    <col customWidth="1" min="2" max="3" width="21.57421875"/>
    <col customWidth="1" min="4" max="15" width="14.7109375"/>
    <col customWidth="1" min="16" max="16" width="15.7109375"/>
    <col customWidth="1" min="17" max="29" width="14.7109375"/>
    <col customWidth="1" min="30" max="33" width="15.7109375"/>
    <col customWidth="1" min="34" max="34" width="14.7109375"/>
    <col customWidth="1" min="35" max="37" width="15.7109375"/>
  </cols>
  <sheetData>
    <row r="1" ht="14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</row>
    <row r="2" ht="14.25">
      <c r="A2" s="15"/>
      <c r="B2" s="15"/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</row>
    <row r="3" ht="14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ht="14.25">
      <c r="A4" s="14"/>
      <c r="B4" s="14"/>
      <c r="C4" s="14"/>
      <c r="D4" s="14"/>
      <c r="E4" s="15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</row>
    <row r="5" ht="14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</row>
    <row r="6" ht="14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</row>
    <row r="7" ht="14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</row>
    <row r="8" ht="15">
      <c r="A8" s="16" t="s">
        <v>8</v>
      </c>
      <c r="B8" s="16" t="s">
        <v>9</v>
      </c>
      <c r="C8" s="16" t="s">
        <v>10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</row>
    <row r="9" ht="15">
      <c r="A9" s="17">
        <f>AG20</f>
        <v>243265494.6593205</v>
      </c>
      <c r="B9" s="17">
        <f>AE20</f>
        <v>-223171013.72709545</v>
      </c>
      <c r="C9" s="17">
        <f>AF20</f>
        <v>466436508.38641596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</row>
    <row r="10" ht="16.5">
      <c r="A10" s="18"/>
      <c r="B10" s="19" t="s">
        <v>11</v>
      </c>
      <c r="C10" s="19" t="s">
        <v>12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</row>
    <row r="11" ht="15">
      <c r="A11" s="20" t="s">
        <v>13</v>
      </c>
      <c r="B11" s="21">
        <v>5939.3000000000002</v>
      </c>
      <c r="C11" s="21">
        <f t="shared" ref="C11:C16" si="0">B11</f>
        <v>5939.3000000000002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</row>
    <row r="12" ht="15">
      <c r="A12" s="20" t="s">
        <v>14</v>
      </c>
      <c r="B12" s="21">
        <v>5940</v>
      </c>
      <c r="C12" s="21">
        <f t="shared" si="0"/>
        <v>5940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</row>
    <row r="13" ht="15">
      <c r="A13" s="20" t="s">
        <v>15</v>
      </c>
      <c r="B13" s="21">
        <v>14.949999999999999</v>
      </c>
      <c r="C13" s="21">
        <v>14.98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ht="15">
      <c r="A14" s="20" t="s">
        <v>16</v>
      </c>
      <c r="B14" s="22">
        <v>45828</v>
      </c>
      <c r="C14" s="22">
        <f t="shared" si="0"/>
        <v>45828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ht="15">
      <c r="A15" s="20" t="s">
        <v>17</v>
      </c>
      <c r="B15" s="23">
        <v>45828</v>
      </c>
      <c r="C15" s="23">
        <f t="shared" si="0"/>
        <v>45828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ht="15">
      <c r="A16" s="20" t="s">
        <v>18</v>
      </c>
      <c r="B16" s="23">
        <f ca="1">TODAY()</f>
        <v>45814</v>
      </c>
      <c r="C16" s="23">
        <f t="shared" si="0"/>
        <v>45814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ht="15">
      <c r="A17" s="20" t="s">
        <v>19</v>
      </c>
      <c r="B17" s="24">
        <f ca="1">ROUND((B15-B16)/365,5)</f>
        <v>3.8359999999999998e-002</v>
      </c>
      <c r="C17" s="24">
        <f ca="1">ROUND((C15-C16)/365,5)</f>
        <v>3.8359999999999998e-002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</row>
    <row r="18" ht="15">
      <c r="A18" s="20" t="s">
        <v>20</v>
      </c>
      <c r="B18" s="24">
        <v>0</v>
      </c>
      <c r="C18" s="24">
        <f>B18</f>
        <v>0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25"/>
      <c r="AF18" s="26" t="s">
        <v>21</v>
      </c>
      <c r="AG18" s="27"/>
      <c r="AH18" s="14"/>
      <c r="AI18" s="14"/>
      <c r="AJ18" s="14"/>
      <c r="AK18" s="14"/>
    </row>
    <row r="19" ht="15">
      <c r="A19" s="28" t="s">
        <v>22</v>
      </c>
      <c r="B19" s="28">
        <f>ROUND(LN(B11/B12),6)</f>
        <v>-1.18e-004</v>
      </c>
      <c r="C19" s="28">
        <f>ROUND(LN(C11/C12),6)</f>
        <v>-1.18e-004</v>
      </c>
      <c r="D19" s="29"/>
      <c r="E19" s="30"/>
      <c r="F19" s="30"/>
      <c r="G19" s="30"/>
      <c r="H19" s="30"/>
      <c r="I19" s="31" t="s">
        <v>23</v>
      </c>
      <c r="J19" s="31"/>
      <c r="K19" s="30"/>
      <c r="L19" s="30"/>
      <c r="M19" s="30"/>
      <c r="N19" s="30"/>
      <c r="O19" s="30"/>
      <c r="P19" s="32"/>
      <c r="Q19" s="33"/>
      <c r="R19" s="34"/>
      <c r="S19" s="30"/>
      <c r="T19" s="30"/>
      <c r="U19" s="30"/>
      <c r="V19" s="30"/>
      <c r="W19" s="31" t="s">
        <v>24</v>
      </c>
      <c r="X19" s="31"/>
      <c r="Y19" s="30"/>
      <c r="Z19" s="30"/>
      <c r="AA19" s="30"/>
      <c r="AB19" s="30"/>
      <c r="AC19" s="30"/>
      <c r="AD19" s="32"/>
      <c r="AE19" s="35" t="s">
        <v>25</v>
      </c>
      <c r="AF19" s="36" t="s">
        <v>26</v>
      </c>
      <c r="AG19" s="37" t="s">
        <v>27</v>
      </c>
      <c r="AH19" s="38"/>
      <c r="AI19" s="14"/>
      <c r="AJ19" s="14"/>
      <c r="AK19" s="14"/>
    </row>
    <row r="20" ht="15">
      <c r="A20" s="39" t="s">
        <v>28</v>
      </c>
      <c r="B20" s="39">
        <f>ROUND(((B30-B18+POWER((B13/100),2)/2))*B17,6)</f>
        <v>2.124e-003</v>
      </c>
      <c r="C20" s="39">
        <f>ROUND(((C30-C18+POWER((C13/100),2)/2))*C17,6)</f>
        <v>2.1259999999999999e-003</v>
      </c>
      <c r="D20" s="40" t="s">
        <v>22</v>
      </c>
      <c r="E20" s="41" t="s">
        <v>28</v>
      </c>
      <c r="F20" s="42" t="s">
        <v>29</v>
      </c>
      <c r="G20" s="43" t="s">
        <v>30</v>
      </c>
      <c r="H20" s="44" t="s">
        <v>31</v>
      </c>
      <c r="I20" s="45" t="s">
        <v>32</v>
      </c>
      <c r="J20" s="46" t="s">
        <v>33</v>
      </c>
      <c r="K20" s="47" t="s">
        <v>34</v>
      </c>
      <c r="L20" s="48" t="s">
        <v>35</v>
      </c>
      <c r="M20" s="49" t="s">
        <v>36</v>
      </c>
      <c r="N20" s="50" t="s">
        <v>37</v>
      </c>
      <c r="O20" s="50" t="s">
        <v>38</v>
      </c>
      <c r="P20" s="51" t="s">
        <v>39</v>
      </c>
      <c r="Q20" s="43" t="s">
        <v>40</v>
      </c>
      <c r="R20" s="40" t="s">
        <v>22</v>
      </c>
      <c r="S20" s="41" t="s">
        <v>28</v>
      </c>
      <c r="T20" s="42" t="s">
        <v>29</v>
      </c>
      <c r="U20" s="43" t="s">
        <v>30</v>
      </c>
      <c r="V20" s="44" t="s">
        <v>31</v>
      </c>
      <c r="W20" s="45" t="s">
        <v>32</v>
      </c>
      <c r="X20" s="46" t="s">
        <v>33</v>
      </c>
      <c r="Y20" s="47" t="s">
        <v>34</v>
      </c>
      <c r="Z20" s="48" t="s">
        <v>35</v>
      </c>
      <c r="AA20" s="49" t="s">
        <v>36</v>
      </c>
      <c r="AB20" s="50" t="s">
        <v>37</v>
      </c>
      <c r="AC20" s="52" t="s">
        <v>38</v>
      </c>
      <c r="AD20" s="51" t="s">
        <v>39</v>
      </c>
      <c r="AE20" s="6">
        <f>SUM(AE21:AE3671)</f>
        <v>-223171013.72709545</v>
      </c>
      <c r="AF20" s="13">
        <f>SUM(AF21:AF3671)</f>
        <v>466436508.38641596</v>
      </c>
      <c r="AG20" s="11">
        <f t="shared" ref="AG20:AG83" si="1">SUM(AE20:AF20)</f>
        <v>243265494.6593205</v>
      </c>
      <c r="AH20" s="43" t="s">
        <v>40</v>
      </c>
      <c r="AI20" s="14"/>
      <c r="AJ20" s="14"/>
      <c r="AK20" s="14"/>
    </row>
    <row r="21" ht="15">
      <c r="A21" s="53" t="s">
        <v>29</v>
      </c>
      <c r="B21" s="54">
        <f>(B13/100)*SQRT(B17)</f>
        <v>2.9280635068249457e-002</v>
      </c>
      <c r="C21" s="54">
        <f ca="1">(C13/100)*SQRT(C17)</f>
        <v>2.933939219547672e-002</v>
      </c>
      <c r="D21" s="55">
        <f t="shared" ref="D21:D84" si="2">ROUND(LN($B$11/Q21),6)</f>
        <v>3.3910289999999996</v>
      </c>
      <c r="E21" s="56">
        <f t="shared" ref="E21:E84" si="3">ROUND((($B$30-$B$18+POWER(($B$13/100),2)/2))*$B$17,6)</f>
        <v>2.124e-003</v>
      </c>
      <c r="F21" s="57">
        <f t="shared" ref="F21:F84" si="4">($B$13/100)*SQRT($B$17)</f>
        <v>2.9280635068249457e-002</v>
      </c>
      <c r="G21" s="58">
        <f t="shared" ref="G21:G84" si="5">(D21+E21)/F21</f>
        <v>115.88385948907832</v>
      </c>
      <c r="H21" s="59">
        <f t="shared" ref="H21:H84" si="6">G21-F21</f>
        <v>115.85457885401007</v>
      </c>
      <c r="I21" s="60">
        <f t="shared" ref="I21:I84" si="7">NORMSDIST(G21)</f>
        <v>1</v>
      </c>
      <c r="J21" s="61">
        <f t="shared" ref="J21:J84" si="8">NORMSDIST(H21)</f>
        <v>1</v>
      </c>
      <c r="K21" s="62">
        <f t="shared" ref="K21:K84" si="9">1-NORMSDIST(G21)</f>
        <v>0</v>
      </c>
      <c r="L21" s="63">
        <f t="shared" ref="L21:L84" si="10">1-NORMSDIST(H21)</f>
        <v>0</v>
      </c>
      <c r="M21" s="64">
        <f t="shared" ref="M21:M84" si="11">_xlfn.NORM.DIST(G21,0,1,FALSE)</f>
        <v>0</v>
      </c>
      <c r="N21" s="65">
        <f t="shared" ref="N21:N84" si="12">($B$11*EXP(-$B$18*$B$17)*M21*SQRT($B$17))/100</f>
        <v>0</v>
      </c>
      <c r="O21" s="66">
        <f t="shared" ref="O21:O84" si="13">-(EXP(-$B$18*$B$17)*H21)/($B$13/100)*M21</f>
        <v>0</v>
      </c>
      <c r="P21" s="67">
        <f>シート1!B1</f>
        <v>593</v>
      </c>
      <c r="Q21" s="68">
        <f>シート1!A1</f>
        <v>200</v>
      </c>
      <c r="R21" s="55">
        <f t="shared" ref="R21:R84" si="14">ROUND(LN($C$11/AH21),6)</f>
        <v>3.3910289999999996</v>
      </c>
      <c r="S21" s="56">
        <f t="shared" ref="S21:S84" si="15">ROUND((($C$30-$C$18+POWER(($C$13/100),2)/2))*$C$17,6)</f>
        <v>2.1259999999999999e-003</v>
      </c>
      <c r="T21" s="57">
        <f t="shared" ref="T21:T84" si="16">($C$13/100)*SQRT($C$17)</f>
        <v>2.933939219547672e-002</v>
      </c>
      <c r="U21" s="58">
        <f t="shared" ref="U21:U84" si="17">(R21+S21)/T21</f>
        <v>115.65185050163123</v>
      </c>
      <c r="V21" s="59">
        <f t="shared" ref="V21:V84" si="18">U21-T21</f>
        <v>115.62251110943575</v>
      </c>
      <c r="W21" s="60">
        <f t="shared" ref="W21:W84" si="19">NORMSDIST(U21)</f>
        <v>1</v>
      </c>
      <c r="X21" s="61">
        <f t="shared" ref="X21:X84" si="20">NORMSDIST(V21)</f>
        <v>1</v>
      </c>
      <c r="Y21" s="62">
        <f t="shared" ref="Y21:Y84" si="21">1-NORMSDIST(U21)</f>
        <v>0</v>
      </c>
      <c r="Z21" s="63">
        <f t="shared" ref="Z21:Z84" si="22">1-NORMSDIST(V21)</f>
        <v>0</v>
      </c>
      <c r="AA21" s="64">
        <f t="shared" ref="AA21:AA84" si="23">_xlfn.NORM.DIST(U21,0,1,FALSE)</f>
        <v>0</v>
      </c>
      <c r="AB21" s="65">
        <f t="shared" ref="AB21:AB84" si="24">($C$11*EXP(-$C$18*$C$17)*AA21*SQRT($C$17))/100*-1</f>
        <v>0</v>
      </c>
      <c r="AC21" s="66">
        <f t="shared" ref="AC21:AC84" si="25">-(EXP(-$C$18*$C$17)*V21)/($C$13/100)*AA21*-1</f>
        <v>0</v>
      </c>
      <c r="AD21" s="67">
        <f>シート1!C1</f>
        <v>1161</v>
      </c>
      <c r="AE21" s="6">
        <f t="shared" ref="AE21:AE84" si="26">O21*P21*$B$11*($B$13*0.01)</f>
        <v>0</v>
      </c>
      <c r="AF21" s="13">
        <f t="shared" ref="AF21:AF84" si="27">AC21*AD21*$C$11*($C$13*0.01)</f>
        <v>0</v>
      </c>
      <c r="AG21" s="11">
        <f t="shared" si="1"/>
        <v>0</v>
      </c>
      <c r="AH21" s="2">
        <f t="shared" ref="AH21:AH84" si="28">Q21</f>
        <v>200</v>
      </c>
      <c r="AI21" s="14"/>
      <c r="AJ21" s="14"/>
      <c r="AK21" s="14"/>
    </row>
    <row r="22" ht="15">
      <c r="A22" s="69" t="s">
        <v>30</v>
      </c>
      <c r="B22" s="70">
        <f>(B19+B20)/B21</f>
        <v>6.8509443026910713e-002</v>
      </c>
      <c r="C22" s="70">
        <f ca="1">(C19+C20)/C21</f>
        <v>6.8440408943085562e-002</v>
      </c>
      <c r="D22" s="55">
        <f t="shared" si="2"/>
        <v>2.6978819999999999</v>
      </c>
      <c r="E22" s="56">
        <f t="shared" si="3"/>
        <v>2.124e-003</v>
      </c>
      <c r="F22" s="57">
        <f t="shared" si="4"/>
        <v>2.9280635068249457e-002</v>
      </c>
      <c r="G22" s="58">
        <f t="shared" si="5"/>
        <v>92.211319655691454</v>
      </c>
      <c r="H22" s="59">
        <f t="shared" si="6"/>
        <v>92.182039020623208</v>
      </c>
      <c r="I22" s="60">
        <f t="shared" si="7"/>
        <v>1</v>
      </c>
      <c r="J22" s="61">
        <f t="shared" si="8"/>
        <v>1</v>
      </c>
      <c r="K22" s="62">
        <f t="shared" si="9"/>
        <v>0</v>
      </c>
      <c r="L22" s="63">
        <f t="shared" si="10"/>
        <v>0</v>
      </c>
      <c r="M22" s="64">
        <f t="shared" si="11"/>
        <v>0</v>
      </c>
      <c r="N22" s="65">
        <f t="shared" si="12"/>
        <v>0</v>
      </c>
      <c r="O22" s="66">
        <f t="shared" si="13"/>
        <v>0</v>
      </c>
      <c r="P22" s="67">
        <f>シート1!B2</f>
        <v>36</v>
      </c>
      <c r="Q22" s="68">
        <f>シート1!A2</f>
        <v>400</v>
      </c>
      <c r="R22" s="55">
        <f t="shared" si="14"/>
        <v>2.6978819999999999</v>
      </c>
      <c r="S22" s="56">
        <f t="shared" si="15"/>
        <v>2.1259999999999999e-003</v>
      </c>
      <c r="T22" s="57">
        <f t="shared" si="16"/>
        <v>2.933939219547672e-002</v>
      </c>
      <c r="U22" s="58">
        <f t="shared" si="17"/>
        <v>92.026718958965432</v>
      </c>
      <c r="V22" s="59">
        <f t="shared" si="18"/>
        <v>91.997379566769951</v>
      </c>
      <c r="W22" s="60">
        <f t="shared" si="19"/>
        <v>1</v>
      </c>
      <c r="X22" s="61">
        <f t="shared" si="20"/>
        <v>1</v>
      </c>
      <c r="Y22" s="62">
        <f t="shared" si="21"/>
        <v>0</v>
      </c>
      <c r="Z22" s="63">
        <f t="shared" si="22"/>
        <v>0</v>
      </c>
      <c r="AA22" s="64">
        <f t="shared" si="23"/>
        <v>0</v>
      </c>
      <c r="AB22" s="65">
        <f t="shared" si="24"/>
        <v>0</v>
      </c>
      <c r="AC22" s="66">
        <f t="shared" si="25"/>
        <v>0</v>
      </c>
      <c r="AD22" s="67">
        <f>シート1!C2</f>
        <v>889</v>
      </c>
      <c r="AE22" s="6">
        <f t="shared" si="26"/>
        <v>0</v>
      </c>
      <c r="AF22" s="13">
        <f t="shared" si="27"/>
        <v>0</v>
      </c>
      <c r="AG22" s="11">
        <f t="shared" si="1"/>
        <v>0</v>
      </c>
      <c r="AH22" s="2">
        <f t="shared" si="28"/>
        <v>400</v>
      </c>
      <c r="AI22" s="14"/>
      <c r="AJ22" s="14"/>
      <c r="AK22" s="14"/>
    </row>
    <row r="23" ht="15">
      <c r="A23" s="71" t="s">
        <v>31</v>
      </c>
      <c r="B23" s="72">
        <f>B22-B21</f>
        <v>3.9228807958661252e-002</v>
      </c>
      <c r="C23" s="72">
        <f ca="1">C22-C21</f>
        <v>3.9101016747608838e-002</v>
      </c>
      <c r="D23" s="55">
        <f t="shared" si="2"/>
        <v>2.2924169999999999</v>
      </c>
      <c r="E23" s="56">
        <f t="shared" si="3"/>
        <v>2.124e-003</v>
      </c>
      <c r="F23" s="57">
        <f t="shared" si="4"/>
        <v>2.9280635068249457e-002</v>
      </c>
      <c r="G23" s="58">
        <f t="shared" si="5"/>
        <v>78.363771641281517</v>
      </c>
      <c r="H23" s="59">
        <f t="shared" si="6"/>
        <v>78.33449100621327</v>
      </c>
      <c r="I23" s="60">
        <f t="shared" si="7"/>
        <v>1</v>
      </c>
      <c r="J23" s="61">
        <f t="shared" si="8"/>
        <v>1</v>
      </c>
      <c r="K23" s="62">
        <f t="shared" si="9"/>
        <v>0</v>
      </c>
      <c r="L23" s="63">
        <f t="shared" si="10"/>
        <v>0</v>
      </c>
      <c r="M23" s="64">
        <f t="shared" si="11"/>
        <v>0</v>
      </c>
      <c r="N23" s="65">
        <f t="shared" si="12"/>
        <v>0</v>
      </c>
      <c r="O23" s="66">
        <f t="shared" si="13"/>
        <v>0</v>
      </c>
      <c r="P23" s="67">
        <f>シート1!B3</f>
        <v>6</v>
      </c>
      <c r="Q23" s="68">
        <f>シート1!A3</f>
        <v>600</v>
      </c>
      <c r="R23" s="55">
        <f t="shared" si="14"/>
        <v>2.2924169999999999</v>
      </c>
      <c r="S23" s="56">
        <f t="shared" si="15"/>
        <v>2.1259999999999999e-003</v>
      </c>
      <c r="T23" s="57">
        <f t="shared" si="16"/>
        <v>2.933939219547672e-002</v>
      </c>
      <c r="U23" s="58">
        <f t="shared" si="17"/>
        <v>78.206903016680471</v>
      </c>
      <c r="V23" s="59">
        <f t="shared" si="18"/>
        <v>78.177563624484989</v>
      </c>
      <c r="W23" s="60">
        <f t="shared" si="19"/>
        <v>1</v>
      </c>
      <c r="X23" s="61">
        <f t="shared" si="20"/>
        <v>1</v>
      </c>
      <c r="Y23" s="62">
        <f t="shared" si="21"/>
        <v>0</v>
      </c>
      <c r="Z23" s="63">
        <f t="shared" si="22"/>
        <v>0</v>
      </c>
      <c r="AA23" s="64">
        <f t="shared" si="23"/>
        <v>0</v>
      </c>
      <c r="AB23" s="65">
        <f t="shared" si="24"/>
        <v>0</v>
      </c>
      <c r="AC23" s="66">
        <f t="shared" si="25"/>
        <v>0</v>
      </c>
      <c r="AD23" s="67">
        <f>シート1!C3</f>
        <v>2360</v>
      </c>
      <c r="AE23" s="6">
        <f t="shared" si="26"/>
        <v>0</v>
      </c>
      <c r="AF23" s="13">
        <f t="shared" si="27"/>
        <v>0</v>
      </c>
      <c r="AG23" s="11">
        <f t="shared" si="1"/>
        <v>0</v>
      </c>
      <c r="AH23" s="2">
        <f t="shared" si="28"/>
        <v>600</v>
      </c>
      <c r="AI23" s="14"/>
      <c r="AJ23" s="14"/>
      <c r="AK23" s="14"/>
    </row>
    <row r="24" ht="15">
      <c r="A24" s="73" t="s">
        <v>32</v>
      </c>
      <c r="B24" s="73">
        <f t="shared" ref="B24:B25" ca="1" si="29">NORMSDIST(B22)</f>
        <v>0.52730994835468425</v>
      </c>
      <c r="C24" s="73">
        <f t="shared" ref="C24:C25" ca="1" si="30">NORMSDIST(C22)</f>
        <v>0.52728247223066782</v>
      </c>
      <c r="D24" s="55">
        <f t="shared" si="2"/>
        <v>2.0047349999999997</v>
      </c>
      <c r="E24" s="56">
        <f t="shared" si="3"/>
        <v>2.124e-003</v>
      </c>
      <c r="F24" s="57">
        <f t="shared" si="4"/>
        <v>2.9280635068249457e-002</v>
      </c>
      <c r="G24" s="58">
        <f t="shared" si="5"/>
        <v>68.538779822304576</v>
      </c>
      <c r="H24" s="59">
        <f t="shared" si="6"/>
        <v>68.509499187236329</v>
      </c>
      <c r="I24" s="60">
        <f t="shared" si="7"/>
        <v>1</v>
      </c>
      <c r="J24" s="61">
        <f t="shared" si="8"/>
        <v>1</v>
      </c>
      <c r="K24" s="62">
        <f t="shared" si="9"/>
        <v>0</v>
      </c>
      <c r="L24" s="63">
        <f t="shared" si="10"/>
        <v>0</v>
      </c>
      <c r="M24" s="64">
        <f t="shared" si="11"/>
        <v>0</v>
      </c>
      <c r="N24" s="65">
        <f t="shared" si="12"/>
        <v>0</v>
      </c>
      <c r="O24" s="66">
        <f t="shared" si="13"/>
        <v>0</v>
      </c>
      <c r="P24" s="67">
        <f>シート1!B4</f>
        <v>104</v>
      </c>
      <c r="Q24" s="68">
        <f>シート1!A4</f>
        <v>800</v>
      </c>
      <c r="R24" s="55">
        <f t="shared" si="14"/>
        <v>2.0047349999999997</v>
      </c>
      <c r="S24" s="56">
        <f t="shared" si="15"/>
        <v>2.1259999999999999e-003</v>
      </c>
      <c r="T24" s="57">
        <f t="shared" si="16"/>
        <v>2.933939219547672e-002</v>
      </c>
      <c r="U24" s="58">
        <f t="shared" si="17"/>
        <v>68.40158741629962</v>
      </c>
      <c r="V24" s="59">
        <f t="shared" si="18"/>
        <v>68.372248024104138</v>
      </c>
      <c r="W24" s="60">
        <f t="shared" si="19"/>
        <v>1</v>
      </c>
      <c r="X24" s="61">
        <f t="shared" si="20"/>
        <v>1</v>
      </c>
      <c r="Y24" s="62">
        <f t="shared" si="21"/>
        <v>0</v>
      </c>
      <c r="Z24" s="63">
        <f t="shared" si="22"/>
        <v>0</v>
      </c>
      <c r="AA24" s="64">
        <f t="shared" si="23"/>
        <v>0</v>
      </c>
      <c r="AB24" s="65">
        <f t="shared" si="24"/>
        <v>0</v>
      </c>
      <c r="AC24" s="66">
        <f t="shared" si="25"/>
        <v>0</v>
      </c>
      <c r="AD24" s="67">
        <f>シート1!C4</f>
        <v>13603</v>
      </c>
      <c r="AE24" s="6">
        <f t="shared" si="26"/>
        <v>0</v>
      </c>
      <c r="AF24" s="13">
        <f t="shared" si="27"/>
        <v>0</v>
      </c>
      <c r="AG24" s="11">
        <f t="shared" si="1"/>
        <v>0</v>
      </c>
      <c r="AH24" s="2">
        <f t="shared" si="28"/>
        <v>800</v>
      </c>
      <c r="AI24" s="14"/>
      <c r="AJ24" s="14"/>
      <c r="AK24" s="14"/>
    </row>
    <row r="25" ht="15">
      <c r="A25" s="74" t="s">
        <v>33</v>
      </c>
      <c r="B25" s="75">
        <f t="shared" ca="1" si="29"/>
        <v>0.51564601706059809</v>
      </c>
      <c r="C25" s="75">
        <f t="shared" ca="1" si="30"/>
        <v>0.51559507482836575</v>
      </c>
      <c r="D25" s="55">
        <f t="shared" si="2"/>
        <v>1.7815909999999999</v>
      </c>
      <c r="E25" s="56">
        <f t="shared" si="3"/>
        <v>2.124e-003</v>
      </c>
      <c r="F25" s="57">
        <f t="shared" si="4"/>
        <v>2.9280635068249457e-002</v>
      </c>
      <c r="G25" s="58">
        <f t="shared" si="5"/>
        <v>60.917906863781674</v>
      </c>
      <c r="H25" s="59">
        <f t="shared" si="6"/>
        <v>60.888626228713427</v>
      </c>
      <c r="I25" s="60">
        <f t="shared" si="7"/>
        <v>1</v>
      </c>
      <c r="J25" s="61">
        <f t="shared" si="8"/>
        <v>1</v>
      </c>
      <c r="K25" s="62">
        <f t="shared" si="9"/>
        <v>0</v>
      </c>
      <c r="L25" s="63">
        <f t="shared" si="10"/>
        <v>0</v>
      </c>
      <c r="M25" s="64">
        <f t="shared" si="11"/>
        <v>0</v>
      </c>
      <c r="N25" s="65">
        <f t="shared" si="12"/>
        <v>0</v>
      </c>
      <c r="O25" s="66">
        <f t="shared" si="13"/>
        <v>0</v>
      </c>
      <c r="P25" s="67">
        <f>シート1!B5</f>
        <v>3273</v>
      </c>
      <c r="Q25" s="68">
        <f>シート1!A5</f>
        <v>1000</v>
      </c>
      <c r="R25" s="55">
        <f t="shared" si="14"/>
        <v>1.7815909999999999</v>
      </c>
      <c r="S25" s="56">
        <f t="shared" si="15"/>
        <v>2.1259999999999999e-003</v>
      </c>
      <c r="T25" s="57">
        <f t="shared" si="16"/>
        <v>2.933939219547672e-002</v>
      </c>
      <c r="U25" s="58">
        <f t="shared" si="17"/>
        <v>60.795976553154269</v>
      </c>
      <c r="V25" s="59">
        <f t="shared" si="18"/>
        <v>60.766637160958794</v>
      </c>
      <c r="W25" s="60">
        <f t="shared" si="19"/>
        <v>1</v>
      </c>
      <c r="X25" s="61">
        <f t="shared" si="20"/>
        <v>1</v>
      </c>
      <c r="Y25" s="62">
        <f t="shared" si="21"/>
        <v>0</v>
      </c>
      <c r="Z25" s="63">
        <f t="shared" si="22"/>
        <v>0</v>
      </c>
      <c r="AA25" s="64">
        <f t="shared" si="23"/>
        <v>0</v>
      </c>
      <c r="AB25" s="65">
        <f t="shared" si="24"/>
        <v>0</v>
      </c>
      <c r="AC25" s="66">
        <f t="shared" si="25"/>
        <v>0</v>
      </c>
      <c r="AD25" s="67">
        <f>シート1!C5</f>
        <v>22213</v>
      </c>
      <c r="AE25" s="6">
        <f t="shared" si="26"/>
        <v>0</v>
      </c>
      <c r="AF25" s="13">
        <f t="shared" si="27"/>
        <v>0</v>
      </c>
      <c r="AG25" s="11">
        <f t="shared" si="1"/>
        <v>0</v>
      </c>
      <c r="AH25" s="2">
        <f t="shared" si="28"/>
        <v>1000</v>
      </c>
      <c r="AI25" s="76"/>
      <c r="AJ25" s="76"/>
      <c r="AK25" s="76"/>
    </row>
    <row r="26" ht="15">
      <c r="A26" s="77" t="s">
        <v>34</v>
      </c>
      <c r="B26" s="78">
        <f t="shared" ref="B26:B27" ca="1" si="31">1-NORMSDIST(B22)</f>
        <v>0.47269005164531575</v>
      </c>
      <c r="C26" s="78">
        <f t="shared" ref="C26:C27" ca="1" si="32">1-NORMSDIST(C22)</f>
        <v>0.47271752776933218</v>
      </c>
      <c r="D26" s="55">
        <f t="shared" si="2"/>
        <v>1.59927</v>
      </c>
      <c r="E26" s="56">
        <f t="shared" si="3"/>
        <v>2.124e-003</v>
      </c>
      <c r="F26" s="57">
        <f t="shared" si="4"/>
        <v>2.9280635068249457e-002</v>
      </c>
      <c r="G26" s="58">
        <f t="shared" si="5"/>
        <v>54.691231807894638</v>
      </c>
      <c r="H26" s="59">
        <f t="shared" si="6"/>
        <v>54.661951172826392</v>
      </c>
      <c r="I26" s="60">
        <f t="shared" si="7"/>
        <v>1</v>
      </c>
      <c r="J26" s="61">
        <f t="shared" si="8"/>
        <v>1</v>
      </c>
      <c r="K26" s="62">
        <f t="shared" si="9"/>
        <v>0</v>
      </c>
      <c r="L26" s="63">
        <f t="shared" si="10"/>
        <v>0</v>
      </c>
      <c r="M26" s="64">
        <f t="shared" si="11"/>
        <v>0</v>
      </c>
      <c r="N26" s="65">
        <f t="shared" si="12"/>
        <v>0</v>
      </c>
      <c r="O26" s="66">
        <f t="shared" si="13"/>
        <v>0</v>
      </c>
      <c r="P26" s="67">
        <f>シート1!B6</f>
        <v>75</v>
      </c>
      <c r="Q26" s="68">
        <f>シート1!A6</f>
        <v>1200</v>
      </c>
      <c r="R26" s="55">
        <f t="shared" si="14"/>
        <v>1.59927</v>
      </c>
      <c r="S26" s="56">
        <f t="shared" si="15"/>
        <v>2.1259999999999999e-003</v>
      </c>
      <c r="T26" s="57">
        <f t="shared" si="16"/>
        <v>2.933939219547672e-002</v>
      </c>
      <c r="U26" s="58">
        <f t="shared" si="17"/>
        <v>54.581771474014673</v>
      </c>
      <c r="V26" s="59">
        <f t="shared" si="18"/>
        <v>54.552432081819198</v>
      </c>
      <c r="W26" s="60">
        <f t="shared" si="19"/>
        <v>1</v>
      </c>
      <c r="X26" s="61">
        <f t="shared" si="20"/>
        <v>1</v>
      </c>
      <c r="Y26" s="62">
        <f t="shared" si="21"/>
        <v>0</v>
      </c>
      <c r="Z26" s="63">
        <f t="shared" si="22"/>
        <v>0</v>
      </c>
      <c r="AA26" s="64">
        <f t="shared" si="23"/>
        <v>0</v>
      </c>
      <c r="AB26" s="65">
        <f t="shared" si="24"/>
        <v>0</v>
      </c>
      <c r="AC26" s="66">
        <f t="shared" si="25"/>
        <v>0</v>
      </c>
      <c r="AD26" s="67">
        <f>シート1!C6</f>
        <v>12750</v>
      </c>
      <c r="AE26" s="6">
        <f t="shared" si="26"/>
        <v>0</v>
      </c>
      <c r="AF26" s="13">
        <f t="shared" si="27"/>
        <v>0</v>
      </c>
      <c r="AG26" s="11">
        <f t="shared" si="1"/>
        <v>0</v>
      </c>
      <c r="AH26" s="2">
        <f t="shared" si="28"/>
        <v>1200</v>
      </c>
      <c r="AI26" s="76"/>
      <c r="AJ26" s="76"/>
      <c r="AK26" s="76"/>
    </row>
    <row r="27" ht="15">
      <c r="A27" s="79" t="s">
        <v>35</v>
      </c>
      <c r="B27" s="80">
        <f t="shared" ca="1" si="31"/>
        <v>0.48435398293940191</v>
      </c>
      <c r="C27" s="80">
        <f t="shared" ca="1" si="32"/>
        <v>0.48440492517163425</v>
      </c>
      <c r="D27" s="55">
        <f t="shared" si="2"/>
        <v>1.445119</v>
      </c>
      <c r="E27" s="56">
        <f t="shared" si="3"/>
        <v>2.124e-003</v>
      </c>
      <c r="F27" s="57">
        <f t="shared" si="4"/>
        <v>2.9280635068249457e-002</v>
      </c>
      <c r="G27" s="58">
        <f t="shared" si="5"/>
        <v>49.426626049150222</v>
      </c>
      <c r="H27" s="59">
        <f t="shared" si="6"/>
        <v>49.397345414081975</v>
      </c>
      <c r="I27" s="60">
        <f t="shared" si="7"/>
        <v>1</v>
      </c>
      <c r="J27" s="61">
        <f t="shared" si="8"/>
        <v>1</v>
      </c>
      <c r="K27" s="62">
        <f t="shared" si="9"/>
        <v>0</v>
      </c>
      <c r="L27" s="63">
        <f t="shared" si="10"/>
        <v>0</v>
      </c>
      <c r="M27" s="64">
        <f t="shared" si="11"/>
        <v>0</v>
      </c>
      <c r="N27" s="65">
        <f t="shared" si="12"/>
        <v>0</v>
      </c>
      <c r="O27" s="66">
        <f t="shared" si="13"/>
        <v>0</v>
      </c>
      <c r="P27" s="67">
        <f>シート1!B7</f>
        <v>1</v>
      </c>
      <c r="Q27" s="68">
        <f>シート1!A7</f>
        <v>1400</v>
      </c>
      <c r="R27" s="55">
        <f t="shared" si="14"/>
        <v>1.445119</v>
      </c>
      <c r="S27" s="56">
        <f t="shared" si="15"/>
        <v>2.1259999999999999e-003</v>
      </c>
      <c r="T27" s="57">
        <f t="shared" si="16"/>
        <v>2.933939219547672e-002</v>
      </c>
      <c r="U27" s="58">
        <f t="shared" si="17"/>
        <v>49.327708984480026</v>
      </c>
      <c r="V27" s="59">
        <f t="shared" si="18"/>
        <v>49.298369592284551</v>
      </c>
      <c r="W27" s="60">
        <f t="shared" si="19"/>
        <v>1</v>
      </c>
      <c r="X27" s="61">
        <f t="shared" si="20"/>
        <v>1</v>
      </c>
      <c r="Y27" s="62">
        <f t="shared" si="21"/>
        <v>0</v>
      </c>
      <c r="Z27" s="63">
        <f t="shared" si="22"/>
        <v>0</v>
      </c>
      <c r="AA27" s="64">
        <f t="shared" si="23"/>
        <v>0</v>
      </c>
      <c r="AB27" s="65">
        <f t="shared" si="24"/>
        <v>0</v>
      </c>
      <c r="AC27" s="66">
        <f t="shared" si="25"/>
        <v>0</v>
      </c>
      <c r="AD27" s="67">
        <f>シート1!C7</f>
        <v>7158</v>
      </c>
      <c r="AE27" s="6">
        <f t="shared" si="26"/>
        <v>0</v>
      </c>
      <c r="AF27" s="13">
        <f t="shared" si="27"/>
        <v>0</v>
      </c>
      <c r="AG27" s="11">
        <f t="shared" si="1"/>
        <v>0</v>
      </c>
      <c r="AH27" s="2">
        <f t="shared" si="28"/>
        <v>1400</v>
      </c>
      <c r="AI27" s="76"/>
      <c r="AJ27" s="76"/>
      <c r="AK27" s="76"/>
    </row>
    <row r="28" ht="15">
      <c r="A28" s="81" t="s">
        <v>36</v>
      </c>
      <c r="B28" s="82">
        <f ca="1">_xlfn.NORM.DIST(B22,0,1,FALSE)</f>
        <v>0.39800715156748862</v>
      </c>
      <c r="C28" s="82">
        <f ca="1">_xlfn.NORM.DIST(C22,0,1,FALSE)</f>
        <v>0.39800903299304624</v>
      </c>
      <c r="D28" s="55">
        <f t="shared" si="2"/>
        <v>1.311588</v>
      </c>
      <c r="E28" s="56">
        <f t="shared" si="3"/>
        <v>2.124e-003</v>
      </c>
      <c r="F28" s="57">
        <f t="shared" si="4"/>
        <v>2.9280635068249457e-002</v>
      </c>
      <c r="G28" s="58">
        <f t="shared" si="5"/>
        <v>44.866239988917705</v>
      </c>
      <c r="H28" s="59">
        <f t="shared" si="6"/>
        <v>44.836959353849458</v>
      </c>
      <c r="I28" s="60">
        <f t="shared" si="7"/>
        <v>1</v>
      </c>
      <c r="J28" s="61">
        <f t="shared" si="8"/>
        <v>1</v>
      </c>
      <c r="K28" s="62">
        <f t="shared" si="9"/>
        <v>0</v>
      </c>
      <c r="L28" s="63">
        <f t="shared" si="10"/>
        <v>0</v>
      </c>
      <c r="M28" s="64">
        <f t="shared" si="11"/>
        <v>0</v>
      </c>
      <c r="N28" s="65">
        <f t="shared" si="12"/>
        <v>0</v>
      </c>
      <c r="O28" s="66">
        <f t="shared" si="13"/>
        <v>0</v>
      </c>
      <c r="P28" s="67">
        <f>シート1!B8</f>
        <v>19</v>
      </c>
      <c r="Q28" s="68">
        <f>シート1!A8</f>
        <v>1600</v>
      </c>
      <c r="R28" s="55">
        <f t="shared" si="14"/>
        <v>1.311588</v>
      </c>
      <c r="S28" s="56">
        <f t="shared" si="15"/>
        <v>2.1259999999999999e-003</v>
      </c>
      <c r="T28" s="57">
        <f t="shared" si="16"/>
        <v>2.933939219547672e-002</v>
      </c>
      <c r="U28" s="58">
        <f t="shared" si="17"/>
        <v>44.776455873633829</v>
      </c>
      <c r="V28" s="59">
        <f t="shared" si="18"/>
        <v>44.747116481438354</v>
      </c>
      <c r="W28" s="60">
        <f t="shared" si="19"/>
        <v>1</v>
      </c>
      <c r="X28" s="61">
        <f t="shared" si="20"/>
        <v>1</v>
      </c>
      <c r="Y28" s="62">
        <f t="shared" si="21"/>
        <v>0</v>
      </c>
      <c r="Z28" s="63">
        <f t="shared" si="22"/>
        <v>0</v>
      </c>
      <c r="AA28" s="64">
        <f t="shared" si="23"/>
        <v>0</v>
      </c>
      <c r="AB28" s="65">
        <f t="shared" si="24"/>
        <v>0</v>
      </c>
      <c r="AC28" s="66">
        <f t="shared" si="25"/>
        <v>0</v>
      </c>
      <c r="AD28" s="67">
        <f>シート1!C8</f>
        <v>7214</v>
      </c>
      <c r="AE28" s="6">
        <f t="shared" si="26"/>
        <v>0</v>
      </c>
      <c r="AF28" s="13">
        <f t="shared" si="27"/>
        <v>0</v>
      </c>
      <c r="AG28" s="11">
        <f t="shared" si="1"/>
        <v>0</v>
      </c>
      <c r="AH28" s="2">
        <f t="shared" si="28"/>
        <v>1600</v>
      </c>
      <c r="AI28" s="76"/>
      <c r="AJ28" s="76"/>
      <c r="AK28" s="76"/>
    </row>
    <row r="29" ht="15">
      <c r="A29" s="83" t="s">
        <v>41</v>
      </c>
      <c r="B29" s="20">
        <f>ROUND(B11*EXP(-B18*B17)*B24-B12*EXP(-B30*B17)*B25,4)</f>
        <v>74.103499999999997</v>
      </c>
      <c r="C29" s="84">
        <f>ROUND(-C11*EXP(-C18*C17)*C26+C12*EXP(-C30*C17)*C27,4)</f>
        <v>64.879599999999996</v>
      </c>
      <c r="D29" s="55">
        <f t="shared" si="2"/>
        <v>1.193805</v>
      </c>
      <c r="E29" s="56">
        <f t="shared" si="3"/>
        <v>2.124e-003</v>
      </c>
      <c r="F29" s="57">
        <f t="shared" si="4"/>
        <v>2.9280635068249457e-002</v>
      </c>
      <c r="G29" s="58">
        <f t="shared" si="5"/>
        <v>40.843683793484693</v>
      </c>
      <c r="H29" s="59">
        <f t="shared" si="6"/>
        <v>40.814403158416447</v>
      </c>
      <c r="I29" s="60">
        <f t="shared" si="7"/>
        <v>1</v>
      </c>
      <c r="J29" s="61">
        <f t="shared" si="8"/>
        <v>1</v>
      </c>
      <c r="K29" s="62">
        <f t="shared" si="9"/>
        <v>0</v>
      </c>
      <c r="L29" s="63">
        <f t="shared" si="10"/>
        <v>0</v>
      </c>
      <c r="M29" s="64">
        <f t="shared" si="11"/>
        <v>0</v>
      </c>
      <c r="N29" s="65">
        <f t="shared" si="12"/>
        <v>0</v>
      </c>
      <c r="O29" s="66">
        <f t="shared" si="13"/>
        <v>0</v>
      </c>
      <c r="P29" s="67">
        <f>シート1!B9</f>
        <v>22</v>
      </c>
      <c r="Q29" s="68">
        <f>シート1!A9</f>
        <v>1800</v>
      </c>
      <c r="R29" s="55">
        <f t="shared" si="14"/>
        <v>1.193805</v>
      </c>
      <c r="S29" s="56">
        <f t="shared" si="15"/>
        <v>2.1259999999999999e-003</v>
      </c>
      <c r="T29" s="57">
        <f t="shared" si="16"/>
        <v>2.933939219547672e-002</v>
      </c>
      <c r="U29" s="58">
        <f t="shared" si="17"/>
        <v>40.761955531729718</v>
      </c>
      <c r="V29" s="59">
        <f t="shared" si="18"/>
        <v>40.732616139534244</v>
      </c>
      <c r="W29" s="60">
        <f t="shared" si="19"/>
        <v>1</v>
      </c>
      <c r="X29" s="61">
        <f t="shared" si="20"/>
        <v>1</v>
      </c>
      <c r="Y29" s="62">
        <f t="shared" si="21"/>
        <v>0</v>
      </c>
      <c r="Z29" s="63">
        <f t="shared" si="22"/>
        <v>0</v>
      </c>
      <c r="AA29" s="64">
        <f t="shared" si="23"/>
        <v>0</v>
      </c>
      <c r="AB29" s="65">
        <f t="shared" si="24"/>
        <v>0</v>
      </c>
      <c r="AC29" s="66">
        <f t="shared" si="25"/>
        <v>0</v>
      </c>
      <c r="AD29" s="67">
        <f>シート1!C9</f>
        <v>6008</v>
      </c>
      <c r="AE29" s="6">
        <f t="shared" si="26"/>
        <v>0</v>
      </c>
      <c r="AF29" s="13">
        <f t="shared" si="27"/>
        <v>0</v>
      </c>
      <c r="AG29" s="11">
        <f t="shared" si="1"/>
        <v>0</v>
      </c>
      <c r="AH29" s="2">
        <f t="shared" si="28"/>
        <v>1800</v>
      </c>
      <c r="AI29" s="76"/>
      <c r="AJ29" s="76"/>
      <c r="AK29" s="76"/>
    </row>
    <row r="30" ht="15">
      <c r="A30" s="20" t="s">
        <v>42</v>
      </c>
      <c r="B30" s="20">
        <v>4.4200000000000003e-002</v>
      </c>
      <c r="C30" s="20">
        <f>B30</f>
        <v>4.4200000000000003e-002</v>
      </c>
      <c r="D30" s="55">
        <f t="shared" si="2"/>
        <v>1.139737</v>
      </c>
      <c r="E30" s="56">
        <f t="shared" si="3"/>
        <v>2.124e-003</v>
      </c>
      <c r="F30" s="57">
        <f t="shared" si="4"/>
        <v>2.9280635068249457e-002</v>
      </c>
      <c r="G30" s="58">
        <f t="shared" si="5"/>
        <v>38.997139144641721</v>
      </c>
      <c r="H30" s="59">
        <f t="shared" si="6"/>
        <v>38.967858509573475</v>
      </c>
      <c r="I30" s="60">
        <f t="shared" si="7"/>
        <v>1</v>
      </c>
      <c r="J30" s="61">
        <f t="shared" si="8"/>
        <v>1</v>
      </c>
      <c r="K30" s="62">
        <f t="shared" si="9"/>
        <v>0</v>
      </c>
      <c r="L30" s="63">
        <f t="shared" si="10"/>
        <v>0</v>
      </c>
      <c r="M30" s="64">
        <f t="shared" si="11"/>
        <v>0</v>
      </c>
      <c r="N30" s="65">
        <f t="shared" si="12"/>
        <v>0</v>
      </c>
      <c r="O30" s="66">
        <f t="shared" si="13"/>
        <v>0</v>
      </c>
      <c r="P30" s="67">
        <f>シート1!B10</f>
        <v>0</v>
      </c>
      <c r="Q30" s="68">
        <f>シート1!A10</f>
        <v>1900</v>
      </c>
      <c r="R30" s="55">
        <f t="shared" si="14"/>
        <v>1.139737</v>
      </c>
      <c r="S30" s="56">
        <f t="shared" si="15"/>
        <v>2.1259999999999999e-003</v>
      </c>
      <c r="T30" s="57">
        <f t="shared" si="16"/>
        <v>2.933939219547672e-002</v>
      </c>
      <c r="U30" s="58">
        <f t="shared" si="17"/>
        <v>38.919108902877753</v>
      </c>
      <c r="V30" s="59">
        <f t="shared" si="18"/>
        <v>38.889769510682278</v>
      </c>
      <c r="W30" s="60">
        <f t="shared" si="19"/>
        <v>1</v>
      </c>
      <c r="X30" s="61">
        <f t="shared" si="20"/>
        <v>1</v>
      </c>
      <c r="Y30" s="62">
        <f t="shared" si="21"/>
        <v>0</v>
      </c>
      <c r="Z30" s="63">
        <f t="shared" si="22"/>
        <v>0</v>
      </c>
      <c r="AA30" s="64">
        <f t="shared" si="23"/>
        <v>0</v>
      </c>
      <c r="AB30" s="65">
        <f t="shared" si="24"/>
        <v>0</v>
      </c>
      <c r="AC30" s="66">
        <f t="shared" si="25"/>
        <v>0</v>
      </c>
      <c r="AD30" s="67">
        <f>シート1!C10</f>
        <v>886</v>
      </c>
      <c r="AE30" s="6">
        <f t="shared" si="26"/>
        <v>0</v>
      </c>
      <c r="AF30" s="13">
        <f t="shared" si="27"/>
        <v>0</v>
      </c>
      <c r="AG30" s="11">
        <f t="shared" si="1"/>
        <v>0</v>
      </c>
      <c r="AH30" s="2">
        <f t="shared" si="28"/>
        <v>1900</v>
      </c>
      <c r="AI30" s="76"/>
      <c r="AJ30" s="76"/>
      <c r="AK30" s="76"/>
    </row>
    <row r="31" ht="15">
      <c r="A31" s="20" t="s">
        <v>43</v>
      </c>
      <c r="B31" s="20">
        <f>ROUND(LN(1+B30),6)</f>
        <v>4.3250999999999998e-002</v>
      </c>
      <c r="C31" s="20">
        <f>ROUND(LN(1+C30),6)</f>
        <v>4.3250999999999998e-002</v>
      </c>
      <c r="D31" s="55">
        <f t="shared" si="2"/>
        <v>1.088444</v>
      </c>
      <c r="E31" s="56">
        <f t="shared" si="3"/>
        <v>2.124e-003</v>
      </c>
      <c r="F31" s="57">
        <f t="shared" si="4"/>
        <v>2.9280635068249457e-002</v>
      </c>
      <c r="G31" s="58">
        <f t="shared" si="5"/>
        <v>37.245367030394796</v>
      </c>
      <c r="H31" s="59">
        <f t="shared" si="6"/>
        <v>37.216086395326549</v>
      </c>
      <c r="I31" s="60">
        <f t="shared" si="7"/>
        <v>1</v>
      </c>
      <c r="J31" s="61">
        <f t="shared" si="8"/>
        <v>1</v>
      </c>
      <c r="K31" s="62">
        <f t="shared" si="9"/>
        <v>0</v>
      </c>
      <c r="L31" s="63">
        <f t="shared" si="10"/>
        <v>0</v>
      </c>
      <c r="M31" s="64">
        <f t="shared" si="11"/>
        <v>2.3468568836426854e-302</v>
      </c>
      <c r="N31" s="65">
        <f t="shared" si="12"/>
        <v>2.7299907022346872e-301</v>
      </c>
      <c r="O31" s="66">
        <f t="shared" si="13"/>
        <v>-5.8421958889038806e-300</v>
      </c>
      <c r="P31" s="67">
        <f>シート1!B11</f>
        <v>2339</v>
      </c>
      <c r="Q31" s="68">
        <f>シート1!A11</f>
        <v>2000</v>
      </c>
      <c r="R31" s="55">
        <f t="shared" si="14"/>
        <v>1.088444</v>
      </c>
      <c r="S31" s="56">
        <f t="shared" si="15"/>
        <v>2.1259999999999999e-003</v>
      </c>
      <c r="T31" s="57">
        <f t="shared" si="16"/>
        <v>2.933939219547672e-002</v>
      </c>
      <c r="U31" s="58">
        <f t="shared" si="17"/>
        <v>37.170845010488463</v>
      </c>
      <c r="V31" s="59">
        <f t="shared" si="18"/>
        <v>37.141505618292989</v>
      </c>
      <c r="W31" s="60">
        <f t="shared" si="19"/>
        <v>1</v>
      </c>
      <c r="X31" s="61">
        <f t="shared" si="20"/>
        <v>1</v>
      </c>
      <c r="Y31" s="62">
        <f t="shared" si="21"/>
        <v>0</v>
      </c>
      <c r="Z31" s="63">
        <f t="shared" si="22"/>
        <v>0</v>
      </c>
      <c r="AA31" s="64">
        <f t="shared" si="23"/>
        <v>3.7558516401018205e-301</v>
      </c>
      <c r="AB31" s="65">
        <f t="shared" si="24"/>
        <v>-4.3690095156275331e-300</v>
      </c>
      <c r="AC31" s="66">
        <f t="shared" si="25"/>
        <v>9.3122820288595922e-299</v>
      </c>
      <c r="AD31" s="67">
        <f>シート1!C11</f>
        <v>19479</v>
      </c>
      <c r="AE31" s="6">
        <f t="shared" si="26"/>
        <v>-1.2133407727021659e-293</v>
      </c>
      <c r="AF31" s="13">
        <f t="shared" si="27"/>
        <v>1.6138748502999013e-291</v>
      </c>
      <c r="AG31" s="11">
        <f t="shared" si="1"/>
        <v>1.6017414425728796e-291</v>
      </c>
      <c r="AH31" s="2">
        <f t="shared" si="28"/>
        <v>2000</v>
      </c>
      <c r="AI31" s="76"/>
      <c r="AJ31" s="76"/>
      <c r="AK31" s="76"/>
    </row>
    <row r="32" ht="15">
      <c r="A32" s="20" t="s">
        <v>44</v>
      </c>
      <c r="B32" s="20">
        <f>EXP(-B31*(B33))</f>
        <v>0.99834243281868784</v>
      </c>
      <c r="C32" s="20">
        <f>EXP(-C31*(C33))</f>
        <v>0.99834243281868784</v>
      </c>
      <c r="D32" s="55">
        <f t="shared" si="2"/>
        <v>1.0396539999999999</v>
      </c>
      <c r="E32" s="56">
        <f t="shared" si="3"/>
        <v>2.124e-003</v>
      </c>
      <c r="F32" s="57">
        <f t="shared" si="4"/>
        <v>2.9280635068249457e-002</v>
      </c>
      <c r="G32" s="58">
        <f t="shared" si="5"/>
        <v>35.57907803474027</v>
      </c>
      <c r="H32" s="59">
        <f t="shared" si="6"/>
        <v>35.549797399672023</v>
      </c>
      <c r="I32" s="60">
        <f t="shared" si="7"/>
        <v>1</v>
      </c>
      <c r="J32" s="61">
        <f t="shared" si="8"/>
        <v>1</v>
      </c>
      <c r="K32" s="62">
        <f t="shared" si="9"/>
        <v>0</v>
      </c>
      <c r="L32" s="63">
        <f t="shared" si="10"/>
        <v>0</v>
      </c>
      <c r="M32" s="64">
        <f t="shared" si="11"/>
        <v>5.2548435491775473e-276</v>
      </c>
      <c r="N32" s="65">
        <f t="shared" si="12"/>
        <v>6.1127178785124391e-275</v>
      </c>
      <c r="O32" s="66">
        <f t="shared" si="13"/>
        <v>-1.2495560103025771e-273</v>
      </c>
      <c r="P32" s="67">
        <f>シート1!B12</f>
        <v>4</v>
      </c>
      <c r="Q32" s="68">
        <f>シート1!A12</f>
        <v>2100</v>
      </c>
      <c r="R32" s="55">
        <f t="shared" si="14"/>
        <v>1.0396539999999999</v>
      </c>
      <c r="S32" s="56">
        <f t="shared" si="15"/>
        <v>2.1259999999999999e-003</v>
      </c>
      <c r="T32" s="57">
        <f t="shared" si="16"/>
        <v>2.933939219547672e-002</v>
      </c>
      <c r="U32" s="58">
        <f t="shared" si="17"/>
        <v>35.507893042195064</v>
      </c>
      <c r="V32" s="59">
        <f t="shared" si="18"/>
        <v>35.47855364999959</v>
      </c>
      <c r="W32" s="60">
        <f t="shared" si="19"/>
        <v>1</v>
      </c>
      <c r="X32" s="61">
        <f t="shared" si="20"/>
        <v>1</v>
      </c>
      <c r="Y32" s="62">
        <f t="shared" si="21"/>
        <v>0</v>
      </c>
      <c r="Z32" s="63">
        <f t="shared" si="22"/>
        <v>0</v>
      </c>
      <c r="AA32" s="64">
        <f t="shared" si="23"/>
        <v>6.5977447901334929e-275</v>
      </c>
      <c r="AB32" s="65">
        <f t="shared" si="24"/>
        <v>-7.674853144357362e-274</v>
      </c>
      <c r="AC32" s="66">
        <f t="shared" si="25"/>
        <v>1.5626064252720718e-272</v>
      </c>
      <c r="AD32" s="67">
        <f>シート1!C12</f>
        <v>9418</v>
      </c>
      <c r="AE32" s="6">
        <f t="shared" si="26"/>
        <v>-4.438049831170077e-270</v>
      </c>
      <c r="AF32" s="13">
        <f t="shared" si="27"/>
        <v>1.3093488397284065e-265</v>
      </c>
      <c r="AG32" s="11">
        <f t="shared" si="1"/>
        <v>1.3093044592300947e-265</v>
      </c>
      <c r="AH32" s="2">
        <f t="shared" si="28"/>
        <v>2100</v>
      </c>
      <c r="AI32" s="76"/>
      <c r="AJ32" s="76"/>
      <c r="AK32" s="76"/>
    </row>
    <row r="33" ht="15">
      <c r="A33" s="20" t="s">
        <v>45</v>
      </c>
      <c r="B33" s="20">
        <f>(B15-B16)/365</f>
        <v>3.8356164383561646e-002</v>
      </c>
      <c r="C33" s="20">
        <f>(C15-C16)/365</f>
        <v>3.8356164383561646e-002</v>
      </c>
      <c r="D33" s="55">
        <f t="shared" si="2"/>
        <v>0.99313399999999996</v>
      </c>
      <c r="E33" s="56">
        <f t="shared" si="3"/>
        <v>2.124e-003</v>
      </c>
      <c r="F33" s="57">
        <f t="shared" si="4"/>
        <v>2.9280635068249457e-002</v>
      </c>
      <c r="G33" s="58">
        <f t="shared" si="5"/>
        <v>33.990314679998555</v>
      </c>
      <c r="H33" s="59">
        <f t="shared" si="6"/>
        <v>33.961034044930308</v>
      </c>
      <c r="I33" s="60">
        <f t="shared" si="7"/>
        <v>1</v>
      </c>
      <c r="J33" s="61">
        <f t="shared" si="8"/>
        <v>1</v>
      </c>
      <c r="K33" s="62">
        <f t="shared" si="9"/>
        <v>0</v>
      </c>
      <c r="L33" s="63">
        <f t="shared" si="10"/>
        <v>0</v>
      </c>
      <c r="M33" s="64">
        <f t="shared" si="11"/>
        <v>5.2685694739269248e-252</v>
      </c>
      <c r="N33" s="65">
        <f t="shared" si="12"/>
        <v>6.1286846156435123e-251</v>
      </c>
      <c r="O33" s="66">
        <f t="shared" si="13"/>
        <v>-1.1968298814188152e-249</v>
      </c>
      <c r="P33" s="67">
        <f>シート1!B13</f>
        <v>4</v>
      </c>
      <c r="Q33" s="68">
        <f>シート1!A13</f>
        <v>2200</v>
      </c>
      <c r="R33" s="55">
        <f t="shared" si="14"/>
        <v>0.99313399999999996</v>
      </c>
      <c r="S33" s="56">
        <f t="shared" si="15"/>
        <v>2.1259999999999999e-003</v>
      </c>
      <c r="T33" s="57">
        <f t="shared" si="16"/>
        <v>2.933939219547672e-002</v>
      </c>
      <c r="U33" s="58">
        <f t="shared" si="17"/>
        <v>33.922311456521584</v>
      </c>
      <c r="V33" s="59">
        <f t="shared" si="18"/>
        <v>33.892972064326109</v>
      </c>
      <c r="W33" s="60">
        <f t="shared" si="19"/>
        <v>1</v>
      </c>
      <c r="X33" s="61">
        <f t="shared" si="20"/>
        <v>1</v>
      </c>
      <c r="Y33" s="62">
        <f t="shared" si="21"/>
        <v>0</v>
      </c>
      <c r="Z33" s="63">
        <f t="shared" si="22"/>
        <v>0</v>
      </c>
      <c r="AA33" s="64">
        <f t="shared" si="23"/>
        <v>5.3032112413534335e-251</v>
      </c>
      <c r="AB33" s="65">
        <f t="shared" si="24"/>
        <v>-6.1689817908323779e-250</v>
      </c>
      <c r="AC33" s="66">
        <f t="shared" si="25"/>
        <v>1.199877105837197e-248</v>
      </c>
      <c r="AD33" s="67">
        <f>シート1!C13</f>
        <v>8666</v>
      </c>
      <c r="AE33" s="6">
        <f t="shared" si="26"/>
        <v>-4.2507823653970399e-246</v>
      </c>
      <c r="AF33" s="13">
        <f t="shared" si="27"/>
        <v>9.2512949514589228e-242</v>
      </c>
      <c r="AG33" s="11">
        <f t="shared" si="1"/>
        <v>9.2508698732223838e-242</v>
      </c>
      <c r="AH33" s="2">
        <f t="shared" si="28"/>
        <v>2200</v>
      </c>
      <c r="AI33" s="76"/>
      <c r="AJ33" s="76"/>
      <c r="AK33" s="76"/>
    </row>
    <row r="34" ht="15">
      <c r="A34" s="20" t="s">
        <v>46</v>
      </c>
      <c r="B34" s="85">
        <f>ROUND(B29*B32,2)</f>
        <v>73.980000000000004</v>
      </c>
      <c r="C34" s="85">
        <f ca="1">ROUND(C29*C32,2)</f>
        <v>64.769999999999996</v>
      </c>
      <c r="D34" s="55">
        <f t="shared" si="2"/>
        <v>0.94868199999999991</v>
      </c>
      <c r="E34" s="56">
        <f t="shared" si="3"/>
        <v>2.124e-003</v>
      </c>
      <c r="F34" s="57">
        <f t="shared" si="4"/>
        <v>2.9280635068249457e-002</v>
      </c>
      <c r="G34" s="58">
        <f t="shared" si="5"/>
        <v>32.472178208696342</v>
      </c>
      <c r="H34" s="59">
        <f t="shared" si="6"/>
        <v>32.442897573628095</v>
      </c>
      <c r="I34" s="60">
        <f t="shared" si="7"/>
        <v>1</v>
      </c>
      <c r="J34" s="61">
        <f t="shared" si="8"/>
        <v>1</v>
      </c>
      <c r="K34" s="62">
        <f t="shared" si="9"/>
        <v>0</v>
      </c>
      <c r="L34" s="63">
        <f t="shared" si="10"/>
        <v>0</v>
      </c>
      <c r="M34" s="64">
        <f t="shared" si="11"/>
        <v>4.2821449763793337e-230</v>
      </c>
      <c r="N34" s="65">
        <f t="shared" si="12"/>
        <v>4.9812223542969222e-229</v>
      </c>
      <c r="O34" s="66">
        <f t="shared" si="13"/>
        <v>-9.2926549072977151e-228</v>
      </c>
      <c r="P34" s="67">
        <f>シート1!B14</f>
        <v>2</v>
      </c>
      <c r="Q34" s="68">
        <f>シート1!A14</f>
        <v>2300</v>
      </c>
      <c r="R34" s="55">
        <f t="shared" si="14"/>
        <v>0.94868199999999991</v>
      </c>
      <c r="S34" s="56">
        <f t="shared" si="15"/>
        <v>2.1259999999999999e-003</v>
      </c>
      <c r="T34" s="57">
        <f t="shared" si="16"/>
        <v>2.933939219547672e-002</v>
      </c>
      <c r="U34" s="58">
        <f t="shared" si="17"/>
        <v>32.407215311930926</v>
      </c>
      <c r="V34" s="59">
        <f t="shared" si="18"/>
        <v>32.377875919735452</v>
      </c>
      <c r="W34" s="60">
        <f t="shared" si="19"/>
        <v>1</v>
      </c>
      <c r="X34" s="61">
        <f t="shared" si="20"/>
        <v>1</v>
      </c>
      <c r="Y34" s="62">
        <f t="shared" si="21"/>
        <v>0</v>
      </c>
      <c r="Z34" s="63">
        <f t="shared" si="22"/>
        <v>0</v>
      </c>
      <c r="AA34" s="64">
        <f t="shared" si="23"/>
        <v>3.5227630021896134e-229</v>
      </c>
      <c r="AB34" s="65">
        <f t="shared" si="24"/>
        <v>-4.0978682207611878e-228</v>
      </c>
      <c r="AC34" s="66">
        <f t="shared" si="25"/>
        <v>7.6141243911568787e-227</v>
      </c>
      <c r="AD34" s="67">
        <f>シート1!C14</f>
        <v>5484</v>
      </c>
      <c r="AE34" s="6">
        <f t="shared" si="26"/>
        <v>-1.6502367721983081e-224</v>
      </c>
      <c r="AF34" s="13">
        <f t="shared" si="27"/>
        <v>3.715048514276179e-220</v>
      </c>
      <c r="AG34" s="11">
        <f t="shared" si="1"/>
        <v>3.7148834905989589e-220</v>
      </c>
      <c r="AH34" s="2">
        <f t="shared" si="28"/>
        <v>2300</v>
      </c>
      <c r="AI34" s="76"/>
      <c r="AJ34" s="76"/>
      <c r="AK34" s="76"/>
    </row>
    <row r="35" ht="15">
      <c r="A35" s="86" t="s">
        <v>47</v>
      </c>
      <c r="B35" s="87">
        <f>EXP(-B18*B17)*B24</f>
        <v>0.52730994835468425</v>
      </c>
      <c r="C35" s="88">
        <f>-EXP(-C18*C17)*C26*-1</f>
        <v>0.47271752776933218</v>
      </c>
      <c r="D35" s="55">
        <f t="shared" si="2"/>
        <v>0.90612300000000001</v>
      </c>
      <c r="E35" s="56">
        <f t="shared" si="3"/>
        <v>2.124e-003</v>
      </c>
      <c r="F35" s="57">
        <f t="shared" si="4"/>
        <v>2.9280635068249457e-002</v>
      </c>
      <c r="G35" s="58">
        <f t="shared" si="5"/>
        <v>31.018691974507764</v>
      </c>
      <c r="H35" s="59">
        <f t="shared" si="6"/>
        <v>30.989411339439513</v>
      </c>
      <c r="I35" s="60">
        <f t="shared" si="7"/>
        <v>1</v>
      </c>
      <c r="J35" s="61">
        <f t="shared" si="8"/>
        <v>1</v>
      </c>
      <c r="K35" s="62">
        <f t="shared" si="9"/>
        <v>0</v>
      </c>
      <c r="L35" s="63">
        <f t="shared" si="10"/>
        <v>0</v>
      </c>
      <c r="M35" s="64">
        <f t="shared" si="11"/>
        <v>4.6847150442832123e-210</v>
      </c>
      <c r="N35" s="65">
        <f t="shared" si="12"/>
        <v>5.4495136037700208e-209</v>
      </c>
      <c r="O35" s="66">
        <f t="shared" si="13"/>
        <v>-9.7108067903246197e-208</v>
      </c>
      <c r="P35" s="67">
        <f>シート1!B15</f>
        <v>389</v>
      </c>
      <c r="Q35" s="68">
        <f>シート1!A15</f>
        <v>2400</v>
      </c>
      <c r="R35" s="55">
        <f t="shared" si="14"/>
        <v>0.90612300000000001</v>
      </c>
      <c r="S35" s="56">
        <f t="shared" si="15"/>
        <v>2.1259999999999999e-003</v>
      </c>
      <c r="T35" s="57">
        <f t="shared" si="16"/>
        <v>2.933939219547672e-002</v>
      </c>
      <c r="U35" s="58">
        <f t="shared" si="17"/>
        <v>30.956639931348867</v>
      </c>
      <c r="V35" s="59">
        <f t="shared" si="18"/>
        <v>30.927300539153389</v>
      </c>
      <c r="W35" s="60">
        <f t="shared" si="19"/>
        <v>1</v>
      </c>
      <c r="X35" s="61">
        <f t="shared" si="20"/>
        <v>1</v>
      </c>
      <c r="Y35" s="62">
        <f t="shared" si="21"/>
        <v>0</v>
      </c>
      <c r="Z35" s="63">
        <f t="shared" si="22"/>
        <v>0</v>
      </c>
      <c r="AA35" s="64">
        <f t="shared" si="23"/>
        <v>3.204538169017606e-209</v>
      </c>
      <c r="AB35" s="65">
        <f t="shared" si="24"/>
        <v>-3.7276919045849211e-208</v>
      </c>
      <c r="AC35" s="66">
        <f t="shared" si="25"/>
        <v>6.6160023392787583e-207</v>
      </c>
      <c r="AD35" s="67">
        <f>シート1!C15</f>
        <v>4151</v>
      </c>
      <c r="AE35" s="6">
        <f t="shared" si="26"/>
        <v>-3.3541414205336507e-202</v>
      </c>
      <c r="AF35" s="13">
        <f t="shared" si="27"/>
        <v>2.4434050060498522e-200</v>
      </c>
      <c r="AG35" s="11">
        <f t="shared" si="1"/>
        <v>2.4098635918445156e-200</v>
      </c>
      <c r="AH35" s="2">
        <f t="shared" si="28"/>
        <v>2400</v>
      </c>
      <c r="AI35" s="76"/>
      <c r="AJ35" s="76"/>
      <c r="AK35" s="76"/>
    </row>
    <row r="36" ht="15">
      <c r="A36" s="86" t="s">
        <v>48</v>
      </c>
      <c r="B36" s="87">
        <f>EXP(-B18*B17)*(B28/(B11*(B13/100)*SQRT(B17)))</f>
        <v>2.2886275487862908e-003</v>
      </c>
      <c r="C36" s="89">
        <f>EXP(-C18*C17)*(C28/(C11*(C13/100)*SQRT(C17)))*-1</f>
        <v>-2.2840549794731239e-003</v>
      </c>
      <c r="D36" s="55">
        <f t="shared" si="2"/>
        <v>0.86530099999999999</v>
      </c>
      <c r="E36" s="56">
        <f t="shared" si="3"/>
        <v>2.124e-003</v>
      </c>
      <c r="F36" s="57">
        <f t="shared" si="4"/>
        <v>2.9280635068249457e-002</v>
      </c>
      <c r="G36" s="58">
        <f t="shared" si="5"/>
        <v>29.624528224136601</v>
      </c>
      <c r="H36" s="59">
        <f t="shared" si="6"/>
        <v>29.59524758906835</v>
      </c>
      <c r="I36" s="60">
        <f t="shared" si="7"/>
        <v>1</v>
      </c>
      <c r="J36" s="61">
        <f t="shared" si="8"/>
        <v>1</v>
      </c>
      <c r="K36" s="62">
        <f t="shared" si="9"/>
        <v>0</v>
      </c>
      <c r="L36" s="63">
        <f t="shared" si="10"/>
        <v>0</v>
      </c>
      <c r="M36" s="64">
        <f t="shared" si="11"/>
        <v>1.0708770411142522e-191</v>
      </c>
      <c r="N36" s="65">
        <f t="shared" si="12"/>
        <v>1.2457020220767792e-190</v>
      </c>
      <c r="O36" s="66">
        <f t="shared" si="13"/>
        <v>-2.1199244929247639e-189</v>
      </c>
      <c r="P36" s="67">
        <f>シート1!B16</f>
        <v>3</v>
      </c>
      <c r="Q36" s="68">
        <f>シート1!A16</f>
        <v>2500</v>
      </c>
      <c r="R36" s="55">
        <f t="shared" si="14"/>
        <v>0.86530099999999999</v>
      </c>
      <c r="S36" s="56">
        <f t="shared" si="15"/>
        <v>2.1259999999999999e-003</v>
      </c>
      <c r="T36" s="57">
        <f t="shared" si="16"/>
        <v>2.933939219547672e-002</v>
      </c>
      <c r="U36" s="58">
        <f t="shared" si="17"/>
        <v>29.565268231212094</v>
      </c>
      <c r="V36" s="59">
        <f t="shared" si="18"/>
        <v>29.535928839016616</v>
      </c>
      <c r="W36" s="60">
        <f t="shared" si="19"/>
        <v>1</v>
      </c>
      <c r="X36" s="61">
        <f t="shared" si="20"/>
        <v>1</v>
      </c>
      <c r="Y36" s="62">
        <f t="shared" si="21"/>
        <v>0</v>
      </c>
      <c r="Z36" s="63">
        <f t="shared" si="22"/>
        <v>0</v>
      </c>
      <c r="AA36" s="64">
        <f t="shared" si="23"/>
        <v>6.185893370582988e-191</v>
      </c>
      <c r="AB36" s="65">
        <f t="shared" si="24"/>
        <v>-7.1957653252783108e-190</v>
      </c>
      <c r="AC36" s="66">
        <f t="shared" si="25"/>
        <v>1.2196669319044309e-188</v>
      </c>
      <c r="AD36" s="67">
        <f>シート1!C16</f>
        <v>30949</v>
      </c>
      <c r="AE36" s="6">
        <f t="shared" si="26"/>
        <v>-5.6470040920613805e-186</v>
      </c>
      <c r="AF36" s="13">
        <f t="shared" si="27"/>
        <v>3.3584195244590651e-181</v>
      </c>
      <c r="AG36" s="11">
        <f t="shared" si="1"/>
        <v>3.3583630544181447e-181</v>
      </c>
      <c r="AH36" s="2">
        <f t="shared" si="28"/>
        <v>2500</v>
      </c>
      <c r="AI36" s="76"/>
      <c r="AJ36" s="76"/>
      <c r="AK36" s="76"/>
    </row>
    <row r="37" ht="15">
      <c r="A37" s="90" t="s">
        <v>37</v>
      </c>
      <c r="B37" s="91">
        <f>B11*EXP(-B18*B17)*B28*SQRT(B17)/100</f>
        <v>4.6298341870581092</v>
      </c>
      <c r="C37" s="91">
        <f>C11*EXP(-C18*C17)*C28*SQRT(C17)/100*-1</f>
        <v>-4.6298560728165246</v>
      </c>
      <c r="D37" s="55">
        <f t="shared" si="2"/>
        <v>0.82607999999999993</v>
      </c>
      <c r="E37" s="56">
        <f t="shared" si="3"/>
        <v>2.124e-003</v>
      </c>
      <c r="F37" s="57">
        <f t="shared" si="4"/>
        <v>2.9280635068249457e-002</v>
      </c>
      <c r="G37" s="58">
        <f t="shared" si="5"/>
        <v>28.285042249581032</v>
      </c>
      <c r="H37" s="59">
        <f t="shared" si="6"/>
        <v>28.255761614512782</v>
      </c>
      <c r="I37" s="60">
        <f t="shared" si="7"/>
        <v>1</v>
      </c>
      <c r="J37" s="61">
        <f t="shared" si="8"/>
        <v>1</v>
      </c>
      <c r="K37" s="62">
        <f t="shared" si="9"/>
        <v>0</v>
      </c>
      <c r="L37" s="63">
        <f t="shared" si="10"/>
        <v>0</v>
      </c>
      <c r="M37" s="64">
        <f t="shared" si="11"/>
        <v>7.4756061811823606e-175</v>
      </c>
      <c r="N37" s="65">
        <f t="shared" si="12"/>
        <v>8.6960289357394055e-174</v>
      </c>
      <c r="O37" s="66">
        <f t="shared" si="13"/>
        <v>-1.41290265002988e-172</v>
      </c>
      <c r="P37" s="67">
        <f>シート1!B17</f>
        <v>0</v>
      </c>
      <c r="Q37" s="68">
        <f>シート1!A17</f>
        <v>2600</v>
      </c>
      <c r="R37" s="55">
        <f t="shared" si="14"/>
        <v>0.82607999999999993</v>
      </c>
      <c r="S37" s="56">
        <f t="shared" si="15"/>
        <v>2.1259999999999999e-003</v>
      </c>
      <c r="T37" s="57">
        <f t="shared" si="16"/>
        <v>2.933939219547672e-002</v>
      </c>
      <c r="U37" s="58">
        <f t="shared" si="17"/>
        <v>28.228464805337211</v>
      </c>
      <c r="V37" s="59">
        <f t="shared" si="18"/>
        <v>28.199125413141733</v>
      </c>
      <c r="W37" s="60">
        <f t="shared" si="19"/>
        <v>1</v>
      </c>
      <c r="X37" s="61">
        <f t="shared" si="20"/>
        <v>1</v>
      </c>
      <c r="Y37" s="62">
        <f t="shared" si="21"/>
        <v>0</v>
      </c>
      <c r="Z37" s="63">
        <f t="shared" si="22"/>
        <v>0</v>
      </c>
      <c r="AA37" s="64">
        <f t="shared" si="23"/>
        <v>3.6978627391241761e-174</v>
      </c>
      <c r="AB37" s="65">
        <f t="shared" si="24"/>
        <v>-4.3015536935000003e-173</v>
      </c>
      <c r="AC37" s="66">
        <f t="shared" si="25"/>
        <v>6.961047739729402e-172</v>
      </c>
      <c r="AD37" s="67">
        <f>シート1!C17</f>
        <v>12031</v>
      </c>
      <c r="AE37" s="6">
        <f t="shared" si="26"/>
        <v>0</v>
      </c>
      <c r="AF37" s="13">
        <f t="shared" si="27"/>
        <v>7.4511518621170797e-165</v>
      </c>
      <c r="AG37" s="11">
        <f t="shared" si="1"/>
        <v>7.4511518621170797e-165</v>
      </c>
      <c r="AH37" s="2">
        <f t="shared" si="28"/>
        <v>2600</v>
      </c>
      <c r="AI37" s="76"/>
      <c r="AJ37" s="76"/>
      <c r="AK37" s="76"/>
    </row>
    <row r="38" ht="15">
      <c r="A38" s="20" t="s">
        <v>49</v>
      </c>
      <c r="B38" s="92">
        <f>((((-1*((((B11*((1/SQRT((2*PI())))*EXP(((-1*POWER(B22,2))/2))))*(B13/100))*EXP(((-1*B17)*B18)))/(2*SQRT(B17))))+((B18*B11)*B35))-(((B30*B12)*EXP(((-1*B30)*B17)))*NORMSDIST(B23))))/365</f>
        <v>-2.8420343546764641</v>
      </c>
      <c r="C38" s="93">
        <f>(((((-1*((((C11*((1/SQRT((2*PI())))*EXP(((-1*POWER(C22,2))/2))))*(C13/100))*EXP(((-1*C17)*C18)))))/(2*SQRT(C17)))-(((C18*C11)*NORMSDIST((-1*C22)))*EXP(((-1*C17)*C18))))+(((C30*C12)*EXP(((-1*C30)*C17)))*NORMSDIST((-1*C23)))))/365*-1</f>
        <v>2.1288784975130253</v>
      </c>
      <c r="D38" s="55">
        <f t="shared" si="2"/>
        <v>0.78833999999999993</v>
      </c>
      <c r="E38" s="56">
        <f t="shared" si="3"/>
        <v>2.124e-003</v>
      </c>
      <c r="F38" s="57">
        <f t="shared" si="4"/>
        <v>2.9280635068249457e-002</v>
      </c>
      <c r="G38" s="58">
        <f t="shared" si="5"/>
        <v>26.996135779074748</v>
      </c>
      <c r="H38" s="59">
        <f t="shared" si="6"/>
        <v>26.966855144006498</v>
      </c>
      <c r="I38" s="60">
        <f t="shared" si="7"/>
        <v>1</v>
      </c>
      <c r="J38" s="61">
        <f t="shared" si="8"/>
        <v>1</v>
      </c>
      <c r="K38" s="62">
        <f t="shared" si="9"/>
        <v>0</v>
      </c>
      <c r="L38" s="63">
        <f t="shared" si="10"/>
        <v>0</v>
      </c>
      <c r="M38" s="64">
        <f t="shared" si="11"/>
        <v>2.2175827509427743e-159</v>
      </c>
      <c r="N38" s="65">
        <f t="shared" si="12"/>
        <v>2.5796120478011761e-158</v>
      </c>
      <c r="O38" s="66">
        <f t="shared" si="13"/>
        <v>-4.0000824625097818e-157</v>
      </c>
      <c r="P38" s="67">
        <f>シート1!B18</f>
        <v>1</v>
      </c>
      <c r="Q38" s="68">
        <f>シート1!A18</f>
        <v>2700</v>
      </c>
      <c r="R38" s="55">
        <f t="shared" si="14"/>
        <v>0.78833999999999993</v>
      </c>
      <c r="S38" s="56">
        <f t="shared" si="15"/>
        <v>2.1259999999999999e-003</v>
      </c>
      <c r="T38" s="57">
        <f t="shared" si="16"/>
        <v>2.933939219547672e-002</v>
      </c>
      <c r="U38" s="58">
        <f t="shared" si="17"/>
        <v>26.942139589444757</v>
      </c>
      <c r="V38" s="59">
        <f t="shared" si="18"/>
        <v>26.912800197249279</v>
      </c>
      <c r="W38" s="60">
        <f t="shared" si="19"/>
        <v>1</v>
      </c>
      <c r="X38" s="61">
        <f t="shared" si="20"/>
        <v>1</v>
      </c>
      <c r="Y38" s="62">
        <f t="shared" si="21"/>
        <v>0</v>
      </c>
      <c r="Z38" s="63">
        <f t="shared" si="22"/>
        <v>0</v>
      </c>
      <c r="AA38" s="64">
        <f t="shared" si="23"/>
        <v>9.5128966899615181e-159</v>
      </c>
      <c r="AB38" s="65">
        <f t="shared" si="24"/>
        <v>-1.1065915308224689e-157</v>
      </c>
      <c r="AC38" s="66">
        <f t="shared" si="25"/>
        <v>1.7090700127770917e-156</v>
      </c>
      <c r="AD38" s="67">
        <f>シート1!C18</f>
        <v>9519</v>
      </c>
      <c r="AE38" s="6">
        <f t="shared" si="26"/>
        <v>-3.5517746205528596e-154</v>
      </c>
      <c r="AF38" s="13">
        <f t="shared" si="27"/>
        <v>1.4474322898782288e-149</v>
      </c>
      <c r="AG38" s="11">
        <f t="shared" si="1"/>
        <v>1.4473967721320232e-149</v>
      </c>
      <c r="AH38" s="2">
        <f t="shared" si="28"/>
        <v>2700</v>
      </c>
      <c r="AI38" s="76"/>
      <c r="AJ38" s="76"/>
      <c r="AK38" s="76"/>
    </row>
    <row r="39" ht="15">
      <c r="A39" s="86" t="s">
        <v>50</v>
      </c>
      <c r="B39" s="94">
        <f>B12*B17*EXP(-B30*B17)*B25/100</f>
        <v>1.1729523224678022</v>
      </c>
      <c r="C39" s="95">
        <f>-(C12*C17*EXP(-C30*C17))*C27/100*-1</f>
        <v>1.1018874638726008</v>
      </c>
      <c r="D39" s="55">
        <f t="shared" si="2"/>
        <v>0.75197199999999997</v>
      </c>
      <c r="E39" s="56">
        <f t="shared" si="3"/>
        <v>2.124e-003</v>
      </c>
      <c r="F39" s="57">
        <f t="shared" si="4"/>
        <v>2.9280635068249457e-002</v>
      </c>
      <c r="G39" s="58">
        <f t="shared" si="5"/>
        <v>25.754086215763341</v>
      </c>
      <c r="H39" s="59">
        <f t="shared" si="6"/>
        <v>25.72480558069509</v>
      </c>
      <c r="I39" s="60">
        <f t="shared" si="7"/>
        <v>1</v>
      </c>
      <c r="J39" s="61">
        <f t="shared" si="8"/>
        <v>1</v>
      </c>
      <c r="K39" s="62">
        <f t="shared" si="9"/>
        <v>0</v>
      </c>
      <c r="L39" s="63">
        <f t="shared" si="10"/>
        <v>0</v>
      </c>
      <c r="M39" s="64">
        <f t="shared" si="11"/>
        <v>3.7412566080317019e-145</v>
      </c>
      <c r="N39" s="65">
        <f t="shared" si="12"/>
        <v>4.3520317859125477e-144</v>
      </c>
      <c r="O39" s="66">
        <f t="shared" si="13"/>
        <v>-6.4376654761944028e-143</v>
      </c>
      <c r="P39" s="67">
        <f>シート1!B19</f>
        <v>8</v>
      </c>
      <c r="Q39" s="68">
        <f>シート1!A19</f>
        <v>2800</v>
      </c>
      <c r="R39" s="55">
        <f t="shared" si="14"/>
        <v>0.75197199999999997</v>
      </c>
      <c r="S39" s="56">
        <f t="shared" si="15"/>
        <v>2.1259999999999999e-003</v>
      </c>
      <c r="T39" s="57">
        <f t="shared" si="16"/>
        <v>2.933939219547672e-002</v>
      </c>
      <c r="U39" s="58">
        <f t="shared" si="17"/>
        <v>25.702577441814213</v>
      </c>
      <c r="V39" s="59">
        <f t="shared" si="18"/>
        <v>25.673238049618735</v>
      </c>
      <c r="W39" s="60">
        <f t="shared" si="19"/>
        <v>1</v>
      </c>
      <c r="X39" s="61">
        <f t="shared" si="20"/>
        <v>1</v>
      </c>
      <c r="Y39" s="62">
        <f t="shared" si="21"/>
        <v>0</v>
      </c>
      <c r="Z39" s="63">
        <f t="shared" si="22"/>
        <v>0</v>
      </c>
      <c r="AA39" s="64">
        <f t="shared" si="23"/>
        <v>1.4078606486511924e-144</v>
      </c>
      <c r="AB39" s="65">
        <f t="shared" si="24"/>
        <v>-1.6376995579271231e-143</v>
      </c>
      <c r="AC39" s="66">
        <f t="shared" si="25"/>
        <v>2.4128398914227436e-142</v>
      </c>
      <c r="AD39" s="67">
        <f>シート1!C19</f>
        <v>7733</v>
      </c>
      <c r="AE39" s="6">
        <f t="shared" si="26"/>
        <v>-4.5729330969062658e-139</v>
      </c>
      <c r="AF39" s="13">
        <f t="shared" si="27"/>
        <v>1.6600592557891926e-135</v>
      </c>
      <c r="AG39" s="11">
        <f t="shared" si="1"/>
        <v>1.659601962479502e-135</v>
      </c>
      <c r="AH39" s="2">
        <f t="shared" si="28"/>
        <v>2800</v>
      </c>
      <c r="AI39" s="76"/>
      <c r="AJ39" s="76"/>
      <c r="AK39" s="76"/>
    </row>
    <row r="40" ht="15">
      <c r="A40" s="90" t="s">
        <v>38</v>
      </c>
      <c r="B40" s="91">
        <f>-(EXP(-B18*B17)*B23)/(B13/100)*B28</f>
        <v>-0.10443709775929627</v>
      </c>
      <c r="C40" s="91">
        <f>-EXP(-C18*C17)*C28*C23/(C13/100)*-1</f>
        <v>0.10388890430414352</v>
      </c>
      <c r="D40" s="55">
        <f t="shared" si="2"/>
        <v>0.71688099999999999</v>
      </c>
      <c r="E40" s="56">
        <f t="shared" si="3"/>
        <v>2.124e-003</v>
      </c>
      <c r="F40" s="57">
        <f t="shared" si="4"/>
        <v>2.9280635068249457e-002</v>
      </c>
      <c r="G40" s="58">
        <f t="shared" si="5"/>
        <v>24.555649094498474</v>
      </c>
      <c r="H40" s="59">
        <f t="shared" si="6"/>
        <v>24.526368459430223</v>
      </c>
      <c r="I40" s="60">
        <f t="shared" si="7"/>
        <v>1</v>
      </c>
      <c r="J40" s="61">
        <f t="shared" si="8"/>
        <v>1</v>
      </c>
      <c r="K40" s="62">
        <f t="shared" si="9"/>
        <v>0</v>
      </c>
      <c r="L40" s="63">
        <f t="shared" si="10"/>
        <v>0</v>
      </c>
      <c r="M40" s="64">
        <f t="shared" si="11"/>
        <v>4.6290076558555383e-132</v>
      </c>
      <c r="N40" s="65">
        <f t="shared" si="12"/>
        <v>5.3847117602859515e-131</v>
      </c>
      <c r="O40" s="66">
        <f t="shared" si="13"/>
        <v>-7.594163703614469e-130</v>
      </c>
      <c r="P40" s="67">
        <f>シート1!B20</f>
        <v>61</v>
      </c>
      <c r="Q40" s="68">
        <f>シート1!A20</f>
        <v>2900</v>
      </c>
      <c r="R40" s="55">
        <f t="shared" si="14"/>
        <v>0.71688099999999999</v>
      </c>
      <c r="S40" s="56">
        <f t="shared" si="15"/>
        <v>2.1259999999999999e-003</v>
      </c>
      <c r="T40" s="57">
        <f t="shared" si="16"/>
        <v>2.933939219547672e-002</v>
      </c>
      <c r="U40" s="58">
        <f t="shared" si="17"/>
        <v>24.506540394890997</v>
      </c>
      <c r="V40" s="59">
        <f t="shared" si="18"/>
        <v>24.477201002695519</v>
      </c>
      <c r="W40" s="60">
        <f t="shared" si="19"/>
        <v>1</v>
      </c>
      <c r="X40" s="61">
        <f t="shared" si="20"/>
        <v>1</v>
      </c>
      <c r="Y40" s="62">
        <f t="shared" si="21"/>
        <v>0</v>
      </c>
      <c r="Z40" s="63">
        <f t="shared" si="22"/>
        <v>0</v>
      </c>
      <c r="AA40" s="64">
        <f t="shared" si="23"/>
        <v>1.5441098351122544e-131</v>
      </c>
      <c r="AB40" s="65">
        <f t="shared" si="24"/>
        <v>-1.7961919716819837e-130</v>
      </c>
      <c r="AC40" s="66">
        <f t="shared" si="25"/>
        <v>2.5230632045581896e-129</v>
      </c>
      <c r="AD40" s="67">
        <f>シート1!C20</f>
        <v>6918</v>
      </c>
      <c r="AE40" s="6">
        <f t="shared" si="26"/>
        <v>-4.1132607833383958e-125</v>
      </c>
      <c r="AF40" s="13">
        <f t="shared" si="27"/>
        <v>1.5529438871850045e-122</v>
      </c>
      <c r="AG40" s="11">
        <f t="shared" si="1"/>
        <v>1.5488306264016661e-122</v>
      </c>
      <c r="AH40" s="2">
        <f t="shared" si="28"/>
        <v>2900</v>
      </c>
      <c r="AI40" s="76"/>
      <c r="AJ40" s="76"/>
      <c r="AK40" s="76"/>
    </row>
    <row r="41" ht="15">
      <c r="A41" s="96" t="s">
        <v>51</v>
      </c>
      <c r="B41" s="97">
        <f>B37/B11*(1-B22/(B13*0.01*SQRT(B17)))*100</f>
        <v>-0.1044370977592963</v>
      </c>
      <c r="C41" s="97">
        <f>C37/C11*(1-C22/(C13*0.01*SQRT(C17)))*100</f>
        <v>0.10388890430414351</v>
      </c>
      <c r="D41" s="55">
        <f t="shared" si="2"/>
        <v>0.682979</v>
      </c>
      <c r="E41" s="56">
        <f t="shared" si="3"/>
        <v>2.124e-003</v>
      </c>
      <c r="F41" s="57">
        <f t="shared" si="4"/>
        <v>2.9280635068249457e-002</v>
      </c>
      <c r="G41" s="58">
        <f t="shared" si="5"/>
        <v>23.397819015984851</v>
      </c>
      <c r="H41" s="59">
        <f t="shared" si="6"/>
        <v>23.368538380916601</v>
      </c>
      <c r="I41" s="60">
        <f t="shared" si="7"/>
        <v>1</v>
      </c>
      <c r="J41" s="61">
        <f t="shared" si="8"/>
        <v>1</v>
      </c>
      <c r="K41" s="62">
        <f t="shared" si="9"/>
        <v>0</v>
      </c>
      <c r="L41" s="63">
        <f t="shared" si="10"/>
        <v>0</v>
      </c>
      <c r="M41" s="64">
        <f t="shared" si="11"/>
        <v>5.2714489808502682e-120</v>
      </c>
      <c r="N41" s="65">
        <f t="shared" si="12"/>
        <v>6.1320342136452229e-119</v>
      </c>
      <c r="O41" s="66">
        <f t="shared" si="13"/>
        <v>-8.2398700890998795e-118</v>
      </c>
      <c r="P41" s="67">
        <f>シート1!B21</f>
        <v>5941</v>
      </c>
      <c r="Q41" s="68">
        <f>シート1!A21</f>
        <v>3000</v>
      </c>
      <c r="R41" s="55">
        <f t="shared" si="14"/>
        <v>0.682979</v>
      </c>
      <c r="S41" s="56">
        <f t="shared" si="15"/>
        <v>2.1259999999999999e-003</v>
      </c>
      <c r="T41" s="57">
        <f t="shared" si="16"/>
        <v>2.933939219547672e-002</v>
      </c>
      <c r="U41" s="58">
        <f t="shared" si="17"/>
        <v>23.351029068203506</v>
      </c>
      <c r="V41" s="59">
        <f t="shared" si="18"/>
        <v>23.321689676008027</v>
      </c>
      <c r="W41" s="60">
        <f t="shared" si="19"/>
        <v>1</v>
      </c>
      <c r="X41" s="61">
        <f t="shared" si="20"/>
        <v>1</v>
      </c>
      <c r="Y41" s="62">
        <f t="shared" si="21"/>
        <v>0</v>
      </c>
      <c r="Z41" s="63">
        <f t="shared" si="22"/>
        <v>0</v>
      </c>
      <c r="AA41" s="64">
        <f t="shared" si="23"/>
        <v>1.5736665221225788e-119</v>
      </c>
      <c r="AB41" s="65">
        <f t="shared" si="24"/>
        <v>-1.8305739066390929e-118</v>
      </c>
      <c r="AC41" s="66">
        <f t="shared" si="25"/>
        <v>2.4499707798708678e-117</v>
      </c>
      <c r="AD41" s="67">
        <f>シート1!C21</f>
        <v>24679</v>
      </c>
      <c r="AE41" s="6">
        <f t="shared" si="26"/>
        <v>-4.3466670214474958e-111</v>
      </c>
      <c r="AF41" s="13">
        <f t="shared" si="27"/>
        <v>5.379421055596076e-110</v>
      </c>
      <c r="AG41" s="11">
        <f t="shared" si="1"/>
        <v>4.9447543534513266e-110</v>
      </c>
      <c r="AH41" s="2">
        <f t="shared" si="28"/>
        <v>3000</v>
      </c>
      <c r="AI41" s="76"/>
      <c r="AJ41" s="76"/>
      <c r="AK41" s="76"/>
    </row>
    <row r="42" ht="15">
      <c r="A42" s="14"/>
      <c r="B42" s="14"/>
      <c r="C42" s="14"/>
      <c r="D42" s="55">
        <f t="shared" si="2"/>
        <v>0.65018900000000002</v>
      </c>
      <c r="E42" s="56">
        <f t="shared" si="3"/>
        <v>2.124e-003</v>
      </c>
      <c r="F42" s="57">
        <f t="shared" si="4"/>
        <v>2.9280635068249457e-002</v>
      </c>
      <c r="G42" s="58">
        <f t="shared" si="5"/>
        <v>22.277966255839086</v>
      </c>
      <c r="H42" s="59">
        <f t="shared" si="6"/>
        <v>22.248685620770836</v>
      </c>
      <c r="I42" s="60">
        <f t="shared" si="7"/>
        <v>1</v>
      </c>
      <c r="J42" s="61">
        <f t="shared" si="8"/>
        <v>1</v>
      </c>
      <c r="K42" s="62">
        <f t="shared" si="9"/>
        <v>0</v>
      </c>
      <c r="L42" s="63">
        <f t="shared" si="10"/>
        <v>0</v>
      </c>
      <c r="M42" s="64">
        <f t="shared" si="11"/>
        <v>6.7459771874570541e-109</v>
      </c>
      <c r="N42" s="65">
        <f t="shared" si="12"/>
        <v>7.8472850763101816e-108</v>
      </c>
      <c r="O42" s="66">
        <f t="shared" si="13"/>
        <v>-1.0039406397901261e-106</v>
      </c>
      <c r="P42" s="67">
        <f>シート1!B22</f>
        <v>43</v>
      </c>
      <c r="Q42" s="68">
        <f>シート1!A22</f>
        <v>3100</v>
      </c>
      <c r="R42" s="55">
        <f t="shared" si="14"/>
        <v>0.65018900000000002</v>
      </c>
      <c r="S42" s="56">
        <f t="shared" si="15"/>
        <v>2.1259999999999999e-003</v>
      </c>
      <c r="T42" s="57">
        <f t="shared" si="16"/>
        <v>2.933939219547672e-002</v>
      </c>
      <c r="U42" s="58">
        <f t="shared" si="17"/>
        <v>22.233419003839074</v>
      </c>
      <c r="V42" s="59">
        <f t="shared" si="18"/>
        <v>22.204079611643596</v>
      </c>
      <c r="W42" s="60">
        <f t="shared" si="19"/>
        <v>1</v>
      </c>
      <c r="X42" s="61">
        <f t="shared" si="20"/>
        <v>1</v>
      </c>
      <c r="Y42" s="62">
        <f t="shared" si="21"/>
        <v>0</v>
      </c>
      <c r="Z42" s="63">
        <f t="shared" si="22"/>
        <v>0</v>
      </c>
      <c r="AA42" s="64">
        <f t="shared" si="23"/>
        <v>1.8180985641977725e-108</v>
      </c>
      <c r="AB42" s="65">
        <f t="shared" si="24"/>
        <v>-2.1149104619887174e-107</v>
      </c>
      <c r="AC42" s="66">
        <f t="shared" si="25"/>
        <v>2.6948735154380681e-106</v>
      </c>
      <c r="AD42" s="67">
        <f>シート1!C22</f>
        <v>10047</v>
      </c>
      <c r="AE42" s="6">
        <f t="shared" si="26"/>
        <v>-3.833124679048948e-102</v>
      </c>
      <c r="AF42" s="13">
        <f t="shared" si="27"/>
        <v>2.4089171546601355e-099</v>
      </c>
      <c r="AG42" s="11">
        <f t="shared" si="1"/>
        <v>2.4050840299810865e-099</v>
      </c>
      <c r="AH42" s="2">
        <f t="shared" si="28"/>
        <v>3100</v>
      </c>
      <c r="AI42" s="76"/>
      <c r="AJ42" s="76"/>
      <c r="AK42" s="76"/>
    </row>
    <row r="43" ht="15">
      <c r="A43" s="14"/>
      <c r="B43" s="14"/>
      <c r="C43" s="14"/>
      <c r="D43" s="55">
        <f t="shared" si="2"/>
        <v>0.634189</v>
      </c>
      <c r="E43" s="56">
        <f t="shared" si="3"/>
        <v>2.124e-003</v>
      </c>
      <c r="F43" s="57">
        <f t="shared" si="4"/>
        <v>2.9280635068249457e-002</v>
      </c>
      <c r="G43" s="58">
        <f t="shared" si="5"/>
        <v>21.731530020330325</v>
      </c>
      <c r="H43" s="59">
        <f t="shared" si="6"/>
        <v>21.702249385262075</v>
      </c>
      <c r="I43" s="60">
        <f t="shared" si="7"/>
        <v>1</v>
      </c>
      <c r="J43" s="61">
        <f t="shared" si="8"/>
        <v>1</v>
      </c>
      <c r="K43" s="62">
        <f t="shared" si="9"/>
        <v>0</v>
      </c>
      <c r="L43" s="63">
        <f t="shared" si="10"/>
        <v>0</v>
      </c>
      <c r="M43" s="64">
        <f t="shared" si="11"/>
        <v>1.1248250730260674e-103</v>
      </c>
      <c r="N43" s="65">
        <f t="shared" si="12"/>
        <v>1.3084572870226834e-102</v>
      </c>
      <c r="O43" s="66">
        <f t="shared" si="13"/>
        <v>-1.6328584782346046e-101</v>
      </c>
      <c r="P43" s="67">
        <f>シート1!B23</f>
        <v>0</v>
      </c>
      <c r="Q43" s="68">
        <f>シート1!A23</f>
        <v>3150</v>
      </c>
      <c r="R43" s="55">
        <f t="shared" si="14"/>
        <v>0.634189</v>
      </c>
      <c r="S43" s="56">
        <f t="shared" si="15"/>
        <v>2.1259999999999999e-003</v>
      </c>
      <c r="T43" s="57">
        <f t="shared" si="16"/>
        <v>2.933939219547672e-002</v>
      </c>
      <c r="U43" s="58">
        <f t="shared" si="17"/>
        <v>21.688077099910107</v>
      </c>
      <c r="V43" s="59">
        <f t="shared" si="18"/>
        <v>21.658737707714629</v>
      </c>
      <c r="W43" s="60">
        <f t="shared" si="19"/>
        <v>1</v>
      </c>
      <c r="X43" s="61">
        <f t="shared" si="20"/>
        <v>1</v>
      </c>
      <c r="Y43" s="62">
        <f t="shared" si="21"/>
        <v>0</v>
      </c>
      <c r="Z43" s="63">
        <f t="shared" si="22"/>
        <v>0</v>
      </c>
      <c r="AA43" s="64">
        <f t="shared" si="23"/>
        <v>2.8892065069620874e-103</v>
      </c>
      <c r="AB43" s="65">
        <f t="shared" si="24"/>
        <v>-3.3608810813379577e-102</v>
      </c>
      <c r="AC43" s="66">
        <f t="shared" si="25"/>
        <v>4.1773408489795873e-101</v>
      </c>
      <c r="AD43" s="67">
        <f>シート1!C23</f>
        <v>2730</v>
      </c>
      <c r="AE43" s="6">
        <f t="shared" si="26"/>
        <v>0</v>
      </c>
      <c r="AF43" s="13">
        <f t="shared" si="27"/>
        <v>1.0146345244173688e-094</v>
      </c>
      <c r="AG43" s="11">
        <f t="shared" si="1"/>
        <v>1.0146345244173688e-094</v>
      </c>
      <c r="AH43" s="2">
        <f t="shared" si="28"/>
        <v>3150</v>
      </c>
      <c r="AI43" s="76"/>
      <c r="AJ43" s="76"/>
      <c r="AK43" s="76"/>
    </row>
    <row r="44" ht="15">
      <c r="A44" s="14"/>
      <c r="B44" s="14"/>
      <c r="C44" s="14"/>
      <c r="D44" s="55">
        <f t="shared" si="2"/>
        <v>0.61843999999999999</v>
      </c>
      <c r="E44" s="56">
        <f t="shared" si="3"/>
        <v>2.124e-003</v>
      </c>
      <c r="F44" s="57">
        <f t="shared" si="4"/>
        <v>2.9280635068249457e-002</v>
      </c>
      <c r="G44" s="58">
        <f t="shared" si="5"/>
        <v>21.193666003266109</v>
      </c>
      <c r="H44" s="59">
        <f t="shared" si="6"/>
        <v>21.164385368197859</v>
      </c>
      <c r="I44" s="60">
        <f t="shared" si="7"/>
        <v>1</v>
      </c>
      <c r="J44" s="61">
        <f t="shared" si="8"/>
        <v>1</v>
      </c>
      <c r="K44" s="62">
        <f t="shared" si="9"/>
        <v>0</v>
      </c>
      <c r="L44" s="63">
        <f t="shared" si="10"/>
        <v>0</v>
      </c>
      <c r="M44" s="64">
        <f t="shared" si="11"/>
        <v>1.1602798792283688e-098</v>
      </c>
      <c r="N44" s="65">
        <f t="shared" si="12"/>
        <v>1.3497002328352038e-097</v>
      </c>
      <c r="O44" s="66">
        <f t="shared" si="13"/>
        <v>-1.6425826420705864e-096</v>
      </c>
      <c r="P44" s="67">
        <f>シート1!B24</f>
        <v>10</v>
      </c>
      <c r="Q44" s="68">
        <f>シート1!A24</f>
        <v>3200</v>
      </c>
      <c r="R44" s="55">
        <f t="shared" si="14"/>
        <v>0.61843999999999999</v>
      </c>
      <c r="S44" s="56">
        <f t="shared" si="15"/>
        <v>2.1259999999999999e-003</v>
      </c>
      <c r="T44" s="57">
        <f t="shared" si="16"/>
        <v>2.933939219547672e-002</v>
      </c>
      <c r="U44" s="58">
        <f t="shared" si="17"/>
        <v>21.151290247099023</v>
      </c>
      <c r="V44" s="59">
        <f t="shared" si="18"/>
        <v>21.121950854903545</v>
      </c>
      <c r="W44" s="60">
        <f t="shared" si="19"/>
        <v>1</v>
      </c>
      <c r="X44" s="61">
        <f t="shared" si="20"/>
        <v>1</v>
      </c>
      <c r="Y44" s="62">
        <f t="shared" si="21"/>
        <v>0</v>
      </c>
      <c r="Z44" s="63">
        <f t="shared" si="22"/>
        <v>0</v>
      </c>
      <c r="AA44" s="64">
        <f t="shared" si="23"/>
        <v>2.845847805769827e-098</v>
      </c>
      <c r="AB44" s="65">
        <f t="shared" si="24"/>
        <v>-3.3104438979115375e-097</v>
      </c>
      <c r="AC44" s="66">
        <f t="shared" si="25"/>
        <v>4.0126740650203847e-096</v>
      </c>
      <c r="AD44" s="67">
        <f>シート1!C24</f>
        <v>14779</v>
      </c>
      <c r="AE44" s="6">
        <f t="shared" si="26"/>
        <v>-1.4584907673644501e-092</v>
      </c>
      <c r="AF44" s="13">
        <f t="shared" si="27"/>
        <v>5.276257833880465e-089</v>
      </c>
      <c r="AG44" s="11">
        <f t="shared" si="1"/>
        <v>5.2747993431131009e-089</v>
      </c>
      <c r="AH44" s="2">
        <f t="shared" si="28"/>
        <v>3200</v>
      </c>
      <c r="AI44" s="76"/>
      <c r="AJ44" s="76"/>
      <c r="AK44" s="76"/>
    </row>
    <row r="45" ht="15">
      <c r="A45" s="14"/>
      <c r="B45" s="14"/>
      <c r="C45" s="14"/>
      <c r="D45" s="55">
        <f t="shared" si="2"/>
        <v>0.60293600000000003</v>
      </c>
      <c r="E45" s="56">
        <f t="shared" si="3"/>
        <v>2.124e-003</v>
      </c>
      <c r="F45" s="57">
        <f t="shared" si="4"/>
        <v>2.9280635068249457e-002</v>
      </c>
      <c r="G45" s="58">
        <f t="shared" si="5"/>
        <v>20.664169291058123</v>
      </c>
      <c r="H45" s="59">
        <f t="shared" si="6"/>
        <v>20.634888655989872</v>
      </c>
      <c r="I45" s="60">
        <f t="shared" si="7"/>
        <v>1</v>
      </c>
      <c r="J45" s="61">
        <f t="shared" si="8"/>
        <v>1</v>
      </c>
      <c r="K45" s="62">
        <f t="shared" si="9"/>
        <v>0</v>
      </c>
      <c r="L45" s="63">
        <f t="shared" si="10"/>
        <v>0</v>
      </c>
      <c r="M45" s="64">
        <f t="shared" si="11"/>
        <v>7.5391840763655468e-094</v>
      </c>
      <c r="N45" s="65">
        <f t="shared" si="12"/>
        <v>8.7699861778394654e-093</v>
      </c>
      <c r="O45" s="66">
        <f t="shared" si="13"/>
        <v>-1.0406035048348822e-091</v>
      </c>
      <c r="P45" s="67">
        <f>シート1!B25</f>
        <v>10</v>
      </c>
      <c r="Q45" s="68">
        <f>シート1!A25</f>
        <v>3250</v>
      </c>
      <c r="R45" s="55">
        <f t="shared" si="14"/>
        <v>0.60293600000000003</v>
      </c>
      <c r="S45" s="56">
        <f t="shared" si="15"/>
        <v>2.1259999999999999e-003</v>
      </c>
      <c r="T45" s="57">
        <f t="shared" si="16"/>
        <v>2.933939219547672e-002</v>
      </c>
      <c r="U45" s="58">
        <f t="shared" si="17"/>
        <v>20.622853942191853</v>
      </c>
      <c r="V45" s="59">
        <f t="shared" si="18"/>
        <v>20.593514549996375</v>
      </c>
      <c r="W45" s="60">
        <f t="shared" si="19"/>
        <v>1</v>
      </c>
      <c r="X45" s="61">
        <f t="shared" si="20"/>
        <v>1</v>
      </c>
      <c r="Y45" s="62">
        <f t="shared" si="21"/>
        <v>0</v>
      </c>
      <c r="Z45" s="63">
        <f t="shared" si="22"/>
        <v>0</v>
      </c>
      <c r="AA45" s="64">
        <f t="shared" si="23"/>
        <v>1.7690147527695308e-093</v>
      </c>
      <c r="AB45" s="65">
        <f t="shared" si="24"/>
        <v>-2.057813521070295e-092</v>
      </c>
      <c r="AC45" s="66">
        <f t="shared" si="25"/>
        <v>2.4319246362027749e-091</v>
      </c>
      <c r="AD45" s="67">
        <f>シート1!C25</f>
        <v>6719</v>
      </c>
      <c r="AE45" s="6">
        <f t="shared" si="26"/>
        <v>-9.2397823124173943e-088</v>
      </c>
      <c r="AF45" s="13">
        <f t="shared" si="27"/>
        <v>1.4537905089111788e-084</v>
      </c>
      <c r="AG45" s="11">
        <f t="shared" si="1"/>
        <v>1.4528665306799371e-084</v>
      </c>
      <c r="AH45" s="2">
        <f t="shared" si="28"/>
        <v>3250</v>
      </c>
      <c r="AI45" s="76"/>
      <c r="AJ45" s="76"/>
      <c r="AK45" s="76"/>
    </row>
    <row r="46" ht="15">
      <c r="A46" s="14"/>
      <c r="B46" s="14"/>
      <c r="C46" s="14"/>
      <c r="D46" s="55">
        <f t="shared" si="2"/>
        <v>0.587669</v>
      </c>
      <c r="E46" s="56">
        <f t="shared" si="3"/>
        <v>2.124e-003</v>
      </c>
      <c r="F46" s="57">
        <f t="shared" si="4"/>
        <v>2.9280635068249457e-002</v>
      </c>
      <c r="G46" s="58">
        <f t="shared" si="5"/>
        <v>20.14276666558861</v>
      </c>
      <c r="H46" s="59">
        <f t="shared" si="6"/>
        <v>20.11348603052036</v>
      </c>
      <c r="I46" s="60">
        <f t="shared" si="7"/>
        <v>1</v>
      </c>
      <c r="J46" s="61">
        <f t="shared" si="8"/>
        <v>1</v>
      </c>
      <c r="K46" s="62">
        <f t="shared" si="9"/>
        <v>0</v>
      </c>
      <c r="L46" s="63">
        <f t="shared" si="10"/>
        <v>0</v>
      </c>
      <c r="M46" s="64">
        <f t="shared" si="11"/>
        <v>3.1443596832462125e-089</v>
      </c>
      <c r="N46" s="65">
        <f t="shared" si="12"/>
        <v>3.65768903914582e-088</v>
      </c>
      <c r="O46" s="66">
        <f t="shared" si="13"/>
        <v>-4.2303702049434196e-087</v>
      </c>
      <c r="P46" s="67">
        <f>シート1!B26</f>
        <v>3</v>
      </c>
      <c r="Q46" s="68">
        <f>シート1!A26</f>
        <v>3300</v>
      </c>
      <c r="R46" s="55">
        <f t="shared" si="14"/>
        <v>0.587669</v>
      </c>
      <c r="S46" s="56">
        <f t="shared" si="15"/>
        <v>2.1259999999999999e-003</v>
      </c>
      <c r="T46" s="57">
        <f t="shared" si="16"/>
        <v>2.933939219547672e-002</v>
      </c>
      <c r="U46" s="58">
        <f t="shared" si="17"/>
        <v>20.10249551423663</v>
      </c>
      <c r="V46" s="59">
        <f t="shared" si="18"/>
        <v>20.073156122041151</v>
      </c>
      <c r="W46" s="60">
        <f t="shared" si="19"/>
        <v>1</v>
      </c>
      <c r="X46" s="61">
        <f t="shared" si="20"/>
        <v>1</v>
      </c>
      <c r="Y46" s="62">
        <f t="shared" si="21"/>
        <v>0</v>
      </c>
      <c r="Z46" s="63">
        <f t="shared" si="22"/>
        <v>0</v>
      </c>
      <c r="AA46" s="64">
        <f t="shared" si="23"/>
        <v>7.0707870295761447e-089</v>
      </c>
      <c r="AB46" s="65">
        <f t="shared" si="24"/>
        <v>-8.2251214306101913e-088</v>
      </c>
      <c r="AC46" s="66">
        <f t="shared" si="25"/>
        <v>9.4748339085704645e-087</v>
      </c>
      <c r="AD46" s="67">
        <f>シート1!C26</f>
        <v>21032</v>
      </c>
      <c r="AE46" s="6">
        <f t="shared" si="26"/>
        <v>-1.1268758834561874e-083</v>
      </c>
      <c r="AF46" s="13">
        <f t="shared" si="27"/>
        <v>1.7729612943027487e-079</v>
      </c>
      <c r="AG46" s="11">
        <f t="shared" si="1"/>
        <v>1.7728486067144029e-079</v>
      </c>
      <c r="AH46" s="2">
        <f t="shared" si="28"/>
        <v>3300</v>
      </c>
      <c r="AI46" s="76"/>
      <c r="AJ46" s="76"/>
      <c r="AK46" s="76"/>
    </row>
    <row r="47" ht="15">
      <c r="A47" s="14"/>
      <c r="B47" s="14"/>
      <c r="C47" s="14"/>
      <c r="D47" s="55">
        <f t="shared" si="2"/>
        <v>0.572631</v>
      </c>
      <c r="E47" s="56">
        <f t="shared" si="3"/>
        <v>2.124e-003</v>
      </c>
      <c r="F47" s="57">
        <f t="shared" si="4"/>
        <v>2.9280635068249457e-002</v>
      </c>
      <c r="G47" s="58">
        <f t="shared" si="5"/>
        <v>19.629184908739813</v>
      </c>
      <c r="H47" s="59">
        <f t="shared" si="6"/>
        <v>19.599904273671562</v>
      </c>
      <c r="I47" s="60">
        <f t="shared" si="7"/>
        <v>1</v>
      </c>
      <c r="J47" s="61">
        <f t="shared" si="8"/>
        <v>1</v>
      </c>
      <c r="K47" s="62">
        <f t="shared" si="9"/>
        <v>0</v>
      </c>
      <c r="L47" s="63">
        <f t="shared" si="10"/>
        <v>0</v>
      </c>
      <c r="M47" s="64">
        <f t="shared" si="11"/>
        <v>8.570656040870134e-085</v>
      </c>
      <c r="N47" s="65">
        <f t="shared" si="12"/>
        <v>9.9698500861756828e-084</v>
      </c>
      <c r="O47" s="66">
        <f t="shared" si="13"/>
        <v>-1.1236390499238766e-082</v>
      </c>
      <c r="P47" s="67">
        <f>シート1!B27</f>
        <v>0</v>
      </c>
      <c r="Q47" s="68">
        <f>シート1!A27</f>
        <v>3350</v>
      </c>
      <c r="R47" s="55">
        <f t="shared" si="14"/>
        <v>0.572631</v>
      </c>
      <c r="S47" s="56">
        <f t="shared" si="15"/>
        <v>2.1259999999999999e-003</v>
      </c>
      <c r="T47" s="57">
        <f t="shared" si="16"/>
        <v>2.933939219547672e-002</v>
      </c>
      <c r="U47" s="58">
        <f t="shared" si="17"/>
        <v>19.589942292281389</v>
      </c>
      <c r="V47" s="59">
        <f t="shared" si="18"/>
        <v>19.560602900085911</v>
      </c>
      <c r="W47" s="60">
        <f t="shared" si="19"/>
        <v>1</v>
      </c>
      <c r="X47" s="61">
        <f t="shared" si="20"/>
        <v>1</v>
      </c>
      <c r="Y47" s="62">
        <f t="shared" si="21"/>
        <v>0</v>
      </c>
      <c r="Z47" s="63">
        <f t="shared" si="22"/>
        <v>0</v>
      </c>
      <c r="AA47" s="64">
        <f t="shared" si="23"/>
        <v>1.8501926537632583e-084</v>
      </c>
      <c r="AB47" s="65">
        <f t="shared" si="24"/>
        <v>-2.1522440406662848e-083</v>
      </c>
      <c r="AC47" s="66">
        <f t="shared" si="25"/>
        <v>2.4159468483924723e-082</v>
      </c>
      <c r="AD47" s="67">
        <f>シート1!C27</f>
        <v>3380</v>
      </c>
      <c r="AE47" s="6">
        <f t="shared" si="26"/>
        <v>0</v>
      </c>
      <c r="AF47" s="13">
        <f t="shared" si="27"/>
        <v>7.2652598437584475e-076</v>
      </c>
      <c r="AG47" s="11">
        <f t="shared" si="1"/>
        <v>7.2652598437584475e-076</v>
      </c>
      <c r="AH47" s="2">
        <f t="shared" si="28"/>
        <v>3350</v>
      </c>
      <c r="AI47" s="76"/>
      <c r="AJ47" s="76"/>
      <c r="AK47" s="76"/>
    </row>
    <row r="48" ht="15">
      <c r="A48" s="14"/>
      <c r="B48" s="14"/>
      <c r="C48" s="14"/>
      <c r="D48" s="55">
        <f t="shared" si="2"/>
        <v>0.55781599999999998</v>
      </c>
      <c r="E48" s="56">
        <f t="shared" si="3"/>
        <v>2.124e-003</v>
      </c>
      <c r="F48" s="57">
        <f t="shared" si="4"/>
        <v>2.9280635068249457e-002</v>
      </c>
      <c r="G48" s="58">
        <f t="shared" si="5"/>
        <v>19.123219106923422</v>
      </c>
      <c r="H48" s="59">
        <f t="shared" si="6"/>
        <v>19.093938471855171</v>
      </c>
      <c r="I48" s="60">
        <f t="shared" si="7"/>
        <v>1</v>
      </c>
      <c r="J48" s="61">
        <f t="shared" si="8"/>
        <v>1</v>
      </c>
      <c r="K48" s="62">
        <f t="shared" si="9"/>
        <v>0</v>
      </c>
      <c r="L48" s="63">
        <f t="shared" si="10"/>
        <v>0</v>
      </c>
      <c r="M48" s="64">
        <f t="shared" si="11"/>
        <v>1.5513327506626728e-080</v>
      </c>
      <c r="N48" s="65">
        <f t="shared" si="12"/>
        <v>1.8045940572258888e-079</v>
      </c>
      <c r="O48" s="66">
        <f t="shared" si="13"/>
        <v>-1.9813412769583222e-078</v>
      </c>
      <c r="P48" s="67">
        <f>シート1!B28</f>
        <v>1</v>
      </c>
      <c r="Q48" s="68">
        <f>シート1!A28</f>
        <v>3400</v>
      </c>
      <c r="R48" s="55">
        <f t="shared" si="14"/>
        <v>0.55781599999999998</v>
      </c>
      <c r="S48" s="56">
        <f t="shared" si="15"/>
        <v>2.1259999999999999e-003</v>
      </c>
      <c r="T48" s="57">
        <f t="shared" si="16"/>
        <v>2.933939219547672e-002</v>
      </c>
      <c r="U48" s="58">
        <f t="shared" si="17"/>
        <v>19.084989773112159</v>
      </c>
      <c r="V48" s="59">
        <f t="shared" si="18"/>
        <v>19.055650380916681</v>
      </c>
      <c r="W48" s="60">
        <f t="shared" si="19"/>
        <v>1</v>
      </c>
      <c r="X48" s="61">
        <f t="shared" si="20"/>
        <v>1</v>
      </c>
      <c r="Y48" s="62">
        <f t="shared" si="21"/>
        <v>0</v>
      </c>
      <c r="Z48" s="63">
        <f t="shared" si="22"/>
        <v>0</v>
      </c>
      <c r="AA48" s="64">
        <f t="shared" si="23"/>
        <v>3.2202261384451273e-080</v>
      </c>
      <c r="AB48" s="65">
        <f t="shared" si="24"/>
        <v>-3.7459409980735695e-079</v>
      </c>
      <c r="AC48" s="66">
        <f t="shared" si="25"/>
        <v>4.0963620455073258e-078</v>
      </c>
      <c r="AD48" s="67">
        <f>シート1!C28</f>
        <v>17428</v>
      </c>
      <c r="AE48" s="6">
        <f t="shared" si="26"/>
        <v>-1.7592831468126652e-075</v>
      </c>
      <c r="AF48" s="13">
        <f t="shared" si="27"/>
        <v>6.3517436294161552e-071</v>
      </c>
      <c r="AG48" s="11">
        <f t="shared" si="1"/>
        <v>6.3515677011014736e-071</v>
      </c>
      <c r="AH48" s="2">
        <f t="shared" si="28"/>
        <v>3400</v>
      </c>
      <c r="AI48" s="76"/>
      <c r="AJ48" s="76"/>
      <c r="AK48" s="76"/>
    </row>
    <row r="49" ht="15">
      <c r="A49" s="14"/>
      <c r="B49" s="14"/>
      <c r="C49" s="14"/>
      <c r="D49" s="55">
        <f t="shared" si="2"/>
        <v>0.54321699999999995</v>
      </c>
      <c r="E49" s="56">
        <f t="shared" si="3"/>
        <v>2.124e-003</v>
      </c>
      <c r="F49" s="57">
        <f t="shared" si="4"/>
        <v>2.9280635068249457e-002</v>
      </c>
      <c r="G49" s="58">
        <f t="shared" si="5"/>
        <v>18.624630194286397</v>
      </c>
      <c r="H49" s="59">
        <f t="shared" si="6"/>
        <v>18.595349559218146</v>
      </c>
      <c r="I49" s="60">
        <f t="shared" si="7"/>
        <v>1</v>
      </c>
      <c r="J49" s="61">
        <f t="shared" si="8"/>
        <v>1</v>
      </c>
      <c r="K49" s="62">
        <f t="shared" si="9"/>
        <v>0</v>
      </c>
      <c r="L49" s="63">
        <f t="shared" si="10"/>
        <v>0</v>
      </c>
      <c r="M49" s="64">
        <f t="shared" si="11"/>
        <v>1.8947816305962593e-076</v>
      </c>
      <c r="N49" s="65">
        <f t="shared" si="12"/>
        <v>2.2041123471764416e-075</v>
      </c>
      <c r="O49" s="66">
        <f t="shared" si="13"/>
        <v>-2.3567977765433307e-074</v>
      </c>
      <c r="P49" s="67">
        <f>シート1!B29</f>
        <v>0</v>
      </c>
      <c r="Q49" s="68">
        <f>シート1!A29</f>
        <v>3450</v>
      </c>
      <c r="R49" s="55">
        <f t="shared" si="14"/>
        <v>0.54321699999999995</v>
      </c>
      <c r="S49" s="56">
        <f t="shared" si="15"/>
        <v>2.1259999999999999e-003</v>
      </c>
      <c r="T49" s="57">
        <f t="shared" si="16"/>
        <v>2.933939219547672e-002</v>
      </c>
      <c r="U49" s="58">
        <f t="shared" si="17"/>
        <v>18.587399369645972</v>
      </c>
      <c r="V49" s="59">
        <f t="shared" si="18"/>
        <v>18.558059977450494</v>
      </c>
      <c r="W49" s="60">
        <f t="shared" si="19"/>
        <v>1</v>
      </c>
      <c r="X49" s="61">
        <f t="shared" si="20"/>
        <v>1</v>
      </c>
      <c r="Y49" s="62">
        <f t="shared" si="21"/>
        <v>0</v>
      </c>
      <c r="Z49" s="63">
        <f t="shared" si="22"/>
        <v>0</v>
      </c>
      <c r="AA49" s="64">
        <f t="shared" si="23"/>
        <v>3.7879344517318873e-076</v>
      </c>
      <c r="AB49" s="65">
        <f t="shared" si="24"/>
        <v>-4.4063299752013967e-075</v>
      </c>
      <c r="AC49" s="66">
        <f t="shared" si="25"/>
        <v>4.6927045891783317e-074</v>
      </c>
      <c r="AD49" s="67">
        <f>シート1!C29</f>
        <v>4949</v>
      </c>
      <c r="AE49" s="6">
        <f t="shared" si="26"/>
        <v>0</v>
      </c>
      <c r="AF49" s="13">
        <f t="shared" si="27"/>
        <v>2.0662732122789606e-067</v>
      </c>
      <c r="AG49" s="11">
        <f t="shared" si="1"/>
        <v>2.0662732122789606e-067</v>
      </c>
      <c r="AH49" s="2">
        <f t="shared" si="28"/>
        <v>3450</v>
      </c>
      <c r="AI49" s="76"/>
      <c r="AJ49" s="76"/>
      <c r="AK49" s="76"/>
    </row>
    <row r="50" ht="15">
      <c r="A50" s="14"/>
      <c r="B50" s="14"/>
      <c r="C50" s="14"/>
      <c r="D50" s="55">
        <f t="shared" si="2"/>
        <v>0.52882799999999996</v>
      </c>
      <c r="E50" s="56">
        <f t="shared" si="3"/>
        <v>2.124e-003</v>
      </c>
      <c r="F50" s="57">
        <f t="shared" si="4"/>
        <v>2.9280635068249457e-002</v>
      </c>
      <c r="G50" s="58">
        <f t="shared" si="5"/>
        <v>18.133213257240424</v>
      </c>
      <c r="H50" s="59">
        <f t="shared" si="6"/>
        <v>18.103932622172174</v>
      </c>
      <c r="I50" s="60">
        <f t="shared" si="7"/>
        <v>1</v>
      </c>
      <c r="J50" s="61">
        <f t="shared" si="8"/>
        <v>1</v>
      </c>
      <c r="K50" s="62">
        <f t="shared" si="9"/>
        <v>0</v>
      </c>
      <c r="L50" s="63">
        <f t="shared" si="10"/>
        <v>0</v>
      </c>
      <c r="M50" s="64">
        <f t="shared" si="11"/>
        <v>1.5848292076331158e-072</v>
      </c>
      <c r="N50" s="65">
        <f t="shared" si="12"/>
        <v>1.8435589454235775e-071</v>
      </c>
      <c r="O50" s="66">
        <f t="shared" si="13"/>
        <v>-1.9191733239224378e-070</v>
      </c>
      <c r="P50" s="67">
        <f>シート1!B30</f>
        <v>41</v>
      </c>
      <c r="Q50" s="68">
        <f>シート1!A30</f>
        <v>3500</v>
      </c>
      <c r="R50" s="55">
        <f t="shared" si="14"/>
        <v>0.52882799999999996</v>
      </c>
      <c r="S50" s="56">
        <f t="shared" si="15"/>
        <v>2.1259999999999999e-003</v>
      </c>
      <c r="T50" s="57">
        <f t="shared" si="16"/>
        <v>2.933939219547672e-002</v>
      </c>
      <c r="U50" s="58">
        <f t="shared" si="17"/>
        <v>18.096966578668852</v>
      </c>
      <c r="V50" s="59">
        <f t="shared" si="18"/>
        <v>18.067627186473374</v>
      </c>
      <c r="W50" s="60">
        <f t="shared" si="19"/>
        <v>1</v>
      </c>
      <c r="X50" s="61">
        <f t="shared" si="20"/>
        <v>1</v>
      </c>
      <c r="Y50" s="62">
        <f t="shared" si="21"/>
        <v>0</v>
      </c>
      <c r="Z50" s="63">
        <f t="shared" si="22"/>
        <v>0</v>
      </c>
      <c r="AA50" s="64">
        <f t="shared" si="23"/>
        <v>3.0559438200320476e-072</v>
      </c>
      <c r="AB50" s="65">
        <f t="shared" si="24"/>
        <v>-3.5548389309065509e-071</v>
      </c>
      <c r="AC50" s="66">
        <f t="shared" si="25"/>
        <v>3.6858246757774573e-070</v>
      </c>
      <c r="AD50" s="67">
        <f>シート1!C30</f>
        <v>20248</v>
      </c>
      <c r="AE50" s="6">
        <f t="shared" si="26"/>
        <v>-6.9867388459534247e-066</v>
      </c>
      <c r="AF50" s="13">
        <f t="shared" si="27"/>
        <v>6.6399358140192975e-063</v>
      </c>
      <c r="AG50" s="11">
        <f t="shared" si="1"/>
        <v>6.6329490751733438e-063</v>
      </c>
      <c r="AH50" s="2">
        <f t="shared" si="28"/>
        <v>3500</v>
      </c>
      <c r="AI50" s="76"/>
      <c r="AJ50" s="76"/>
      <c r="AK50" s="76"/>
    </row>
    <row r="51" ht="15">
      <c r="A51" s="14"/>
      <c r="B51" s="14"/>
      <c r="C51" s="14"/>
      <c r="D51" s="55">
        <f t="shared" si="2"/>
        <v>0.51464399999999999</v>
      </c>
      <c r="E51" s="56">
        <f t="shared" si="3"/>
        <v>2.124e-003</v>
      </c>
      <c r="F51" s="57">
        <f t="shared" si="4"/>
        <v>2.9280635068249457e-002</v>
      </c>
      <c r="G51" s="58">
        <f t="shared" si="5"/>
        <v>17.648797534461913</v>
      </c>
      <c r="H51" s="59">
        <f t="shared" si="6"/>
        <v>17.619516899393663</v>
      </c>
      <c r="I51" s="60">
        <f t="shared" si="7"/>
        <v>1</v>
      </c>
      <c r="J51" s="61">
        <f t="shared" si="8"/>
        <v>1</v>
      </c>
      <c r="K51" s="62">
        <f t="shared" si="9"/>
        <v>0</v>
      </c>
      <c r="L51" s="63">
        <f t="shared" si="10"/>
        <v>0</v>
      </c>
      <c r="M51" s="64">
        <f t="shared" si="11"/>
        <v>9.2018603647284586e-069</v>
      </c>
      <c r="N51" s="65">
        <f t="shared" si="12"/>
        <v>1.0704101052799995e-067</v>
      </c>
      <c r="O51" s="66">
        <f t="shared" si="13"/>
        <v>-1.0844972187437713e-066</v>
      </c>
      <c r="P51" s="67">
        <f>シート1!B31</f>
        <v>5</v>
      </c>
      <c r="Q51" s="68">
        <f>シート1!A31</f>
        <v>3550</v>
      </c>
      <c r="R51" s="55">
        <f t="shared" si="14"/>
        <v>0.51464399999999999</v>
      </c>
      <c r="S51" s="56">
        <f t="shared" si="15"/>
        <v>2.1259999999999999e-003</v>
      </c>
      <c r="T51" s="57">
        <f t="shared" si="16"/>
        <v>2.933939219547672e-002</v>
      </c>
      <c r="U51" s="58">
        <f t="shared" si="17"/>
        <v>17.613520980835819</v>
      </c>
      <c r="V51" s="59">
        <f t="shared" si="18"/>
        <v>17.584181588640341</v>
      </c>
      <c r="W51" s="60">
        <f t="shared" si="19"/>
        <v>1</v>
      </c>
      <c r="X51" s="61">
        <f t="shared" si="20"/>
        <v>1</v>
      </c>
      <c r="Y51" s="62">
        <f t="shared" si="21"/>
        <v>0</v>
      </c>
      <c r="Z51" s="63">
        <f t="shared" si="22"/>
        <v>0</v>
      </c>
      <c r="AA51" s="64">
        <f t="shared" si="23"/>
        <v>1.7139268121223806e-068</v>
      </c>
      <c r="AB51" s="65">
        <f t="shared" si="24"/>
        <v>-1.9937322527065638e-067</v>
      </c>
      <c r="AC51" s="66">
        <f t="shared" si="25"/>
        <v>2.011882529639479e-066</v>
      </c>
      <c r="AD51" s="67">
        <f>シート1!C31</f>
        <v>8803</v>
      </c>
      <c r="AE51" s="6">
        <f t="shared" si="26"/>
        <v>-4.8147628626354483e-063</v>
      </c>
      <c r="AF51" s="13">
        <f t="shared" si="27"/>
        <v>1.575724897161564e-059</v>
      </c>
      <c r="AG51" s="11">
        <f t="shared" si="1"/>
        <v>1.5752434208753004e-059</v>
      </c>
      <c r="AH51" s="2">
        <f t="shared" si="28"/>
        <v>3550</v>
      </c>
      <c r="AI51" s="76"/>
      <c r="AJ51" s="76"/>
      <c r="AK51" s="76"/>
    </row>
    <row r="52" ht="15">
      <c r="A52" s="14"/>
      <c r="B52" s="14"/>
      <c r="C52" s="14"/>
      <c r="D52" s="55">
        <f t="shared" si="2"/>
        <v>0.50065700000000002</v>
      </c>
      <c r="E52" s="56">
        <f t="shared" si="3"/>
        <v>2.124e-003</v>
      </c>
      <c r="F52" s="57">
        <f t="shared" si="4"/>
        <v>2.9280635068249457e-002</v>
      </c>
      <c r="G52" s="58">
        <f t="shared" si="5"/>
        <v>17.171109807833098</v>
      </c>
      <c r="H52" s="59">
        <f t="shared" si="6"/>
        <v>17.141829172764847</v>
      </c>
      <c r="I52" s="60">
        <f t="shared" si="7"/>
        <v>1</v>
      </c>
      <c r="J52" s="61">
        <f t="shared" si="8"/>
        <v>1</v>
      </c>
      <c r="K52" s="62">
        <f t="shared" si="9"/>
        <v>0</v>
      </c>
      <c r="L52" s="63">
        <f t="shared" si="10"/>
        <v>0</v>
      </c>
      <c r="M52" s="64">
        <f t="shared" si="11"/>
        <v>3.7643925053686276e-065</v>
      </c>
      <c r="N52" s="65">
        <f t="shared" si="12"/>
        <v>4.3789447114760472e-064</v>
      </c>
      <c r="O52" s="66">
        <f t="shared" si="13"/>
        <v>-4.3162925261715915e-063</v>
      </c>
      <c r="P52" s="67">
        <f>シート1!B32</f>
        <v>42</v>
      </c>
      <c r="Q52" s="68">
        <f>シート1!A32</f>
        <v>3600</v>
      </c>
      <c r="R52" s="55">
        <f t="shared" si="14"/>
        <v>0.50065700000000002</v>
      </c>
      <c r="S52" s="56">
        <f t="shared" si="15"/>
        <v>2.1259999999999999e-003</v>
      </c>
      <c r="T52" s="57">
        <f t="shared" si="16"/>
        <v>2.933939219547672e-002</v>
      </c>
      <c r="U52" s="58">
        <f t="shared" si="17"/>
        <v>17.136789905194917</v>
      </c>
      <c r="V52" s="59">
        <f t="shared" si="18"/>
        <v>17.107450512999439</v>
      </c>
      <c r="W52" s="60">
        <f t="shared" si="19"/>
        <v>1</v>
      </c>
      <c r="X52" s="61">
        <f t="shared" si="20"/>
        <v>1</v>
      </c>
      <c r="Y52" s="62">
        <f t="shared" si="21"/>
        <v>0</v>
      </c>
      <c r="Z52" s="63">
        <f t="shared" si="22"/>
        <v>0</v>
      </c>
      <c r="AA52" s="64">
        <f t="shared" si="23"/>
        <v>6.7822464644582485e-065</v>
      </c>
      <c r="AB52" s="65">
        <f t="shared" si="24"/>
        <v>-7.8894754585529817e-064</v>
      </c>
      <c r="AC52" s="66">
        <f t="shared" si="25"/>
        <v>7.7454569931698852e-063</v>
      </c>
      <c r="AD52" s="67">
        <f>シート1!C32</f>
        <v>15332</v>
      </c>
      <c r="AE52" s="6">
        <f t="shared" si="26"/>
        <v>-1.609669131841384e-058</v>
      </c>
      <c r="AF52" s="13">
        <f t="shared" si="27"/>
        <v>1.0565570038606888e-055</v>
      </c>
      <c r="AG52" s="11">
        <f t="shared" si="1"/>
        <v>1.0549473347288475e-055</v>
      </c>
      <c r="AH52" s="2">
        <f t="shared" si="28"/>
        <v>3600</v>
      </c>
      <c r="AI52" s="76"/>
      <c r="AJ52" s="76"/>
      <c r="AK52" s="76"/>
    </row>
    <row r="53" ht="15">
      <c r="A53" s="14"/>
      <c r="B53" s="14"/>
      <c r="C53" s="14"/>
      <c r="D53" s="55">
        <f t="shared" si="2"/>
        <v>0.48686399999999996</v>
      </c>
      <c r="E53" s="56">
        <f t="shared" si="3"/>
        <v>2.124e-003</v>
      </c>
      <c r="F53" s="57">
        <f t="shared" si="4"/>
        <v>2.9280635068249457e-002</v>
      </c>
      <c r="G53" s="58">
        <f t="shared" si="5"/>
        <v>16.700047620559825</v>
      </c>
      <c r="H53" s="59">
        <f t="shared" si="6"/>
        <v>16.670766985491575</v>
      </c>
      <c r="I53" s="60">
        <f t="shared" si="7"/>
        <v>1</v>
      </c>
      <c r="J53" s="61">
        <f t="shared" si="8"/>
        <v>1</v>
      </c>
      <c r="K53" s="62">
        <f t="shared" si="9"/>
        <v>0</v>
      </c>
      <c r="L53" s="63">
        <f t="shared" si="10"/>
        <v>0</v>
      </c>
      <c r="M53" s="64">
        <f t="shared" si="11"/>
        <v>1.0974144081954686e-061</v>
      </c>
      <c r="N53" s="65">
        <f t="shared" si="12"/>
        <v>1.2765717209912955e-060</v>
      </c>
      <c r="O53" s="66">
        <f t="shared" si="13"/>
        <v>-1.2237284204379796e-059</v>
      </c>
      <c r="P53" s="67">
        <f>シート1!B33</f>
        <v>7</v>
      </c>
      <c r="Q53" s="68">
        <f>シート1!A33</f>
        <v>3650</v>
      </c>
      <c r="R53" s="55">
        <f t="shared" si="14"/>
        <v>0.48686399999999996</v>
      </c>
      <c r="S53" s="56">
        <f t="shared" si="15"/>
        <v>2.1259999999999999e-003</v>
      </c>
      <c r="T53" s="57">
        <f t="shared" si="16"/>
        <v>2.933939219547672e-002</v>
      </c>
      <c r="U53" s="58">
        <f t="shared" si="17"/>
        <v>16.666671100139151</v>
      </c>
      <c r="V53" s="59">
        <f t="shared" si="18"/>
        <v>16.637331707943673</v>
      </c>
      <c r="W53" s="60">
        <f t="shared" si="19"/>
        <v>1</v>
      </c>
      <c r="X53" s="61">
        <f t="shared" si="20"/>
        <v>1</v>
      </c>
      <c r="Y53" s="62">
        <f t="shared" si="21"/>
        <v>0</v>
      </c>
      <c r="Z53" s="63">
        <f t="shared" si="22"/>
        <v>0</v>
      </c>
      <c r="AA53" s="64">
        <f t="shared" si="23"/>
        <v>1.9151373806940994e-061</v>
      </c>
      <c r="AB53" s="65">
        <f t="shared" si="24"/>
        <v>-2.227791255290285e-060</v>
      </c>
      <c r="AC53" s="66">
        <f t="shared" si="25"/>
        <v>2.1270210860407297e-059</v>
      </c>
      <c r="AD53" s="67">
        <f>シート1!C33</f>
        <v>5695</v>
      </c>
      <c r="AE53" s="6">
        <f t="shared" si="26"/>
        <v>-7.6060564021563818e-056</v>
      </c>
      <c r="AF53" s="13">
        <f t="shared" si="27"/>
        <v>1.0777365199695749e-052</v>
      </c>
      <c r="AG53" s="11">
        <f t="shared" si="1"/>
        <v>1.0769759143293592e-052</v>
      </c>
      <c r="AH53" s="2">
        <f t="shared" si="28"/>
        <v>3650</v>
      </c>
      <c r="AI53" s="76"/>
      <c r="AJ53" s="76"/>
      <c r="AK53" s="76"/>
    </row>
    <row r="54" ht="15">
      <c r="A54" s="14"/>
      <c r="B54" s="14"/>
      <c r="C54" s="14"/>
      <c r="D54" s="55">
        <f t="shared" si="2"/>
        <v>0.47325799999999996</v>
      </c>
      <c r="E54" s="56">
        <f t="shared" si="3"/>
        <v>2.124e-003</v>
      </c>
      <c r="F54" s="57">
        <f t="shared" si="4"/>
        <v>2.9280635068249457e-002</v>
      </c>
      <c r="G54" s="58">
        <f t="shared" si="5"/>
        <v>16.235371906789066</v>
      </c>
      <c r="H54" s="59">
        <f t="shared" si="6"/>
        <v>16.206091271720815</v>
      </c>
      <c r="I54" s="60">
        <f t="shared" si="7"/>
        <v>1</v>
      </c>
      <c r="J54" s="61">
        <f t="shared" si="8"/>
        <v>1</v>
      </c>
      <c r="K54" s="62">
        <f t="shared" si="9"/>
        <v>0</v>
      </c>
      <c r="L54" s="63">
        <f t="shared" si="10"/>
        <v>0</v>
      </c>
      <c r="M54" s="64">
        <f t="shared" si="11"/>
        <v>2.3102283779773596e-058</v>
      </c>
      <c r="N54" s="65">
        <f t="shared" si="12"/>
        <v>2.6873824458045462e-057</v>
      </c>
      <c r="O54" s="66">
        <f t="shared" si="13"/>
        <v>-2.5043325720415134e-056</v>
      </c>
      <c r="P54" s="67">
        <f>シート1!B34</f>
        <v>411</v>
      </c>
      <c r="Q54" s="68">
        <f>シート1!A34</f>
        <v>3700</v>
      </c>
      <c r="R54" s="55">
        <f t="shared" si="14"/>
        <v>0.47325799999999996</v>
      </c>
      <c r="S54" s="56">
        <f t="shared" si="15"/>
        <v>2.1259999999999999e-003</v>
      </c>
      <c r="T54" s="57">
        <f t="shared" si="16"/>
        <v>2.933939219547672e-002</v>
      </c>
      <c r="U54" s="58">
        <f t="shared" si="17"/>
        <v>16.202925978585554</v>
      </c>
      <c r="V54" s="59">
        <f t="shared" si="18"/>
        <v>16.173586586390076</v>
      </c>
      <c r="W54" s="60">
        <f t="shared" si="19"/>
        <v>1</v>
      </c>
      <c r="X54" s="61">
        <f t="shared" si="20"/>
        <v>1</v>
      </c>
      <c r="Y54" s="62">
        <f t="shared" si="21"/>
        <v>0</v>
      </c>
      <c r="Z54" s="63">
        <f t="shared" si="22"/>
        <v>0</v>
      </c>
      <c r="AA54" s="64">
        <f t="shared" si="23"/>
        <v>3.9102125247989202e-058</v>
      </c>
      <c r="AB54" s="65">
        <f t="shared" si="24"/>
        <v>-4.5485704351488455e-057</v>
      </c>
      <c r="AC54" s="66">
        <f t="shared" si="25"/>
        <v>4.2217730868506199e-056</v>
      </c>
      <c r="AD54" s="67">
        <f>シート1!C34</f>
        <v>13549</v>
      </c>
      <c r="AE54" s="6">
        <f t="shared" si="26"/>
        <v>-9.1392441434955431e-051</v>
      </c>
      <c r="AF54" s="13">
        <f t="shared" si="27"/>
        <v>5.0891963335499019e-049</v>
      </c>
      <c r="AG54" s="11">
        <f t="shared" si="1"/>
        <v>4.9978038921149469e-049</v>
      </c>
      <c r="AH54" s="2">
        <f t="shared" si="28"/>
        <v>3700</v>
      </c>
      <c r="AI54" s="76"/>
      <c r="AJ54" s="76"/>
      <c r="AK54" s="76"/>
    </row>
    <row r="55" ht="15">
      <c r="A55" s="14"/>
      <c r="B55" s="14"/>
      <c r="C55" s="14"/>
      <c r="D55" s="55">
        <f t="shared" si="2"/>
        <v>0.46652399999999999</v>
      </c>
      <c r="E55" s="56">
        <f t="shared" si="3"/>
        <v>2.124e-003</v>
      </c>
      <c r="F55" s="57">
        <f t="shared" si="4"/>
        <v>2.9280635068249457e-002</v>
      </c>
      <c r="G55" s="58">
        <f t="shared" si="5"/>
        <v>16.005390556169317</v>
      </c>
      <c r="H55" s="59">
        <f t="shared" si="6"/>
        <v>15.976109921101068</v>
      </c>
      <c r="I55" s="60">
        <f t="shared" si="7"/>
        <v>1</v>
      </c>
      <c r="J55" s="61">
        <f t="shared" si="8"/>
        <v>1</v>
      </c>
      <c r="K55" s="62">
        <f t="shared" si="9"/>
        <v>0</v>
      </c>
      <c r="L55" s="63">
        <f t="shared" si="10"/>
        <v>0</v>
      </c>
      <c r="M55" s="64">
        <f t="shared" si="11"/>
        <v>9.4135330463033112e-057</v>
      </c>
      <c r="N55" s="65">
        <f t="shared" si="12"/>
        <v>1.0950330150383268e-055</v>
      </c>
      <c r="O55" s="66">
        <f t="shared" si="13"/>
        <v>-1.0059641384191244e-054</v>
      </c>
      <c r="P55" s="67">
        <f>シート1!B35</f>
        <v>1</v>
      </c>
      <c r="Q55" s="68">
        <f>シート1!A35</f>
        <v>3725</v>
      </c>
      <c r="R55" s="55">
        <f t="shared" si="14"/>
        <v>0.46652399999999999</v>
      </c>
      <c r="S55" s="56">
        <f t="shared" si="15"/>
        <v>2.1259999999999999e-003</v>
      </c>
      <c r="T55" s="57">
        <f t="shared" si="16"/>
        <v>2.933939219547672e-002</v>
      </c>
      <c r="U55" s="58">
        <f t="shared" si="17"/>
        <v>15.973405204769449</v>
      </c>
      <c r="V55" s="59">
        <f t="shared" si="18"/>
        <v>15.944065812573973</v>
      </c>
      <c r="W55" s="60">
        <f t="shared" si="19"/>
        <v>1</v>
      </c>
      <c r="X55" s="61">
        <f t="shared" si="20"/>
        <v>1</v>
      </c>
      <c r="Y55" s="62">
        <f t="shared" si="21"/>
        <v>0</v>
      </c>
      <c r="Z55" s="63">
        <f t="shared" si="22"/>
        <v>0</v>
      </c>
      <c r="AA55" s="64">
        <f t="shared" si="23"/>
        <v>1.5698652012285608e-056</v>
      </c>
      <c r="AB55" s="65">
        <f t="shared" si="24"/>
        <v>-1.8261520048310999e-055</v>
      </c>
      <c r="AC55" s="66">
        <f t="shared" si="25"/>
        <v>1.6708968014190824e-054</v>
      </c>
      <c r="AD55" s="67">
        <f>シート1!C35</f>
        <v>3781</v>
      </c>
      <c r="AE55" s="6">
        <f t="shared" si="26"/>
        <v>-8.9322105969324948e-052</v>
      </c>
      <c r="AF55" s="13">
        <f t="shared" si="27"/>
        <v>5.6208679273436477e-048</v>
      </c>
      <c r="AG55" s="11">
        <f t="shared" si="1"/>
        <v>5.6199747062839548e-048</v>
      </c>
      <c r="AH55" s="2">
        <f t="shared" si="28"/>
        <v>3725</v>
      </c>
      <c r="AI55" s="76"/>
      <c r="AJ55" s="76"/>
      <c r="AK55" s="76"/>
    </row>
    <row r="56" ht="15">
      <c r="A56" s="14"/>
      <c r="B56" s="14"/>
      <c r="C56" s="14"/>
      <c r="D56" s="55">
        <f t="shared" si="2"/>
        <v>0.45983499999999999</v>
      </c>
      <c r="E56" s="56">
        <f t="shared" si="3"/>
        <v>2.124e-003</v>
      </c>
      <c r="F56" s="57">
        <f t="shared" si="4"/>
        <v>2.9280635068249457e-002</v>
      </c>
      <c r="G56" s="58">
        <f t="shared" si="5"/>
        <v>15.776946057461936</v>
      </c>
      <c r="H56" s="59">
        <f t="shared" si="6"/>
        <v>15.747665422393688</v>
      </c>
      <c r="I56" s="60">
        <f t="shared" si="7"/>
        <v>1</v>
      </c>
      <c r="J56" s="61">
        <f t="shared" si="8"/>
        <v>1</v>
      </c>
      <c r="K56" s="62">
        <f t="shared" si="9"/>
        <v>0</v>
      </c>
      <c r="L56" s="63">
        <f t="shared" si="10"/>
        <v>0</v>
      </c>
      <c r="M56" s="64">
        <f t="shared" si="11"/>
        <v>3.5509960139160613e-055</v>
      </c>
      <c r="N56" s="65">
        <f t="shared" si="12"/>
        <v>4.1307103851242965e-054</v>
      </c>
      <c r="O56" s="66">
        <f t="shared" si="13"/>
        <v>-3.740461347384868e-053</v>
      </c>
      <c r="P56" s="67">
        <f>シート1!B36</f>
        <v>36</v>
      </c>
      <c r="Q56" s="68">
        <f>シート1!A36</f>
        <v>3750</v>
      </c>
      <c r="R56" s="55">
        <f t="shared" si="14"/>
        <v>0.45983499999999999</v>
      </c>
      <c r="S56" s="56">
        <f t="shared" si="15"/>
        <v>2.1259999999999999e-003</v>
      </c>
      <c r="T56" s="57">
        <f t="shared" si="16"/>
        <v>2.933939219547672e-002</v>
      </c>
      <c r="U56" s="58">
        <f t="shared" si="17"/>
        <v>15.745418205058145</v>
      </c>
      <c r="V56" s="59">
        <f t="shared" si="18"/>
        <v>15.716078812862669</v>
      </c>
      <c r="W56" s="60">
        <f t="shared" si="19"/>
        <v>1</v>
      </c>
      <c r="X56" s="61">
        <f t="shared" si="20"/>
        <v>1</v>
      </c>
      <c r="Y56" s="62">
        <f t="shared" si="21"/>
        <v>0</v>
      </c>
      <c r="Z56" s="63">
        <f t="shared" si="22"/>
        <v>0</v>
      </c>
      <c r="AA56" s="64">
        <f t="shared" si="23"/>
        <v>5.83657618590191e-055</v>
      </c>
      <c r="AB56" s="65">
        <f t="shared" si="24"/>
        <v>-6.7894207062447232e-054</v>
      </c>
      <c r="AC56" s="66">
        <f t="shared" si="25"/>
        <v>6.1233705831049271e-053</v>
      </c>
      <c r="AD56" s="67">
        <f>シート1!C36</f>
        <v>9556</v>
      </c>
      <c r="AE56" s="6">
        <f t="shared" si="26"/>
        <v>-1.1956501623737451e-048</v>
      </c>
      <c r="AF56" s="13">
        <f t="shared" si="27"/>
        <v>5.2061150387821622e-046</v>
      </c>
      <c r="AG56" s="11">
        <f t="shared" si="1"/>
        <v>5.1941585371584251e-046</v>
      </c>
      <c r="AH56" s="2">
        <f t="shared" si="28"/>
        <v>3750</v>
      </c>
      <c r="AI56" s="76"/>
      <c r="AJ56" s="76"/>
      <c r="AK56" s="76"/>
    </row>
    <row r="57" ht="15">
      <c r="A57" s="14"/>
      <c r="B57" s="14"/>
      <c r="C57" s="14"/>
      <c r="D57" s="55">
        <f t="shared" si="2"/>
        <v>0.45319099999999995</v>
      </c>
      <c r="E57" s="56">
        <f t="shared" si="3"/>
        <v>2.124e-003</v>
      </c>
      <c r="F57" s="57">
        <f t="shared" si="4"/>
        <v>2.9280635068249457e-002</v>
      </c>
      <c r="G57" s="58">
        <f t="shared" si="5"/>
        <v>15.550038410666923</v>
      </c>
      <c r="H57" s="59">
        <f t="shared" si="6"/>
        <v>15.520757775598675</v>
      </c>
      <c r="I57" s="60">
        <f t="shared" si="7"/>
        <v>1</v>
      </c>
      <c r="J57" s="61">
        <f t="shared" si="8"/>
        <v>1</v>
      </c>
      <c r="K57" s="62">
        <f t="shared" si="9"/>
        <v>0</v>
      </c>
      <c r="L57" s="63">
        <f t="shared" si="10"/>
        <v>0</v>
      </c>
      <c r="M57" s="64">
        <f t="shared" si="11"/>
        <v>1.241380552223506e-053</v>
      </c>
      <c r="N57" s="65">
        <f t="shared" si="12"/>
        <v>1.4440409166514434e-052</v>
      </c>
      <c r="O57" s="66">
        <f t="shared" si="13"/>
        <v>-1.2887737029030073e-051</v>
      </c>
      <c r="P57" s="67">
        <f>シート1!B37</f>
        <v>0</v>
      </c>
      <c r="Q57" s="68">
        <f>シート1!A37</f>
        <v>3775</v>
      </c>
      <c r="R57" s="55">
        <f t="shared" si="14"/>
        <v>0.45319099999999995</v>
      </c>
      <c r="S57" s="56">
        <f t="shared" si="15"/>
        <v>2.1259999999999999e-003</v>
      </c>
      <c r="T57" s="57">
        <f t="shared" si="16"/>
        <v>2.933939219547672e-002</v>
      </c>
      <c r="U57" s="58">
        <f t="shared" si="17"/>
        <v>15.51896497945164</v>
      </c>
      <c r="V57" s="59">
        <f t="shared" si="18"/>
        <v>15.489625587256164</v>
      </c>
      <c r="W57" s="60">
        <f t="shared" si="19"/>
        <v>1</v>
      </c>
      <c r="X57" s="61">
        <f t="shared" si="20"/>
        <v>1</v>
      </c>
      <c r="Y57" s="62">
        <f t="shared" si="21"/>
        <v>0</v>
      </c>
      <c r="Z57" s="63">
        <f t="shared" si="22"/>
        <v>0</v>
      </c>
      <c r="AA57" s="64">
        <f t="shared" si="23"/>
        <v>2.011607952757333e-053</v>
      </c>
      <c r="AB57" s="65">
        <f t="shared" si="24"/>
        <v>-2.3400110359712048e-052</v>
      </c>
      <c r="AC57" s="66">
        <f t="shared" si="25"/>
        <v>2.0800436593162864e-051</v>
      </c>
      <c r="AD57" s="67">
        <f>シート1!C37</f>
        <v>1788</v>
      </c>
      <c r="AE57" s="6">
        <f t="shared" si="26"/>
        <v>0</v>
      </c>
      <c r="AF57" s="13">
        <f t="shared" si="27"/>
        <v>3.3089258950273047e-045</v>
      </c>
      <c r="AG57" s="11">
        <f t="shared" si="1"/>
        <v>3.3089258950273047e-045</v>
      </c>
      <c r="AH57" s="2">
        <f t="shared" si="28"/>
        <v>3775</v>
      </c>
      <c r="AI57" s="76"/>
      <c r="AJ57" s="76"/>
      <c r="AK57" s="76"/>
    </row>
    <row r="58" ht="15">
      <c r="A58" s="14"/>
      <c r="B58" s="14"/>
      <c r="C58" s="14"/>
      <c r="D58" s="55">
        <f t="shared" si="2"/>
        <v>0.44658999999999999</v>
      </c>
      <c r="E58" s="56">
        <f t="shared" si="3"/>
        <v>2.124e-003</v>
      </c>
      <c r="F58" s="57">
        <f t="shared" si="4"/>
        <v>2.9280635068249457e-002</v>
      </c>
      <c r="G58" s="58">
        <f t="shared" si="5"/>
        <v>15.324599311254842</v>
      </c>
      <c r="H58" s="59">
        <f t="shared" si="6"/>
        <v>15.295318676186593</v>
      </c>
      <c r="I58" s="60">
        <f t="shared" si="7"/>
        <v>1</v>
      </c>
      <c r="J58" s="61">
        <f t="shared" si="8"/>
        <v>1</v>
      </c>
      <c r="K58" s="62">
        <f t="shared" si="9"/>
        <v>0</v>
      </c>
      <c r="L58" s="63">
        <f t="shared" si="10"/>
        <v>0</v>
      </c>
      <c r="M58" s="64">
        <f t="shared" si="11"/>
        <v>4.0301930467453856e-052</v>
      </c>
      <c r="N58" s="65">
        <f t="shared" si="12"/>
        <v>4.6881382595211249e-051</v>
      </c>
      <c r="O58" s="66">
        <f t="shared" si="13"/>
        <v>-4.1232834098008056e-050</v>
      </c>
      <c r="P58" s="67">
        <f>シート1!B38</f>
        <v>124</v>
      </c>
      <c r="Q58" s="68">
        <f>シート1!A38</f>
        <v>3800</v>
      </c>
      <c r="R58" s="55">
        <f t="shared" si="14"/>
        <v>0.44658999999999999</v>
      </c>
      <c r="S58" s="56">
        <f t="shared" si="15"/>
        <v>2.1259999999999999e-003</v>
      </c>
      <c r="T58" s="57">
        <f t="shared" si="16"/>
        <v>2.933939219547672e-002</v>
      </c>
      <c r="U58" s="58">
        <f t="shared" si="17"/>
        <v>15.293977360211946</v>
      </c>
      <c r="V58" s="59">
        <f t="shared" si="18"/>
        <v>15.264637968016469</v>
      </c>
      <c r="W58" s="60">
        <f t="shared" si="19"/>
        <v>1</v>
      </c>
      <c r="X58" s="61">
        <f t="shared" si="20"/>
        <v>1</v>
      </c>
      <c r="Y58" s="62">
        <f t="shared" si="21"/>
        <v>0</v>
      </c>
      <c r="Z58" s="63">
        <f t="shared" si="22"/>
        <v>0</v>
      </c>
      <c r="AA58" s="64">
        <f t="shared" si="23"/>
        <v>6.4405539606280163e-052</v>
      </c>
      <c r="AB58" s="65">
        <f t="shared" si="24"/>
        <v>-7.4920002801637714e-051</v>
      </c>
      <c r="AC58" s="66">
        <f t="shared" si="25"/>
        <v>6.5629322111122329e-050</v>
      </c>
      <c r="AD58" s="67">
        <f>シート1!C38</f>
        <v>10877</v>
      </c>
      <c r="AE58" s="6">
        <f t="shared" si="26"/>
        <v>-4.5398481523477513e-045</v>
      </c>
      <c r="AF58" s="13">
        <f t="shared" si="27"/>
        <v>6.3511756342537768e-043</v>
      </c>
      <c r="AG58" s="11">
        <f t="shared" si="1"/>
        <v>6.3057771527302994e-043</v>
      </c>
      <c r="AH58" s="2">
        <f t="shared" si="28"/>
        <v>3800</v>
      </c>
      <c r="AI58" s="76"/>
      <c r="AJ58" s="76"/>
      <c r="AK58" s="76"/>
    </row>
    <row r="59" ht="15">
      <c r="A59" s="14"/>
      <c r="B59" s="14"/>
      <c r="C59" s="14"/>
      <c r="D59" s="55">
        <f t="shared" si="2"/>
        <v>0.44003300000000001</v>
      </c>
      <c r="E59" s="56">
        <f t="shared" si="3"/>
        <v>2.124e-003</v>
      </c>
      <c r="F59" s="57">
        <f t="shared" si="4"/>
        <v>2.9280635068249457e-002</v>
      </c>
      <c r="G59" s="58">
        <f t="shared" si="5"/>
        <v>15.100662911490408</v>
      </c>
      <c r="H59" s="59">
        <f t="shared" si="6"/>
        <v>15.07138227642216</v>
      </c>
      <c r="I59" s="60">
        <f t="shared" si="7"/>
        <v>1</v>
      </c>
      <c r="J59" s="61">
        <f t="shared" si="8"/>
        <v>1</v>
      </c>
      <c r="K59" s="62">
        <f t="shared" si="9"/>
        <v>0</v>
      </c>
      <c r="L59" s="63">
        <f t="shared" si="10"/>
        <v>0</v>
      </c>
      <c r="M59" s="64">
        <f t="shared" si="11"/>
        <v>1.215682847429211e-050</v>
      </c>
      <c r="N59" s="65">
        <f t="shared" si="12"/>
        <v>1.4141479582669054e-049</v>
      </c>
      <c r="O59" s="66">
        <f t="shared" si="13"/>
        <v>-1.2255532388290994e-048</v>
      </c>
      <c r="P59" s="67">
        <f>シート1!B39</f>
        <v>2</v>
      </c>
      <c r="Q59" s="68">
        <f>シート1!A39</f>
        <v>3825</v>
      </c>
      <c r="R59" s="55">
        <f t="shared" si="14"/>
        <v>0.44003300000000001</v>
      </c>
      <c r="S59" s="56">
        <f t="shared" si="15"/>
        <v>2.1259999999999999e-003</v>
      </c>
      <c r="T59" s="57">
        <f t="shared" si="16"/>
        <v>2.933939219547672e-002</v>
      </c>
      <c r="U59" s="58">
        <f t="shared" si="17"/>
        <v>15.070489431208056</v>
      </c>
      <c r="V59" s="59">
        <f t="shared" si="18"/>
        <v>15.04115003901258</v>
      </c>
      <c r="W59" s="60">
        <f t="shared" si="19"/>
        <v>1</v>
      </c>
      <c r="X59" s="61">
        <f t="shared" si="20"/>
        <v>1</v>
      </c>
      <c r="Y59" s="62">
        <f t="shared" si="21"/>
        <v>0</v>
      </c>
      <c r="Z59" s="63">
        <f t="shared" si="22"/>
        <v>0</v>
      </c>
      <c r="AA59" s="64">
        <f t="shared" si="23"/>
        <v>1.9164801884413472e-050</v>
      </c>
      <c r="AB59" s="65">
        <f t="shared" si="24"/>
        <v>-2.2293532817991986e-049</v>
      </c>
      <c r="AC59" s="66">
        <f t="shared" si="25"/>
        <v>1.9243034753765954e-048</v>
      </c>
      <c r="AD59" s="67">
        <f>シート1!C39</f>
        <v>2498</v>
      </c>
      <c r="AE59" s="6">
        <f t="shared" si="26"/>
        <v>-2.1763995770619232e-045</v>
      </c>
      <c r="AF59" s="13">
        <f t="shared" si="27"/>
        <v>4.2767422208402901e-042</v>
      </c>
      <c r="AG59" s="11">
        <f t="shared" si="1"/>
        <v>4.2745658212632279e-042</v>
      </c>
      <c r="AH59" s="2">
        <f t="shared" si="28"/>
        <v>3825</v>
      </c>
      <c r="AI59" s="76"/>
      <c r="AJ59" s="76"/>
      <c r="AK59" s="76"/>
    </row>
    <row r="60" ht="15">
      <c r="A60" s="14"/>
      <c r="B60" s="14"/>
      <c r="C60" s="14"/>
      <c r="D60" s="55">
        <f t="shared" si="2"/>
        <v>0.43351799999999996</v>
      </c>
      <c r="E60" s="56">
        <f t="shared" si="3"/>
        <v>2.124e-003</v>
      </c>
      <c r="F60" s="57">
        <f t="shared" si="4"/>
        <v>2.9280635068249457e-002</v>
      </c>
      <c r="G60" s="58">
        <f t="shared" si="5"/>
        <v>14.878160906844185</v>
      </c>
      <c r="H60" s="59">
        <f t="shared" si="6"/>
        <v>14.848880271775936</v>
      </c>
      <c r="I60" s="60">
        <f t="shared" si="7"/>
        <v>1</v>
      </c>
      <c r="J60" s="61">
        <f t="shared" si="8"/>
        <v>1</v>
      </c>
      <c r="K60" s="62">
        <f t="shared" si="9"/>
        <v>0</v>
      </c>
      <c r="L60" s="63">
        <f t="shared" si="10"/>
        <v>0</v>
      </c>
      <c r="M60" s="64">
        <f t="shared" si="11"/>
        <v>3.4140355541206209e-049</v>
      </c>
      <c r="N60" s="65">
        <f t="shared" si="12"/>
        <v>3.9713905798045161e-048</v>
      </c>
      <c r="O60" s="66">
        <f t="shared" si="13"/>
        <v>-3.3909434907507235e-047</v>
      </c>
      <c r="P60" s="67">
        <f>シート1!B40</f>
        <v>74</v>
      </c>
      <c r="Q60" s="68">
        <f>シート1!A40</f>
        <v>3850</v>
      </c>
      <c r="R60" s="55">
        <f t="shared" si="14"/>
        <v>0.43351799999999996</v>
      </c>
      <c r="S60" s="56">
        <f t="shared" si="15"/>
        <v>2.1259999999999999e-003</v>
      </c>
      <c r="T60" s="57">
        <f t="shared" si="16"/>
        <v>2.933939219547672e-002</v>
      </c>
      <c r="U60" s="58">
        <f t="shared" si="17"/>
        <v>14.848433024701977</v>
      </c>
      <c r="V60" s="59">
        <f t="shared" si="18"/>
        <v>14.819093632506501</v>
      </c>
      <c r="W60" s="60">
        <f t="shared" si="19"/>
        <v>1</v>
      </c>
      <c r="X60" s="61">
        <f t="shared" si="20"/>
        <v>1</v>
      </c>
      <c r="Y60" s="62">
        <f t="shared" si="21"/>
        <v>0</v>
      </c>
      <c r="Z60" s="63">
        <f t="shared" si="22"/>
        <v>0</v>
      </c>
      <c r="AA60" s="64">
        <f t="shared" si="23"/>
        <v>5.3108366230515237e-049</v>
      </c>
      <c r="AB60" s="65">
        <f t="shared" si="24"/>
        <v>-6.1778520467401286e-048</v>
      </c>
      <c r="AC60" s="66">
        <f t="shared" si="25"/>
        <v>5.2537907332406651e-047</v>
      </c>
      <c r="AD60" s="67">
        <f>シート1!C40</f>
        <v>8667</v>
      </c>
      <c r="AE60" s="6">
        <f t="shared" si="26"/>
        <v>-2.2280694675327425e-042</v>
      </c>
      <c r="AF60" s="13">
        <f t="shared" si="27"/>
        <v>4.0512462549436292e-040</v>
      </c>
      <c r="AG60" s="11">
        <f t="shared" si="1"/>
        <v>4.0289655602683017e-040</v>
      </c>
      <c r="AH60" s="2">
        <f t="shared" si="28"/>
        <v>3850</v>
      </c>
      <c r="AI60" s="76"/>
      <c r="AJ60" s="76"/>
      <c r="AK60" s="76"/>
    </row>
    <row r="61" ht="15">
      <c r="A61" s="14"/>
      <c r="B61" s="14"/>
      <c r="C61" s="14"/>
      <c r="D61" s="55">
        <f t="shared" si="2"/>
        <v>0.42704599999999998</v>
      </c>
      <c r="E61" s="56">
        <f t="shared" si="3"/>
        <v>2.124e-003</v>
      </c>
      <c r="F61" s="57">
        <f t="shared" si="4"/>
        <v>2.9280635068249457e-002</v>
      </c>
      <c r="G61" s="58">
        <f t="shared" si="5"/>
        <v>14.657127449580893</v>
      </c>
      <c r="H61" s="59">
        <f t="shared" si="6"/>
        <v>14.627846814512644</v>
      </c>
      <c r="I61" s="60">
        <f t="shared" si="7"/>
        <v>1</v>
      </c>
      <c r="J61" s="61">
        <f t="shared" si="8"/>
        <v>1</v>
      </c>
      <c r="K61" s="62">
        <f t="shared" si="9"/>
        <v>0</v>
      </c>
      <c r="L61" s="63">
        <f t="shared" si="10"/>
        <v>0</v>
      </c>
      <c r="M61" s="64">
        <f t="shared" si="11"/>
        <v>8.9303304071133289e-048</v>
      </c>
      <c r="N61" s="65">
        <f t="shared" si="12"/>
        <v>1.0388242738288326e-046</v>
      </c>
      <c r="O61" s="66">
        <f t="shared" si="13"/>
        <v>-8.7378933242968642e-046</v>
      </c>
      <c r="P61" s="67">
        <f>シート1!B41</f>
        <v>0</v>
      </c>
      <c r="Q61" s="68">
        <f>シート1!A41</f>
        <v>3875</v>
      </c>
      <c r="R61" s="55">
        <f t="shared" si="14"/>
        <v>0.42704599999999998</v>
      </c>
      <c r="S61" s="56">
        <f t="shared" si="15"/>
        <v>2.1259999999999999e-003</v>
      </c>
      <c r="T61" s="57">
        <f t="shared" si="16"/>
        <v>2.933939219547672e-002</v>
      </c>
      <c r="U61" s="58">
        <f t="shared" si="17"/>
        <v>14.627842224562709</v>
      </c>
      <c r="V61" s="59">
        <f t="shared" si="18"/>
        <v>14.598502832367233</v>
      </c>
      <c r="W61" s="60">
        <f t="shared" si="19"/>
        <v>1</v>
      </c>
      <c r="X61" s="61">
        <f t="shared" si="20"/>
        <v>1</v>
      </c>
      <c r="Y61" s="62">
        <f t="shared" si="21"/>
        <v>0</v>
      </c>
      <c r="Z61" s="63">
        <f t="shared" si="22"/>
        <v>0</v>
      </c>
      <c r="AA61" s="64">
        <f t="shared" si="23"/>
        <v>1.3711869672231108e-047</v>
      </c>
      <c r="AB61" s="65">
        <f t="shared" si="24"/>
        <v>-1.5950387506093883e-046</v>
      </c>
      <c r="AC61" s="66">
        <f t="shared" si="25"/>
        <v>1.3362668107284123e-045</v>
      </c>
      <c r="AD61" s="67">
        <f>シート1!C41</f>
        <v>2586</v>
      </c>
      <c r="AE61" s="6">
        <f t="shared" si="26"/>
        <v>0</v>
      </c>
      <c r="AF61" s="13">
        <f t="shared" si="27"/>
        <v>3.0744595126559512e-039</v>
      </c>
      <c r="AG61" s="11">
        <f t="shared" si="1"/>
        <v>3.0744595126559512e-039</v>
      </c>
      <c r="AH61" s="2">
        <f t="shared" si="28"/>
        <v>3875</v>
      </c>
      <c r="AI61" s="76"/>
      <c r="AJ61" s="76"/>
      <c r="AK61" s="76"/>
    </row>
    <row r="62" ht="15">
      <c r="A62" s="14"/>
      <c r="B62" s="14"/>
      <c r="C62" s="14"/>
      <c r="D62" s="55">
        <f t="shared" si="2"/>
        <v>0.42061499999999996</v>
      </c>
      <c r="E62" s="56">
        <f t="shared" si="3"/>
        <v>2.124e-003</v>
      </c>
      <c r="F62" s="57">
        <f t="shared" si="4"/>
        <v>2.9280635068249457e-002</v>
      </c>
      <c r="G62" s="58">
        <f t="shared" si="5"/>
        <v>14.437494235171089</v>
      </c>
      <c r="H62" s="59">
        <f t="shared" si="6"/>
        <v>14.40821360010284</v>
      </c>
      <c r="I62" s="60">
        <f t="shared" si="7"/>
        <v>1</v>
      </c>
      <c r="J62" s="61">
        <f t="shared" si="8"/>
        <v>1</v>
      </c>
      <c r="K62" s="62">
        <f t="shared" si="9"/>
        <v>0</v>
      </c>
      <c r="L62" s="63">
        <f t="shared" si="10"/>
        <v>0</v>
      </c>
      <c r="M62" s="64">
        <f t="shared" si="11"/>
        <v>2.1800675209239041e-046</v>
      </c>
      <c r="N62" s="65">
        <f t="shared" si="12"/>
        <v>2.5359723057029082e-045</v>
      </c>
      <c r="O62" s="66">
        <f t="shared" si="13"/>
        <v>-2.1010621072988816e-044</v>
      </c>
      <c r="P62" s="67">
        <f>シート1!B42</f>
        <v>15</v>
      </c>
      <c r="Q62" s="68">
        <f>シート1!A42</f>
        <v>3900</v>
      </c>
      <c r="R62" s="55">
        <f t="shared" si="14"/>
        <v>0.42061499999999996</v>
      </c>
      <c r="S62" s="56">
        <f t="shared" si="15"/>
        <v>2.1259999999999999e-003</v>
      </c>
      <c r="T62" s="57">
        <f t="shared" si="16"/>
        <v>2.933939219547672e-002</v>
      </c>
      <c r="U62" s="58">
        <f t="shared" si="17"/>
        <v>14.408648863052258</v>
      </c>
      <c r="V62" s="59">
        <f t="shared" si="18"/>
        <v>14.379309470856782</v>
      </c>
      <c r="W62" s="60">
        <f t="shared" si="19"/>
        <v>1</v>
      </c>
      <c r="X62" s="61">
        <f t="shared" si="20"/>
        <v>1</v>
      </c>
      <c r="Y62" s="62">
        <f t="shared" si="21"/>
        <v>0</v>
      </c>
      <c r="Z62" s="63">
        <f t="shared" si="22"/>
        <v>0</v>
      </c>
      <c r="AA62" s="64">
        <f t="shared" si="23"/>
        <v>3.3048619921931537e-046</v>
      </c>
      <c r="AB62" s="65">
        <f t="shared" si="24"/>
        <v>-3.8443939951089809e-045</v>
      </c>
      <c r="AC62" s="66">
        <f t="shared" si="25"/>
        <v>3.1723386745138602e-044</v>
      </c>
      <c r="AD62" s="67">
        <f>シート1!C42</f>
        <v>16197</v>
      </c>
      <c r="AE62" s="6">
        <f t="shared" si="26"/>
        <v>-2.7983794604926456e-040</v>
      </c>
      <c r="AF62" s="13">
        <f t="shared" si="27"/>
        <v>4.5715261024144871e-037</v>
      </c>
      <c r="AG62" s="11">
        <f t="shared" si="1"/>
        <v>4.5687277229539949e-037</v>
      </c>
      <c r="AH62" s="2">
        <f t="shared" si="28"/>
        <v>3900</v>
      </c>
      <c r="AI62" s="76"/>
      <c r="AJ62" s="76"/>
      <c r="AK62" s="76"/>
    </row>
    <row r="63" ht="15">
      <c r="A63" s="14"/>
      <c r="B63" s="14"/>
      <c r="C63" s="14"/>
      <c r="D63" s="55">
        <f t="shared" si="2"/>
        <v>0.41422499999999995</v>
      </c>
      <c r="E63" s="56">
        <f t="shared" si="3"/>
        <v>2.124e-003</v>
      </c>
      <c r="F63" s="57">
        <f t="shared" si="4"/>
        <v>2.9280635068249457e-002</v>
      </c>
      <c r="G63" s="58">
        <f t="shared" si="5"/>
        <v>14.219261263614777</v>
      </c>
      <c r="H63" s="59">
        <f t="shared" si="6"/>
        <v>14.189980628546529</v>
      </c>
      <c r="I63" s="60">
        <f t="shared" si="7"/>
        <v>1</v>
      </c>
      <c r="J63" s="61">
        <f t="shared" si="8"/>
        <v>1</v>
      </c>
      <c r="K63" s="62">
        <f t="shared" si="9"/>
        <v>0</v>
      </c>
      <c r="L63" s="63">
        <f t="shared" si="10"/>
        <v>0</v>
      </c>
      <c r="M63" s="64">
        <f t="shared" si="11"/>
        <v>4.9713687771078017e-045</v>
      </c>
      <c r="N63" s="65">
        <f t="shared" si="12"/>
        <v>5.7829647105786037e-044</v>
      </c>
      <c r="O63" s="66">
        <f t="shared" si="13"/>
        <v>-4.7186372337472078e-043</v>
      </c>
      <c r="P63" s="67">
        <f>シート1!B43</f>
        <v>0</v>
      </c>
      <c r="Q63" s="68">
        <f>シート1!A43</f>
        <v>3925</v>
      </c>
      <c r="R63" s="55">
        <f t="shared" si="14"/>
        <v>0.41422499999999995</v>
      </c>
      <c r="S63" s="56">
        <f t="shared" si="15"/>
        <v>2.1259999999999999e-003</v>
      </c>
      <c r="T63" s="57">
        <f t="shared" si="16"/>
        <v>2.933939219547672e-002</v>
      </c>
      <c r="U63" s="58">
        <f t="shared" si="17"/>
        <v>14.190852940170627</v>
      </c>
      <c r="V63" s="59">
        <f t="shared" si="18"/>
        <v>14.161513547975151</v>
      </c>
      <c r="W63" s="60">
        <f t="shared" si="19"/>
        <v>1</v>
      </c>
      <c r="X63" s="61">
        <f t="shared" si="20"/>
        <v>1</v>
      </c>
      <c r="Y63" s="62">
        <f t="shared" si="21"/>
        <v>0</v>
      </c>
      <c r="Z63" s="63">
        <f t="shared" si="22"/>
        <v>0</v>
      </c>
      <c r="AA63" s="64">
        <f t="shared" si="23"/>
        <v>7.4427251602042117e-045</v>
      </c>
      <c r="AB63" s="65">
        <f t="shared" si="24"/>
        <v>-8.657779955933275e-044</v>
      </c>
      <c r="AC63" s="66">
        <f t="shared" si="25"/>
        <v>7.0360649659604448e-043</v>
      </c>
      <c r="AD63" s="67">
        <f>シート1!C43</f>
        <v>1638</v>
      </c>
      <c r="AE63" s="6">
        <f t="shared" si="26"/>
        <v>0</v>
      </c>
      <c r="AF63" s="13">
        <f t="shared" si="27"/>
        <v>1.02539409953835e-036</v>
      </c>
      <c r="AG63" s="11">
        <f t="shared" si="1"/>
        <v>1.02539409953835e-036</v>
      </c>
      <c r="AH63" s="2">
        <f t="shared" si="28"/>
        <v>3925</v>
      </c>
      <c r="AI63" s="76"/>
      <c r="AJ63" s="76"/>
      <c r="AK63" s="76"/>
    </row>
    <row r="64" ht="14.25">
      <c r="A64" s="14"/>
      <c r="B64" s="14"/>
      <c r="C64" s="14"/>
      <c r="D64" s="55">
        <f t="shared" si="2"/>
        <v>0.40787599999999996</v>
      </c>
      <c r="E64" s="56">
        <f t="shared" si="3"/>
        <v>2.124e-003</v>
      </c>
      <c r="F64" s="57">
        <f t="shared" si="4"/>
        <v>2.9280635068249457e-002</v>
      </c>
      <c r="G64" s="58">
        <f t="shared" si="5"/>
        <v>14.002428534911958</v>
      </c>
      <c r="H64" s="59">
        <f t="shared" si="6"/>
        <v>13.97314789984371</v>
      </c>
      <c r="I64" s="60">
        <f t="shared" si="7"/>
        <v>1</v>
      </c>
      <c r="J64" s="61">
        <f t="shared" si="8"/>
        <v>1</v>
      </c>
      <c r="K64" s="62">
        <f t="shared" si="9"/>
        <v>0</v>
      </c>
      <c r="L64" s="63">
        <f t="shared" si="10"/>
        <v>0</v>
      </c>
      <c r="M64" s="64">
        <f t="shared" si="11"/>
        <v>1.0599460683144453e-043</v>
      </c>
      <c r="N64" s="65">
        <f t="shared" si="12"/>
        <v>1.2329865240343359e-042</v>
      </c>
      <c r="O64" s="66">
        <f t="shared" si="13"/>
        <v>-9.9068783802110967e-042</v>
      </c>
      <c r="P64" s="67">
        <f>シート1!B44</f>
        <v>5</v>
      </c>
      <c r="Q64" s="68">
        <f>シート1!A44</f>
        <v>3950</v>
      </c>
      <c r="R64" s="55">
        <f t="shared" si="14"/>
        <v>0.40787599999999996</v>
      </c>
      <c r="S64" s="56">
        <f t="shared" si="15"/>
        <v>2.1259999999999999e-003</v>
      </c>
      <c r="T64" s="57">
        <f t="shared" si="16"/>
        <v>2.933939219547672e-002</v>
      </c>
      <c r="U64" s="58">
        <f t="shared" si="17"/>
        <v>13.974454455917813</v>
      </c>
      <c r="V64" s="59">
        <f t="shared" si="18"/>
        <v>13.945115063722337</v>
      </c>
      <c r="W64" s="60">
        <f t="shared" si="19"/>
        <v>1</v>
      </c>
      <c r="X64" s="61">
        <f t="shared" si="20"/>
        <v>1</v>
      </c>
      <c r="Y64" s="62">
        <f t="shared" si="21"/>
        <v>0</v>
      </c>
      <c r="Z64" s="63">
        <f t="shared" si="22"/>
        <v>0</v>
      </c>
      <c r="AA64" s="64">
        <f t="shared" si="23"/>
        <v>1.5675780661928909e-043</v>
      </c>
      <c r="AB64" s="65">
        <f t="shared" si="24"/>
        <v>-1.82349148580855e-042</v>
      </c>
      <c r="AC64" s="66">
        <f t="shared" si="25"/>
        <v>1.4592828107094268e-041</v>
      </c>
      <c r="AD64" s="67">
        <f>シート1!C44</f>
        <v>5073</v>
      </c>
      <c r="AE64" s="6">
        <f t="shared" si="26"/>
        <v>-4.3982842265781855e-038</v>
      </c>
      <c r="AF64" s="13">
        <f t="shared" si="27"/>
        <v>6.5864500863628508e-035</v>
      </c>
      <c r="AG64" s="11">
        <f t="shared" si="1"/>
        <v>6.5820518021362727e-035</v>
      </c>
      <c r="AH64" s="2">
        <f t="shared" si="28"/>
        <v>3950</v>
      </c>
      <c r="AI64" s="76"/>
      <c r="AJ64" s="76"/>
      <c r="AK64" s="76"/>
    </row>
    <row r="65" ht="14.25">
      <c r="A65" s="14"/>
      <c r="B65" s="14"/>
      <c r="C65" s="14"/>
      <c r="D65" s="55">
        <f t="shared" si="2"/>
        <v>0.40156700000000001</v>
      </c>
      <c r="E65" s="56">
        <f t="shared" si="3"/>
        <v>2.124e-003</v>
      </c>
      <c r="F65" s="57">
        <f t="shared" si="4"/>
        <v>2.9280635068249457e-002</v>
      </c>
      <c r="G65" s="58">
        <f t="shared" si="5"/>
        <v>13.786961896797912</v>
      </c>
      <c r="H65" s="59">
        <f t="shared" si="6"/>
        <v>13.757681261729664</v>
      </c>
      <c r="I65" s="60">
        <f t="shared" si="7"/>
        <v>1</v>
      </c>
      <c r="J65" s="61">
        <f t="shared" si="8"/>
        <v>1</v>
      </c>
      <c r="K65" s="62">
        <f t="shared" si="9"/>
        <v>0</v>
      </c>
      <c r="L65" s="63">
        <f t="shared" si="10"/>
        <v>0</v>
      </c>
      <c r="M65" s="64">
        <f t="shared" si="11"/>
        <v>2.1158914237804032e-042</v>
      </c>
      <c r="N65" s="65">
        <f t="shared" si="12"/>
        <v>2.461319202768259e-041</v>
      </c>
      <c r="O65" s="66">
        <f t="shared" si="13"/>
        <v>-1.9471411232640906e-040</v>
      </c>
      <c r="P65" s="67">
        <f>シート1!B45</f>
        <v>0</v>
      </c>
      <c r="Q65" s="68">
        <f>シート1!A45</f>
        <v>3975</v>
      </c>
      <c r="R65" s="55">
        <f t="shared" si="14"/>
        <v>0.40156700000000001</v>
      </c>
      <c r="S65" s="56">
        <f t="shared" si="15"/>
        <v>2.1259999999999999e-003</v>
      </c>
      <c r="T65" s="57">
        <f t="shared" si="16"/>
        <v>2.933939219547672e-002</v>
      </c>
      <c r="U65" s="58">
        <f t="shared" si="17"/>
        <v>13.759419326424824</v>
      </c>
      <c r="V65" s="59">
        <f t="shared" si="18"/>
        <v>13.730079934229348</v>
      </c>
      <c r="W65" s="60">
        <f t="shared" si="19"/>
        <v>1</v>
      </c>
      <c r="X65" s="61">
        <f t="shared" si="20"/>
        <v>1</v>
      </c>
      <c r="Y65" s="62">
        <f t="shared" si="21"/>
        <v>0</v>
      </c>
      <c r="Z65" s="63">
        <f t="shared" si="22"/>
        <v>0</v>
      </c>
      <c r="AA65" s="64">
        <f t="shared" si="23"/>
        <v>3.0920220819789754e-042</v>
      </c>
      <c r="AB65" s="65">
        <f t="shared" si="24"/>
        <v>-3.5968071141197609e-041</v>
      </c>
      <c r="AC65" s="66">
        <f t="shared" si="25"/>
        <v>2.8340260576751387e-040</v>
      </c>
      <c r="AD65" s="67">
        <f>シート1!C45</f>
        <v>1951</v>
      </c>
      <c r="AE65" s="6">
        <f t="shared" si="26"/>
        <v>0</v>
      </c>
      <c r="AF65" s="13">
        <f t="shared" si="27"/>
        <v>4.9193552292147243e-034</v>
      </c>
      <c r="AG65" s="11">
        <f t="shared" si="1"/>
        <v>4.9193552292147243e-034</v>
      </c>
      <c r="AH65" s="2">
        <f t="shared" si="28"/>
        <v>3975</v>
      </c>
      <c r="AI65" s="76"/>
      <c r="AJ65" s="76"/>
      <c r="AK65" s="76"/>
    </row>
    <row r="66" ht="14.25">
      <c r="A66" s="14"/>
      <c r="B66" s="14"/>
      <c r="C66" s="14"/>
      <c r="D66" s="55">
        <f t="shared" si="2"/>
        <v>0.39529700000000001</v>
      </c>
      <c r="E66" s="56">
        <f t="shared" si="3"/>
        <v>2.124e-003</v>
      </c>
      <c r="F66" s="57">
        <f t="shared" si="4"/>
        <v>2.9280635068249457e-002</v>
      </c>
      <c r="G66" s="58">
        <f t="shared" si="5"/>
        <v>13.572827197007918</v>
      </c>
      <c r="H66" s="59">
        <f t="shared" si="6"/>
        <v>13.543546561939669</v>
      </c>
      <c r="I66" s="60">
        <f t="shared" si="7"/>
        <v>1</v>
      </c>
      <c r="J66" s="61">
        <f t="shared" si="8"/>
        <v>1</v>
      </c>
      <c r="K66" s="62">
        <f t="shared" si="9"/>
        <v>0</v>
      </c>
      <c r="L66" s="63">
        <f t="shared" si="10"/>
        <v>0</v>
      </c>
      <c r="M66" s="64">
        <f t="shared" si="11"/>
        <v>3.9599492900136555e-041</v>
      </c>
      <c r="N66" s="65">
        <f t="shared" si="12"/>
        <v>4.6064269271837171e-040</v>
      </c>
      <c r="O66" s="66">
        <f t="shared" si="13"/>
        <v>-3.5874085345966475e-039</v>
      </c>
      <c r="P66" s="67">
        <f>シート1!B46</f>
        <v>200486</v>
      </c>
      <c r="Q66" s="68">
        <f>シート1!A46</f>
        <v>4000</v>
      </c>
      <c r="R66" s="55">
        <f t="shared" si="14"/>
        <v>0.39529700000000001</v>
      </c>
      <c r="S66" s="56">
        <f t="shared" si="15"/>
        <v>2.1259999999999999e-003</v>
      </c>
      <c r="T66" s="57">
        <f t="shared" si="16"/>
        <v>2.933939219547672e-002</v>
      </c>
      <c r="U66" s="58">
        <f t="shared" si="17"/>
        <v>13.54571346782266</v>
      </c>
      <c r="V66" s="59">
        <f t="shared" si="18"/>
        <v>13.516374075627184</v>
      </c>
      <c r="W66" s="60">
        <f t="shared" si="19"/>
        <v>1</v>
      </c>
      <c r="X66" s="61">
        <f t="shared" si="20"/>
        <v>1</v>
      </c>
      <c r="Y66" s="62">
        <f t="shared" si="21"/>
        <v>0</v>
      </c>
      <c r="Z66" s="63">
        <f t="shared" si="22"/>
        <v>0</v>
      </c>
      <c r="AA66" s="64">
        <f t="shared" si="23"/>
        <v>5.7194554703856337e-041</v>
      </c>
      <c r="AB66" s="65">
        <f t="shared" si="24"/>
        <v>-6.6531795631963126e-040</v>
      </c>
      <c r="AC66" s="66">
        <f t="shared" si="25"/>
        <v>5.1606341553153841e-039</v>
      </c>
      <c r="AD66" s="67">
        <f>シート1!C46</f>
        <v>226525</v>
      </c>
      <c r="AE66" s="6">
        <f t="shared" si="26"/>
        <v>-6.3861827631057889e-031</v>
      </c>
      <c r="AF66" s="13">
        <f t="shared" si="27"/>
        <v>1.0400789032639333e-030</v>
      </c>
      <c r="AG66" s="11">
        <f t="shared" si="1"/>
        <v>4.0146062695335438e-031</v>
      </c>
      <c r="AH66" s="2">
        <f t="shared" si="28"/>
        <v>4000</v>
      </c>
      <c r="AI66" s="76"/>
      <c r="AJ66" s="76"/>
      <c r="AK66" s="76"/>
    </row>
    <row r="67" ht="14.25">
      <c r="A67" s="14"/>
      <c r="B67" s="14"/>
      <c r="C67" s="14"/>
      <c r="D67" s="55">
        <f t="shared" si="2"/>
        <v>0.38906599999999997</v>
      </c>
      <c r="E67" s="56">
        <f t="shared" si="3"/>
        <v>2.124e-003</v>
      </c>
      <c r="F67" s="57">
        <f t="shared" si="4"/>
        <v>2.9280635068249457e-002</v>
      </c>
      <c r="G67" s="58">
        <f t="shared" si="5"/>
        <v>13.360024435541973</v>
      </c>
      <c r="H67" s="59">
        <f t="shared" si="6"/>
        <v>13.330743800473725</v>
      </c>
      <c r="I67" s="60">
        <f t="shared" si="7"/>
        <v>1</v>
      </c>
      <c r="J67" s="61">
        <f t="shared" si="8"/>
        <v>1</v>
      </c>
      <c r="K67" s="62">
        <f t="shared" si="9"/>
        <v>0</v>
      </c>
      <c r="L67" s="63">
        <f t="shared" si="10"/>
        <v>0</v>
      </c>
      <c r="M67" s="64">
        <f t="shared" si="11"/>
        <v>6.9541508605452822e-040</v>
      </c>
      <c r="N67" s="65">
        <f t="shared" si="12"/>
        <v>8.0894439382083974e-039</v>
      </c>
      <c r="O67" s="66">
        <f t="shared" si="13"/>
        <v>-6.2009366870751196e-038</v>
      </c>
      <c r="P67" s="67">
        <f>シート1!B47</f>
        <v>1</v>
      </c>
      <c r="Q67" s="68">
        <f>シート1!A47</f>
        <v>4025</v>
      </c>
      <c r="R67" s="55">
        <f t="shared" si="14"/>
        <v>0.38906599999999997</v>
      </c>
      <c r="S67" s="56">
        <f t="shared" si="15"/>
        <v>2.1259999999999999e-003</v>
      </c>
      <c r="T67" s="57">
        <f t="shared" si="16"/>
        <v>2.933939219547672e-002</v>
      </c>
      <c r="U67" s="58">
        <f t="shared" si="17"/>
        <v>13.33333688011132</v>
      </c>
      <c r="V67" s="59">
        <f t="shared" si="18"/>
        <v>13.303997487915844</v>
      </c>
      <c r="W67" s="60">
        <f t="shared" si="19"/>
        <v>1</v>
      </c>
      <c r="X67" s="61">
        <f t="shared" si="20"/>
        <v>1</v>
      </c>
      <c r="Y67" s="62">
        <f t="shared" si="21"/>
        <v>0</v>
      </c>
      <c r="Z67" s="63">
        <f t="shared" si="22"/>
        <v>0</v>
      </c>
      <c r="AA67" s="64">
        <f t="shared" si="23"/>
        <v>9.9296875001885677e-040</v>
      </c>
      <c r="AB67" s="65">
        <f t="shared" si="24"/>
        <v>-1.1550748893360314e-038</v>
      </c>
      <c r="AC67" s="66">
        <f t="shared" si="25"/>
        <v>8.8187274738516721e-038</v>
      </c>
      <c r="AD67" s="67">
        <f>シート1!C47</f>
        <v>1545</v>
      </c>
      <c r="AE67" s="6">
        <f t="shared" si="26"/>
        <v>-5.5059688781990157e-035</v>
      </c>
      <c r="AF67" s="13">
        <f t="shared" si="27"/>
        <v>1.2122201014763996e-031</v>
      </c>
      <c r="AG67" s="11">
        <f t="shared" si="1"/>
        <v>1.2116695045885796e-031</v>
      </c>
      <c r="AH67" s="2">
        <f t="shared" si="28"/>
        <v>4025</v>
      </c>
      <c r="AI67" s="76"/>
      <c r="AJ67" s="76"/>
      <c r="AK67" s="76"/>
    </row>
    <row r="68" ht="14.25">
      <c r="A68" s="14"/>
      <c r="B68" s="14"/>
      <c r="C68" s="14"/>
      <c r="D68" s="55">
        <f t="shared" si="2"/>
        <v>0.38287399999999999</v>
      </c>
      <c r="E68" s="56">
        <f t="shared" si="3"/>
        <v>2.124e-003</v>
      </c>
      <c r="F68" s="57">
        <f t="shared" si="4"/>
        <v>2.9280635068249457e-002</v>
      </c>
      <c r="G68" s="58">
        <f t="shared" si="5"/>
        <v>13.148553612400084</v>
      </c>
      <c r="H68" s="59">
        <f t="shared" si="6"/>
        <v>13.119272977331836</v>
      </c>
      <c r="I68" s="60">
        <f t="shared" si="7"/>
        <v>1</v>
      </c>
      <c r="J68" s="61">
        <f t="shared" si="8"/>
        <v>1</v>
      </c>
      <c r="K68" s="62">
        <f t="shared" si="9"/>
        <v>0</v>
      </c>
      <c r="L68" s="63">
        <f t="shared" si="10"/>
        <v>0</v>
      </c>
      <c r="M68" s="64">
        <f t="shared" si="11"/>
        <v>1.1469014922337898e-038</v>
      </c>
      <c r="N68" s="65">
        <f t="shared" si="12"/>
        <v>1.3341377703942009e-037</v>
      </c>
      <c r="O68" s="66">
        <f t="shared" si="13"/>
        <v>-1.0064557695467772e-036</v>
      </c>
      <c r="P68" s="67">
        <f>シート1!B48</f>
        <v>6</v>
      </c>
      <c r="Q68" s="68">
        <f>シート1!A48</f>
        <v>4050</v>
      </c>
      <c r="R68" s="55">
        <f t="shared" si="14"/>
        <v>0.38287399999999999</v>
      </c>
      <c r="S68" s="56">
        <f t="shared" si="15"/>
        <v>2.1259999999999999e-003</v>
      </c>
      <c r="T68" s="57">
        <f t="shared" si="16"/>
        <v>2.933939219547672e-002</v>
      </c>
      <c r="U68" s="58">
        <f t="shared" si="17"/>
        <v>13.12228956329081</v>
      </c>
      <c r="V68" s="59">
        <f t="shared" si="18"/>
        <v>13.092950171095334</v>
      </c>
      <c r="W68" s="60">
        <f t="shared" si="19"/>
        <v>1</v>
      </c>
      <c r="X68" s="61">
        <f t="shared" si="20"/>
        <v>1</v>
      </c>
      <c r="Y68" s="62">
        <f t="shared" si="21"/>
        <v>0</v>
      </c>
      <c r="Z68" s="63">
        <f t="shared" si="22"/>
        <v>0</v>
      </c>
      <c r="AA68" s="64">
        <f t="shared" si="23"/>
        <v>1.6193961116207932e-038</v>
      </c>
      <c r="AB68" s="65">
        <f t="shared" si="24"/>
        <v>-1.8837690354163366e-037</v>
      </c>
      <c r="AC68" s="66">
        <f t="shared" si="25"/>
        <v>1.4153987047207329e-036</v>
      </c>
      <c r="AD68" s="67">
        <f>シート1!C48</f>
        <v>8873</v>
      </c>
      <c r="AE68" s="6">
        <f t="shared" si="26"/>
        <v>-5.3619455486060482e-033</v>
      </c>
      <c r="AF68" s="13">
        <f t="shared" si="27"/>
        <v>1.1173683129471919e-029</v>
      </c>
      <c r="AG68" s="11">
        <f t="shared" si="1"/>
        <v>1.1168321183923314e-029</v>
      </c>
      <c r="AH68" s="2">
        <f t="shared" si="28"/>
        <v>4050</v>
      </c>
      <c r="AI68" s="76"/>
      <c r="AJ68" s="76"/>
      <c r="AK68" s="76"/>
    </row>
    <row r="69" ht="14.25">
      <c r="A69" s="14"/>
      <c r="B69" s="14"/>
      <c r="C69" s="14"/>
      <c r="D69" s="55">
        <f t="shared" si="2"/>
        <v>0.37672099999999997</v>
      </c>
      <c r="E69" s="56">
        <f t="shared" si="3"/>
        <v>2.124e-003</v>
      </c>
      <c r="F69" s="57">
        <f t="shared" si="4"/>
        <v>2.9280635068249457e-002</v>
      </c>
      <c r="G69" s="58">
        <f t="shared" si="5"/>
        <v>12.938414727582247</v>
      </c>
      <c r="H69" s="59">
        <f t="shared" si="6"/>
        <v>12.909134092513998</v>
      </c>
      <c r="I69" s="60">
        <f t="shared" si="7"/>
        <v>1</v>
      </c>
      <c r="J69" s="61">
        <f t="shared" si="8"/>
        <v>1</v>
      </c>
      <c r="K69" s="62">
        <f t="shared" si="9"/>
        <v>0</v>
      </c>
      <c r="L69" s="63">
        <f t="shared" si="10"/>
        <v>0</v>
      </c>
      <c r="M69" s="64">
        <f t="shared" si="11"/>
        <v>1.7778807695838486e-037</v>
      </c>
      <c r="N69" s="65">
        <f t="shared" si="12"/>
        <v>2.0681269507632785e-036</v>
      </c>
      <c r="O69" s="66">
        <f t="shared" si="13"/>
        <v>-1.5351773414755774e-035</v>
      </c>
      <c r="P69" s="67">
        <f>シート1!B49</f>
        <v>1</v>
      </c>
      <c r="Q69" s="68">
        <f>シート1!A49</f>
        <v>4075</v>
      </c>
      <c r="R69" s="55">
        <f t="shared" si="14"/>
        <v>0.37672099999999997</v>
      </c>
      <c r="S69" s="56">
        <f t="shared" si="15"/>
        <v>2.1259999999999999e-003</v>
      </c>
      <c r="T69" s="57">
        <f t="shared" si="16"/>
        <v>2.933939219547672e-002</v>
      </c>
      <c r="U69" s="58">
        <f t="shared" si="17"/>
        <v>12.912571517361124</v>
      </c>
      <c r="V69" s="59">
        <f t="shared" si="18"/>
        <v>12.883232125165648</v>
      </c>
      <c r="W69" s="60">
        <f t="shared" si="19"/>
        <v>1</v>
      </c>
      <c r="X69" s="61">
        <f t="shared" si="20"/>
        <v>1</v>
      </c>
      <c r="Y69" s="62">
        <f t="shared" si="21"/>
        <v>0</v>
      </c>
      <c r="Z69" s="63">
        <f t="shared" si="22"/>
        <v>0</v>
      </c>
      <c r="AA69" s="64">
        <f t="shared" si="23"/>
        <v>2.4829771703255898e-037</v>
      </c>
      <c r="AB69" s="65">
        <f t="shared" si="24"/>
        <v>-2.8883331728045407e-036</v>
      </c>
      <c r="AC69" s="66">
        <f t="shared" si="25"/>
        <v>2.1354319924426923e-035</v>
      </c>
      <c r="AD69" s="67">
        <f>シート1!C49</f>
        <v>3897</v>
      </c>
      <c r="AE69" s="6">
        <f t="shared" si="26"/>
        <v>-1.3631228782417715e-032</v>
      </c>
      <c r="AF69" s="13">
        <f t="shared" si="27"/>
        <v>7.4039457263047083e-029</v>
      </c>
      <c r="AG69" s="11">
        <f t="shared" si="1"/>
        <v>7.4025826034264668e-029</v>
      </c>
      <c r="AH69" s="2">
        <f t="shared" si="28"/>
        <v>4075</v>
      </c>
      <c r="AI69" s="76"/>
      <c r="AJ69" s="76"/>
      <c r="AK69" s="76"/>
    </row>
    <row r="70" ht="14.25">
      <c r="A70" s="14"/>
      <c r="B70" s="14"/>
      <c r="C70" s="14"/>
      <c r="D70" s="55">
        <f t="shared" si="2"/>
        <v>0.37060399999999999</v>
      </c>
      <c r="E70" s="56">
        <f t="shared" si="3"/>
        <v>2.124e-003</v>
      </c>
      <c r="F70" s="57">
        <f t="shared" si="4"/>
        <v>2.9280635068249457e-002</v>
      </c>
      <c r="G70" s="58">
        <f t="shared" si="5"/>
        <v>12.729505324294305</v>
      </c>
      <c r="H70" s="59">
        <f t="shared" si="6"/>
        <v>12.700224689226056</v>
      </c>
      <c r="I70" s="60">
        <f t="shared" si="7"/>
        <v>1</v>
      </c>
      <c r="J70" s="61">
        <f t="shared" si="8"/>
        <v>1</v>
      </c>
      <c r="K70" s="62">
        <f t="shared" si="9"/>
        <v>0</v>
      </c>
      <c r="L70" s="63">
        <f t="shared" si="10"/>
        <v>0</v>
      </c>
      <c r="M70" s="64">
        <f t="shared" si="11"/>
        <v>2.5960002988530993e-036</v>
      </c>
      <c r="N70" s="65">
        <f t="shared" si="12"/>
        <v>3.0198077813195072e-035</v>
      </c>
      <c r="O70" s="66">
        <f t="shared" si="13"/>
        <v>-2.2053369290121975e-034</v>
      </c>
      <c r="P70" s="67">
        <f>シート1!B50</f>
        <v>58</v>
      </c>
      <c r="Q70" s="68">
        <f>シート1!A50</f>
        <v>4100</v>
      </c>
      <c r="R70" s="55">
        <f t="shared" si="14"/>
        <v>0.37060399999999999</v>
      </c>
      <c r="S70" s="56">
        <f t="shared" si="15"/>
        <v>2.1259999999999999e-003</v>
      </c>
      <c r="T70" s="57">
        <f t="shared" si="16"/>
        <v>2.933939219547672e-002</v>
      </c>
      <c r="U70" s="58">
        <f t="shared" si="17"/>
        <v>12.704080490715281</v>
      </c>
      <c r="V70" s="59">
        <f t="shared" si="18"/>
        <v>12.674741098519805</v>
      </c>
      <c r="W70" s="60">
        <f t="shared" si="19"/>
        <v>1</v>
      </c>
      <c r="X70" s="61">
        <f t="shared" si="20"/>
        <v>1</v>
      </c>
      <c r="Y70" s="62">
        <f t="shared" si="21"/>
        <v>0</v>
      </c>
      <c r="Z70" s="63">
        <f t="shared" si="22"/>
        <v>0</v>
      </c>
      <c r="AA70" s="64">
        <f t="shared" si="23"/>
        <v>3.5869212975800187e-036</v>
      </c>
      <c r="AB70" s="65">
        <f t="shared" si="24"/>
        <v>-4.1725006157350011e-035</v>
      </c>
      <c r="AC70" s="66">
        <f t="shared" si="25"/>
        <v>3.0349331633907511e-034</v>
      </c>
      <c r="AD70" s="67">
        <f>シート1!C50</f>
        <v>14950</v>
      </c>
      <c r="AE70" s="6">
        <f t="shared" si="26"/>
        <v>-1.1357412474454266e-029</v>
      </c>
      <c r="AF70" s="13">
        <f t="shared" si="27"/>
        <v>4.0368015488128495e-027</v>
      </c>
      <c r="AG70" s="11">
        <f t="shared" si="1"/>
        <v>4.0254441363383949e-027</v>
      </c>
      <c r="AH70" s="2">
        <f t="shared" si="28"/>
        <v>4100</v>
      </c>
      <c r="AI70" s="76"/>
      <c r="AJ70" s="76"/>
      <c r="AK70" s="76"/>
    </row>
    <row r="71" ht="14.25">
      <c r="A71" s="14"/>
      <c r="B71" s="14"/>
      <c r="C71" s="14"/>
      <c r="D71" s="55">
        <f t="shared" si="2"/>
        <v>0.36452499999999999</v>
      </c>
      <c r="E71" s="56">
        <f t="shared" si="3"/>
        <v>2.124e-003</v>
      </c>
      <c r="F71" s="57">
        <f t="shared" si="4"/>
        <v>2.9280635068249457e-002</v>
      </c>
      <c r="G71" s="58">
        <f t="shared" si="5"/>
        <v>12.521893707065695</v>
      </c>
      <c r="H71" s="59">
        <f t="shared" si="6"/>
        <v>12.492613071997447</v>
      </c>
      <c r="I71" s="60">
        <f t="shared" si="7"/>
        <v>1</v>
      </c>
      <c r="J71" s="61">
        <f t="shared" si="8"/>
        <v>1</v>
      </c>
      <c r="K71" s="62">
        <f t="shared" si="9"/>
        <v>0</v>
      </c>
      <c r="L71" s="63">
        <f t="shared" si="10"/>
        <v>0</v>
      </c>
      <c r="M71" s="64">
        <f t="shared" si="11"/>
        <v>3.5702253464745256e-035</v>
      </c>
      <c r="N71" s="65">
        <f t="shared" si="12"/>
        <v>4.1530789835082359e-034</v>
      </c>
      <c r="O71" s="66">
        <f t="shared" si="13"/>
        <v>-2.9833741694544666e-033</v>
      </c>
      <c r="P71" s="67">
        <f>シート1!B51</f>
        <v>0</v>
      </c>
      <c r="Q71" s="68">
        <f>シート1!A51</f>
        <v>4125</v>
      </c>
      <c r="R71" s="55">
        <f t="shared" si="14"/>
        <v>0.36452499999999999</v>
      </c>
      <c r="S71" s="56">
        <f t="shared" si="15"/>
        <v>2.1259999999999999e-003</v>
      </c>
      <c r="T71" s="57">
        <f t="shared" si="16"/>
        <v>2.933939219547672e-002</v>
      </c>
      <c r="U71" s="58">
        <f t="shared" si="17"/>
        <v>12.496884651091269</v>
      </c>
      <c r="V71" s="59">
        <f t="shared" si="18"/>
        <v>12.467545258895793</v>
      </c>
      <c r="W71" s="60">
        <f t="shared" si="19"/>
        <v>1</v>
      </c>
      <c r="X71" s="61">
        <f t="shared" si="20"/>
        <v>1</v>
      </c>
      <c r="Y71" s="62">
        <f t="shared" si="21"/>
        <v>0</v>
      </c>
      <c r="Z71" s="63">
        <f t="shared" si="22"/>
        <v>0</v>
      </c>
      <c r="AA71" s="64">
        <f t="shared" si="23"/>
        <v>4.8816180388456577e-035</v>
      </c>
      <c r="AB71" s="65">
        <f t="shared" si="24"/>
        <v>-5.6785618035747279e-034</v>
      </c>
      <c r="AC71" s="66">
        <f t="shared" si="25"/>
        <v>4.0628700825066989e-033</v>
      </c>
      <c r="AD71" s="67">
        <f>シート1!C51</f>
        <v>3617</v>
      </c>
      <c r="AE71" s="6">
        <f t="shared" si="26"/>
        <v>0</v>
      </c>
      <c r="AF71" s="13">
        <f t="shared" si="27"/>
        <v>1.3074603273537032e-026</v>
      </c>
      <c r="AG71" s="11">
        <f t="shared" si="1"/>
        <v>1.3074603273537032e-026</v>
      </c>
      <c r="AH71" s="2">
        <f t="shared" si="28"/>
        <v>4125</v>
      </c>
      <c r="AI71" s="76"/>
      <c r="AJ71" s="76"/>
      <c r="AK71" s="76"/>
    </row>
    <row r="72" ht="14.25">
      <c r="A72" s="14"/>
      <c r="B72" s="14"/>
      <c r="C72" s="14"/>
      <c r="D72" s="55">
        <f t="shared" si="2"/>
        <v>0.358483</v>
      </c>
      <c r="E72" s="56">
        <f t="shared" si="3"/>
        <v>2.124e-003</v>
      </c>
      <c r="F72" s="57">
        <f t="shared" si="4"/>
        <v>2.9280635068249457e-002</v>
      </c>
      <c r="G72" s="58">
        <f t="shared" si="5"/>
        <v>12.315545723631701</v>
      </c>
      <c r="H72" s="59">
        <f t="shared" si="6"/>
        <v>12.286265088563452</v>
      </c>
      <c r="I72" s="60">
        <f t="shared" si="7"/>
        <v>1</v>
      </c>
      <c r="J72" s="61">
        <f t="shared" si="8"/>
        <v>1</v>
      </c>
      <c r="K72" s="62">
        <f t="shared" si="9"/>
        <v>0</v>
      </c>
      <c r="L72" s="63">
        <f t="shared" si="10"/>
        <v>0</v>
      </c>
      <c r="M72" s="64">
        <f t="shared" si="11"/>
        <v>4.6302987606812834e-034</v>
      </c>
      <c r="N72" s="65">
        <f t="shared" si="12"/>
        <v>5.3862136431636239e-033</v>
      </c>
      <c r="O72" s="66">
        <f t="shared" si="13"/>
        <v>-3.8052894991957909e-032</v>
      </c>
      <c r="P72" s="67">
        <f>シート1!B52</f>
        <v>57</v>
      </c>
      <c r="Q72" s="68">
        <f>シート1!A52</f>
        <v>4150</v>
      </c>
      <c r="R72" s="55">
        <f t="shared" si="14"/>
        <v>0.358483</v>
      </c>
      <c r="S72" s="56">
        <f t="shared" si="15"/>
        <v>2.1259999999999999e-003</v>
      </c>
      <c r="T72" s="57">
        <f t="shared" si="16"/>
        <v>2.933939219547672e-002</v>
      </c>
      <c r="U72" s="58">
        <f t="shared" si="17"/>
        <v>12.290949914620093</v>
      </c>
      <c r="V72" s="59">
        <f t="shared" si="18"/>
        <v>12.261610522424617</v>
      </c>
      <c r="W72" s="60">
        <f t="shared" si="19"/>
        <v>1</v>
      </c>
      <c r="X72" s="61">
        <f t="shared" si="20"/>
        <v>1</v>
      </c>
      <c r="Y72" s="62">
        <f t="shared" si="21"/>
        <v>0</v>
      </c>
      <c r="Z72" s="63">
        <f t="shared" si="22"/>
        <v>0</v>
      </c>
      <c r="AA72" s="64">
        <f t="shared" si="23"/>
        <v>6.266573579629611e-034</v>
      </c>
      <c r="AB72" s="65">
        <f t="shared" si="24"/>
        <v>-7.2896169027165383e-033</v>
      </c>
      <c r="AC72" s="66">
        <f t="shared" si="25"/>
        <v>5.129391491557712e-032</v>
      </c>
      <c r="AD72" s="67">
        <f>シート1!C52</f>
        <v>3027</v>
      </c>
      <c r="AE72" s="6">
        <f t="shared" si="26"/>
        <v>-1.925923415942106e-027</v>
      </c>
      <c r="AF72" s="13">
        <f t="shared" si="27"/>
        <v>1.3814187419997583e-025</v>
      </c>
      <c r="AG72" s="11">
        <f t="shared" si="1"/>
        <v>1.3621595078403371e-025</v>
      </c>
      <c r="AH72" s="2">
        <f t="shared" si="28"/>
        <v>4150</v>
      </c>
      <c r="AI72" s="76"/>
      <c r="AJ72" s="76"/>
      <c r="AK72" s="76"/>
    </row>
    <row r="73" ht="14.25">
      <c r="A73" s="14"/>
      <c r="B73" s="14"/>
      <c r="C73" s="14"/>
      <c r="D73" s="55">
        <f t="shared" si="2"/>
        <v>0.35247699999999998</v>
      </c>
      <c r="E73" s="56">
        <f t="shared" si="3"/>
        <v>2.124e-003</v>
      </c>
      <c r="F73" s="57">
        <f t="shared" si="4"/>
        <v>2.9280635068249457e-002</v>
      </c>
      <c r="G73" s="58">
        <f t="shared" si="5"/>
        <v>12.110427221727599</v>
      </c>
      <c r="H73" s="59">
        <f t="shared" si="6"/>
        <v>12.081146586659351</v>
      </c>
      <c r="I73" s="60">
        <f t="shared" si="7"/>
        <v>1</v>
      </c>
      <c r="J73" s="61">
        <f t="shared" si="8"/>
        <v>1</v>
      </c>
      <c r="K73" s="62">
        <f t="shared" si="9"/>
        <v>0</v>
      </c>
      <c r="L73" s="63">
        <f t="shared" si="10"/>
        <v>0</v>
      </c>
      <c r="M73" s="64">
        <f t="shared" si="11"/>
        <v>5.6697543326067159e-033</v>
      </c>
      <c r="N73" s="65">
        <f t="shared" si="12"/>
        <v>6.5953645149193468e-032</v>
      </c>
      <c r="O73" s="66">
        <f t="shared" si="13"/>
        <v>-4.5817480403055976e-031</v>
      </c>
      <c r="P73" s="67">
        <f>シート1!B53</f>
        <v>1</v>
      </c>
      <c r="Q73" s="68">
        <f>シート1!A53</f>
        <v>4175</v>
      </c>
      <c r="R73" s="55">
        <f t="shared" si="14"/>
        <v>0.35247699999999998</v>
      </c>
      <c r="S73" s="56">
        <f t="shared" si="15"/>
        <v>2.1259999999999999e-003</v>
      </c>
      <c r="T73" s="57">
        <f t="shared" si="16"/>
        <v>2.933939219547672e-002</v>
      </c>
      <c r="U73" s="58">
        <f t="shared" si="17"/>
        <v>12.086242197432755</v>
      </c>
      <c r="V73" s="59">
        <f t="shared" si="18"/>
        <v>12.056902805237279</v>
      </c>
      <c r="W73" s="60">
        <f t="shared" si="19"/>
        <v>1</v>
      </c>
      <c r="X73" s="61">
        <f t="shared" si="20"/>
        <v>1</v>
      </c>
      <c r="Y73" s="62">
        <f t="shared" si="21"/>
        <v>0</v>
      </c>
      <c r="Z73" s="63">
        <f t="shared" si="22"/>
        <v>0</v>
      </c>
      <c r="AA73" s="64">
        <f t="shared" si="23"/>
        <v>7.5969306820646041e-033</v>
      </c>
      <c r="AB73" s="65">
        <f t="shared" si="24"/>
        <v>-8.8371601490103639e-032</v>
      </c>
      <c r="AC73" s="66">
        <f t="shared" si="25"/>
        <v>6.1145163452455187e-031</v>
      </c>
      <c r="AD73" s="67">
        <f>シート1!C53</f>
        <v>1288</v>
      </c>
      <c r="AE73" s="6">
        <f t="shared" si="26"/>
        <v>-4.0682502323001616e-028</v>
      </c>
      <c r="AF73" s="13">
        <f t="shared" si="27"/>
        <v>7.0068859588149971e-025</v>
      </c>
      <c r="AG73" s="11">
        <f t="shared" si="1"/>
        <v>7.002817708582697e-025</v>
      </c>
      <c r="AH73" s="2">
        <f t="shared" si="28"/>
        <v>4175</v>
      </c>
      <c r="AI73" s="76"/>
      <c r="AJ73" s="76"/>
      <c r="AK73" s="76"/>
    </row>
    <row r="74" ht="14.25">
      <c r="A74" s="14"/>
      <c r="B74" s="14"/>
      <c r="C74" s="14"/>
      <c r="D74" s="55">
        <f t="shared" si="2"/>
        <v>0.34650700000000001</v>
      </c>
      <c r="E74" s="56">
        <f t="shared" si="3"/>
        <v>2.124e-003</v>
      </c>
      <c r="F74" s="57">
        <f t="shared" si="4"/>
        <v>2.9280635068249457e-002</v>
      </c>
      <c r="G74" s="58">
        <f t="shared" si="5"/>
        <v>11.906538201353394</v>
      </c>
      <c r="H74" s="59">
        <f t="shared" si="6"/>
        <v>11.877257566285145</v>
      </c>
      <c r="I74" s="60">
        <f t="shared" si="7"/>
        <v>1</v>
      </c>
      <c r="J74" s="61">
        <f t="shared" si="8"/>
        <v>1</v>
      </c>
      <c r="K74" s="62">
        <f t="shared" si="9"/>
        <v>0</v>
      </c>
      <c r="L74" s="63">
        <f t="shared" si="10"/>
        <v>0</v>
      </c>
      <c r="M74" s="64">
        <f t="shared" si="11"/>
        <v>6.5597892273385135e-032</v>
      </c>
      <c r="N74" s="65">
        <f t="shared" si="12"/>
        <v>7.6307011833875284e-031</v>
      </c>
      <c r="O74" s="66">
        <f t="shared" si="13"/>
        <v>-5.21152550057807e-030</v>
      </c>
      <c r="P74" s="67">
        <f>シート1!B54</f>
        <v>608</v>
      </c>
      <c r="Q74" s="68">
        <f>シート1!A54</f>
        <v>4200</v>
      </c>
      <c r="R74" s="55">
        <f t="shared" si="14"/>
        <v>0.34650700000000001</v>
      </c>
      <c r="S74" s="56">
        <f t="shared" si="15"/>
        <v>2.1259999999999999e-003</v>
      </c>
      <c r="T74" s="57">
        <f t="shared" si="16"/>
        <v>2.933939219547672e-002</v>
      </c>
      <c r="U74" s="58">
        <f t="shared" si="17"/>
        <v>11.882761499529261</v>
      </c>
      <c r="V74" s="59">
        <f t="shared" si="18"/>
        <v>11.853422107333785</v>
      </c>
      <c r="W74" s="60">
        <f t="shared" si="19"/>
        <v>1</v>
      </c>
      <c r="X74" s="61">
        <f t="shared" si="20"/>
        <v>1</v>
      </c>
      <c r="Y74" s="62">
        <f t="shared" si="21"/>
        <v>0</v>
      </c>
      <c r="Z74" s="63">
        <f t="shared" si="22"/>
        <v>0</v>
      </c>
      <c r="AA74" s="64">
        <f t="shared" si="23"/>
        <v>8.7039244943787905e-032</v>
      </c>
      <c r="AB74" s="65">
        <f t="shared" si="24"/>
        <v>-1.0124875150343686e-030</v>
      </c>
      <c r="AC74" s="66">
        <f t="shared" si="25"/>
        <v>6.8872690936070474e-030</v>
      </c>
      <c r="AD74" s="67">
        <f>シート1!C54</f>
        <v>27904</v>
      </c>
      <c r="AE74" s="6">
        <f t="shared" si="26"/>
        <v>-2.8134869273139026e-024</v>
      </c>
      <c r="AF74" s="13">
        <f t="shared" si="27"/>
        <v>1.7098601501632094e-022</v>
      </c>
      <c r="AG74" s="11">
        <f t="shared" si="1"/>
        <v>1.6817252808900703e-022</v>
      </c>
      <c r="AH74" s="2">
        <f t="shared" si="28"/>
        <v>4200</v>
      </c>
      <c r="AI74" s="76"/>
      <c r="AJ74" s="76"/>
      <c r="AK74" s="76"/>
    </row>
    <row r="75" ht="14.25">
      <c r="A75" s="14"/>
      <c r="B75" s="14"/>
      <c r="C75" s="14"/>
      <c r="D75" s="55">
        <f t="shared" si="2"/>
        <v>0.34057199999999999</v>
      </c>
      <c r="E75" s="56">
        <f t="shared" si="3"/>
        <v>2.124e-003</v>
      </c>
      <c r="F75" s="57">
        <f t="shared" si="4"/>
        <v>2.9280635068249457e-002</v>
      </c>
      <c r="G75" s="58">
        <f t="shared" si="5"/>
        <v>11.703844510244362</v>
      </c>
      <c r="H75" s="59">
        <f t="shared" si="6"/>
        <v>11.674563875176114</v>
      </c>
      <c r="I75" s="60">
        <f t="shared" si="7"/>
        <v>1</v>
      </c>
      <c r="J75" s="61">
        <f t="shared" si="8"/>
        <v>1</v>
      </c>
      <c r="K75" s="62">
        <f t="shared" si="9"/>
        <v>0</v>
      </c>
      <c r="L75" s="63">
        <f t="shared" si="10"/>
        <v>0</v>
      </c>
      <c r="M75" s="64">
        <f t="shared" si="11"/>
        <v>7.1793667990380476e-031</v>
      </c>
      <c r="N75" s="65">
        <f t="shared" si="12"/>
        <v>8.3514272838336258e-030</v>
      </c>
      <c r="O75" s="66">
        <f t="shared" si="13"/>
        <v>-5.6064198179724659e-029</v>
      </c>
      <c r="P75" s="67">
        <f>シート1!B55</f>
        <v>10</v>
      </c>
      <c r="Q75" s="68">
        <f>シート1!A55</f>
        <v>4225</v>
      </c>
      <c r="R75" s="55">
        <f t="shared" si="14"/>
        <v>0.34057199999999999</v>
      </c>
      <c r="S75" s="56">
        <f t="shared" si="15"/>
        <v>2.1259999999999999e-003</v>
      </c>
      <c r="T75" s="57">
        <f t="shared" si="16"/>
        <v>2.933939219547672e-002</v>
      </c>
      <c r="U75" s="58">
        <f t="shared" si="17"/>
        <v>11.680473737040607</v>
      </c>
      <c r="V75" s="59">
        <f t="shared" si="18"/>
        <v>11.651134344845131</v>
      </c>
      <c r="W75" s="60">
        <f t="shared" si="19"/>
        <v>1</v>
      </c>
      <c r="X75" s="61">
        <f t="shared" si="20"/>
        <v>1</v>
      </c>
      <c r="Y75" s="62">
        <f t="shared" si="21"/>
        <v>0</v>
      </c>
      <c r="Z75" s="63">
        <f t="shared" si="22"/>
        <v>0</v>
      </c>
      <c r="AA75" s="64">
        <f t="shared" si="23"/>
        <v>9.4353756142844657e-031</v>
      </c>
      <c r="AB75" s="65">
        <f t="shared" si="24"/>
        <v>-1.0975738605375601e-029</v>
      </c>
      <c r="AC75" s="66">
        <f t="shared" si="25"/>
        <v>7.3386401118894495e-029</v>
      </c>
      <c r="AD75" s="67">
        <f>シート1!C55</f>
        <v>3191</v>
      </c>
      <c r="AE75" s="6">
        <f t="shared" si="26"/>
        <v>-4.9780822791201377e-025</v>
      </c>
      <c r="AF75" s="13">
        <f t="shared" si="27"/>
        <v>2.0834806452854072e-022</v>
      </c>
      <c r="AG75" s="11">
        <f t="shared" si="1"/>
        <v>2.0785025630062871e-022</v>
      </c>
      <c r="AH75" s="2">
        <f t="shared" si="28"/>
        <v>4225</v>
      </c>
      <c r="AI75" s="76"/>
      <c r="AJ75" s="76"/>
      <c r="AK75" s="76"/>
    </row>
    <row r="76" ht="14.25">
      <c r="A76" s="14"/>
      <c r="B76" s="14"/>
      <c r="C76" s="14"/>
      <c r="D76" s="55">
        <f t="shared" si="2"/>
        <v>0.33467199999999997</v>
      </c>
      <c r="E76" s="56">
        <f t="shared" si="3"/>
        <v>2.124e-003</v>
      </c>
      <c r="F76" s="57">
        <f t="shared" si="4"/>
        <v>2.9280635068249457e-002</v>
      </c>
      <c r="G76" s="58">
        <f t="shared" si="5"/>
        <v>11.502346148400507</v>
      </c>
      <c r="H76" s="59">
        <f t="shared" si="6"/>
        <v>11.473065513332259</v>
      </c>
      <c r="I76" s="60">
        <f t="shared" si="7"/>
        <v>1</v>
      </c>
      <c r="J76" s="61">
        <f t="shared" si="8"/>
        <v>1</v>
      </c>
      <c r="K76" s="62">
        <f t="shared" si="9"/>
        <v>0</v>
      </c>
      <c r="L76" s="63">
        <f t="shared" si="10"/>
        <v>0</v>
      </c>
      <c r="M76" s="64">
        <f t="shared" si="11"/>
        <v>7.4382142346061619e-030</v>
      </c>
      <c r="N76" s="65">
        <f t="shared" si="12"/>
        <v>8.6525326036013196e-029</v>
      </c>
      <c r="O76" s="66">
        <f t="shared" si="13"/>
        <v>-5.7083022886847533e-028</v>
      </c>
      <c r="P76" s="67">
        <f>シート1!B56</f>
        <v>103</v>
      </c>
      <c r="Q76" s="68">
        <f>シート1!A56</f>
        <v>4250</v>
      </c>
      <c r="R76" s="55">
        <f t="shared" si="14"/>
        <v>0.33467199999999997</v>
      </c>
      <c r="S76" s="56">
        <f t="shared" si="15"/>
        <v>2.1259999999999999e-003</v>
      </c>
      <c r="T76" s="57">
        <f t="shared" si="16"/>
        <v>2.933939219547672e-002</v>
      </c>
      <c r="U76" s="58">
        <f t="shared" si="17"/>
        <v>11.479378909966799</v>
      </c>
      <c r="V76" s="59">
        <f t="shared" si="18"/>
        <v>11.450039517771323</v>
      </c>
      <c r="W76" s="60">
        <f t="shared" si="19"/>
        <v>1</v>
      </c>
      <c r="X76" s="61">
        <f t="shared" si="20"/>
        <v>1</v>
      </c>
      <c r="Y76" s="62">
        <f t="shared" si="21"/>
        <v>0</v>
      </c>
      <c r="Z76" s="63">
        <f t="shared" si="22"/>
        <v>0</v>
      </c>
      <c r="AA76" s="64">
        <f t="shared" si="23"/>
        <v>9.6846695579162554e-030</v>
      </c>
      <c r="AB76" s="65">
        <f t="shared" si="24"/>
        <v>-1.1265730787251578e-028</v>
      </c>
      <c r="AC76" s="66">
        <f t="shared" si="25"/>
        <v>7.4025266458409902e-028</v>
      </c>
      <c r="AD76" s="67">
        <f>シート1!C56</f>
        <v>17131</v>
      </c>
      <c r="AE76" s="6">
        <f t="shared" si="26"/>
        <v>-5.2206026968137972e-023</v>
      </c>
      <c r="AF76" s="13">
        <f t="shared" si="27"/>
        <v>1.1282615037058537e-020</v>
      </c>
      <c r="AG76" s="11">
        <f t="shared" si="1"/>
        <v>1.1230409010090399e-020</v>
      </c>
      <c r="AH76" s="2">
        <f t="shared" si="28"/>
        <v>4250</v>
      </c>
      <c r="AI76" s="76"/>
      <c r="AJ76" s="76"/>
      <c r="AK76" s="76"/>
    </row>
    <row r="77" ht="14.25">
      <c r="A77" s="14"/>
      <c r="B77" s="14"/>
      <c r="C77" s="14"/>
      <c r="D77" s="55">
        <f t="shared" si="2"/>
        <v>0.32880699999999996</v>
      </c>
      <c r="E77" s="56">
        <f t="shared" si="3"/>
        <v>2.124e-003</v>
      </c>
      <c r="F77" s="57">
        <f t="shared" si="4"/>
        <v>2.9280635068249457e-002</v>
      </c>
      <c r="G77" s="58">
        <f t="shared" si="5"/>
        <v>11.302043115821828</v>
      </c>
      <c r="H77" s="59">
        <f t="shared" si="6"/>
        <v>11.272762480753579</v>
      </c>
      <c r="I77" s="60">
        <f t="shared" si="7"/>
        <v>1</v>
      </c>
      <c r="J77" s="61">
        <f t="shared" si="8"/>
        <v>1</v>
      </c>
      <c r="K77" s="62">
        <f t="shared" si="9"/>
        <v>0</v>
      </c>
      <c r="L77" s="63">
        <f t="shared" si="10"/>
        <v>0</v>
      </c>
      <c r="M77" s="64">
        <f t="shared" si="11"/>
        <v>7.3004783081688613e-029</v>
      </c>
      <c r="N77" s="65">
        <f t="shared" si="12"/>
        <v>8.4923107335936902e-028</v>
      </c>
      <c r="O77" s="66">
        <f t="shared" si="13"/>
        <v>-5.5047864858783484e-027</v>
      </c>
      <c r="P77" s="67">
        <f>シート1!B57</f>
        <v>2</v>
      </c>
      <c r="Q77" s="68">
        <f>シート1!A57</f>
        <v>4275</v>
      </c>
      <c r="R77" s="55">
        <f t="shared" si="14"/>
        <v>0.32880699999999996</v>
      </c>
      <c r="S77" s="56">
        <f t="shared" si="15"/>
        <v>2.1259999999999999e-003</v>
      </c>
      <c r="T77" s="57">
        <f t="shared" si="16"/>
        <v>2.933939219547672e-002</v>
      </c>
      <c r="U77" s="58">
        <f t="shared" si="17"/>
        <v>11.279477018307837</v>
      </c>
      <c r="V77" s="59">
        <f t="shared" si="18"/>
        <v>11.250137626112361</v>
      </c>
      <c r="W77" s="60">
        <f t="shared" si="19"/>
        <v>1</v>
      </c>
      <c r="X77" s="61">
        <f t="shared" si="20"/>
        <v>1</v>
      </c>
      <c r="Y77" s="62">
        <f t="shared" si="21"/>
        <v>0</v>
      </c>
      <c r="Z77" s="63">
        <f t="shared" si="22"/>
        <v>0</v>
      </c>
      <c r="AA77" s="64">
        <f t="shared" si="23"/>
        <v>9.4189937317954997e-029</v>
      </c>
      <c r="AB77" s="65">
        <f t="shared" si="24"/>
        <v>-1.0956682314729295e-027</v>
      </c>
      <c r="AC77" s="66">
        <f t="shared" si="25"/>
        <v>7.0737634033504011e-027</v>
      </c>
      <c r="AD77" s="67">
        <f>シート1!C57</f>
        <v>5186</v>
      </c>
      <c r="AE77" s="6">
        <f t="shared" si="26"/>
        <v>-9.7756789342976041e-024</v>
      </c>
      <c r="AF77" s="13">
        <f t="shared" si="27"/>
        <v>3.263849450519123e-020</v>
      </c>
      <c r="AG77" s="11">
        <f t="shared" si="1"/>
        <v>3.2628718826256933e-020</v>
      </c>
      <c r="AH77" s="2">
        <f t="shared" si="28"/>
        <v>4275</v>
      </c>
      <c r="AI77" s="76"/>
      <c r="AJ77" s="76"/>
      <c r="AK77" s="76"/>
    </row>
    <row r="78" ht="14.25">
      <c r="A78" s="14"/>
      <c r="B78" s="14"/>
      <c r="C78" s="14"/>
      <c r="D78" s="55">
        <f t="shared" si="2"/>
        <v>0.32530500000000001</v>
      </c>
      <c r="E78" s="56">
        <f t="shared" si="3"/>
        <v>2.124e-003</v>
      </c>
      <c r="F78" s="57">
        <f t="shared" si="4"/>
        <v>2.9280635068249457e-002</v>
      </c>
      <c r="G78" s="58">
        <f t="shared" si="5"/>
        <v>11.18244188477485</v>
      </c>
      <c r="H78" s="59">
        <f t="shared" si="6"/>
        <v>11.153161249706601</v>
      </c>
      <c r="I78" s="60">
        <f t="shared" si="7"/>
        <v>1</v>
      </c>
      <c r="J78" s="61">
        <f t="shared" si="8"/>
        <v>1</v>
      </c>
      <c r="K78" s="62">
        <f t="shared" si="9"/>
        <v>0</v>
      </c>
      <c r="L78" s="63">
        <f t="shared" si="10"/>
        <v>0</v>
      </c>
      <c r="M78" s="64">
        <f t="shared" si="11"/>
        <v>2.8009000653720737e-028</v>
      </c>
      <c r="N78" s="65">
        <f t="shared" si="12"/>
        <v>3.2581582582427629e-027</v>
      </c>
      <c r="O78" s="66">
        <f t="shared" si="13"/>
        <v>-2.0895578644420399e-026</v>
      </c>
      <c r="P78" s="67">
        <f>シート1!B58</f>
        <v>0</v>
      </c>
      <c r="Q78" s="68">
        <f>シート1!A58</f>
        <v>4290</v>
      </c>
      <c r="R78" s="55">
        <f t="shared" si="14"/>
        <v>0.32530500000000001</v>
      </c>
      <c r="S78" s="56">
        <f t="shared" si="15"/>
        <v>2.1259999999999999e-003</v>
      </c>
      <c r="T78" s="57">
        <f t="shared" si="16"/>
        <v>2.933939219547672e-002</v>
      </c>
      <c r="U78" s="58">
        <f t="shared" si="17"/>
        <v>11.160115309085386</v>
      </c>
      <c r="V78" s="59">
        <f t="shared" si="18"/>
        <v>11.13077591688991</v>
      </c>
      <c r="W78" s="60">
        <f t="shared" si="19"/>
        <v>1</v>
      </c>
      <c r="X78" s="61">
        <f t="shared" si="20"/>
        <v>1</v>
      </c>
      <c r="Y78" s="62">
        <f t="shared" si="21"/>
        <v>0</v>
      </c>
      <c r="Z78" s="63">
        <f t="shared" si="22"/>
        <v>0</v>
      </c>
      <c r="AA78" s="64">
        <f t="shared" si="23"/>
        <v>3.5943286008782358e-028</v>
      </c>
      <c r="AB78" s="65">
        <f t="shared" si="24"/>
        <v>-4.1811171910676135e-027</v>
      </c>
      <c r="AC78" s="66">
        <f t="shared" si="25"/>
        <v>2.6707387335142898e-026</v>
      </c>
      <c r="AD78" s="67">
        <f>シート1!C58</f>
        <v>486</v>
      </c>
      <c r="AE78" s="6">
        <f t="shared" si="26"/>
        <v>0</v>
      </c>
      <c r="AF78" s="13">
        <f t="shared" si="27"/>
        <v>1.1548212056571596e-020</v>
      </c>
      <c r="AG78" s="11">
        <f t="shared" si="1"/>
        <v>1.1548212056571596e-020</v>
      </c>
      <c r="AH78" s="2">
        <f t="shared" si="28"/>
        <v>4290</v>
      </c>
      <c r="AI78" s="76"/>
      <c r="AJ78" s="76"/>
      <c r="AK78" s="76"/>
    </row>
    <row r="79" ht="14.25">
      <c r="A79" s="14"/>
      <c r="B79" s="14"/>
      <c r="C79" s="14"/>
      <c r="D79" s="55">
        <f t="shared" si="2"/>
        <v>0.32297599999999999</v>
      </c>
      <c r="E79" s="56">
        <f t="shared" si="3"/>
        <v>2.124e-003</v>
      </c>
      <c r="F79" s="57">
        <f t="shared" si="4"/>
        <v>2.9280635068249457e-002</v>
      </c>
      <c r="G79" s="58">
        <f t="shared" si="5"/>
        <v>11.102901260243605</v>
      </c>
      <c r="H79" s="59">
        <f t="shared" si="6"/>
        <v>11.073620625175357</v>
      </c>
      <c r="I79" s="60">
        <f t="shared" si="7"/>
        <v>1</v>
      </c>
      <c r="J79" s="61">
        <f t="shared" si="8"/>
        <v>1</v>
      </c>
      <c r="K79" s="62">
        <f t="shared" si="9"/>
        <v>0</v>
      </c>
      <c r="L79" s="63">
        <f t="shared" si="10"/>
        <v>0</v>
      </c>
      <c r="M79" s="64">
        <f t="shared" si="11"/>
        <v>6.7953317784999168e-028</v>
      </c>
      <c r="N79" s="65">
        <f t="shared" si="12"/>
        <v>7.904697002703612e-027</v>
      </c>
      <c r="O79" s="66">
        <f t="shared" si="13"/>
        <v>-5.0333729857729911e-026</v>
      </c>
      <c r="P79" s="67">
        <f>シート1!B59</f>
        <v>975</v>
      </c>
      <c r="Q79" s="68">
        <f>シート1!A59</f>
        <v>4300</v>
      </c>
      <c r="R79" s="55">
        <f t="shared" si="14"/>
        <v>0.32297599999999999</v>
      </c>
      <c r="S79" s="56">
        <f t="shared" si="15"/>
        <v>2.1259999999999999e-003</v>
      </c>
      <c r="T79" s="57">
        <f t="shared" si="16"/>
        <v>2.933939219547672e-002</v>
      </c>
      <c r="U79" s="58">
        <f t="shared" si="17"/>
        <v>11.080733978194724</v>
      </c>
      <c r="V79" s="59">
        <f t="shared" si="18"/>
        <v>11.051394585999248</v>
      </c>
      <c r="W79" s="60">
        <f t="shared" si="19"/>
        <v>1</v>
      </c>
      <c r="X79" s="61">
        <f t="shared" si="20"/>
        <v>1</v>
      </c>
      <c r="Y79" s="62">
        <f t="shared" si="21"/>
        <v>0</v>
      </c>
      <c r="Z79" s="63">
        <f t="shared" si="22"/>
        <v>0</v>
      </c>
      <c r="AA79" s="64">
        <f t="shared" si="23"/>
        <v>8.6894645699083015e-028</v>
      </c>
      <c r="AB79" s="65">
        <f t="shared" si="24"/>
        <v>-1.0108054585086985e-026</v>
      </c>
      <c r="AC79" s="66">
        <f t="shared" si="25"/>
        <v>6.4105942391933828e-026</v>
      </c>
      <c r="AD79" s="67">
        <f>シート1!C59</f>
        <v>15429</v>
      </c>
      <c r="AE79" s="6">
        <f t="shared" si="26"/>
        <v>-4.3575279833212029e-020</v>
      </c>
      <c r="AF79" s="13">
        <f t="shared" si="27"/>
        <v>8.8000095572820948e-019</v>
      </c>
      <c r="AG79" s="11">
        <f t="shared" si="1"/>
        <v>8.3642567589499742e-019</v>
      </c>
      <c r="AH79" s="2">
        <f t="shared" si="28"/>
        <v>4300</v>
      </c>
      <c r="AI79" s="76"/>
      <c r="AJ79" s="76"/>
      <c r="AK79" s="76"/>
    </row>
    <row r="80" ht="14.25">
      <c r="A80" s="14"/>
      <c r="B80" s="14"/>
      <c r="C80" s="14"/>
      <c r="D80" s="55">
        <f t="shared" si="2"/>
        <v>0.32065299999999997</v>
      </c>
      <c r="E80" s="56">
        <f t="shared" si="3"/>
        <v>2.124e-003</v>
      </c>
      <c r="F80" s="57">
        <f t="shared" si="4"/>
        <v>2.9280635068249457e-002</v>
      </c>
      <c r="G80" s="58">
        <f t="shared" si="5"/>
        <v>11.023565549300676</v>
      </c>
      <c r="H80" s="59">
        <f t="shared" si="6"/>
        <v>10.994284914232427</v>
      </c>
      <c r="I80" s="60">
        <f t="shared" si="7"/>
        <v>1</v>
      </c>
      <c r="J80" s="61">
        <f t="shared" si="8"/>
        <v>1</v>
      </c>
      <c r="K80" s="62">
        <f t="shared" si="9"/>
        <v>0</v>
      </c>
      <c r="L80" s="63">
        <f t="shared" si="10"/>
        <v>0</v>
      </c>
      <c r="M80" s="64">
        <f t="shared" si="11"/>
        <v>1.6345381179456812e-027</v>
      </c>
      <c r="N80" s="65">
        <f t="shared" si="12"/>
        <v>1.9013830351315477e-026</v>
      </c>
      <c r="O80" s="66">
        <f t="shared" si="13"/>
        <v>-1.2020453359109074e-025</v>
      </c>
      <c r="P80" s="67">
        <f>シート1!B60</f>
        <v>0</v>
      </c>
      <c r="Q80" s="68">
        <f>シート1!A60</f>
        <v>4310</v>
      </c>
      <c r="R80" s="55">
        <f t="shared" si="14"/>
        <v>0.32065299999999997</v>
      </c>
      <c r="S80" s="56">
        <f t="shared" si="15"/>
        <v>2.1259999999999999e-003</v>
      </c>
      <c r="T80" s="57">
        <f t="shared" si="16"/>
        <v>2.933939219547672e-002</v>
      </c>
      <c r="U80" s="58">
        <f t="shared" si="17"/>
        <v>11.001557150518037</v>
      </c>
      <c r="V80" s="59">
        <f t="shared" si="18"/>
        <v>10.972217758322561</v>
      </c>
      <c r="W80" s="60">
        <f t="shared" si="19"/>
        <v>1</v>
      </c>
      <c r="X80" s="61">
        <f t="shared" si="20"/>
        <v>1</v>
      </c>
      <c r="Y80" s="62">
        <f t="shared" si="21"/>
        <v>0</v>
      </c>
      <c r="Z80" s="63">
        <f t="shared" si="22"/>
        <v>0</v>
      </c>
      <c r="AA80" s="64">
        <f t="shared" si="23"/>
        <v>2.0828332568968809e-027</v>
      </c>
      <c r="AB80" s="65">
        <f t="shared" si="24"/>
        <v>-2.4228641572757283e-026</v>
      </c>
      <c r="AC80" s="66">
        <f t="shared" si="25"/>
        <v>1.5255874532008527e-025</v>
      </c>
      <c r="AD80" s="67">
        <f>シート1!C60</f>
        <v>425</v>
      </c>
      <c r="AE80" s="6">
        <f t="shared" si="26"/>
        <v>0</v>
      </c>
      <c r="AF80" s="13">
        <f t="shared" si="27"/>
        <v>5.7686357116806628e-020</v>
      </c>
      <c r="AG80" s="11">
        <f t="shared" si="1"/>
        <v>5.7686357116806628e-020</v>
      </c>
      <c r="AH80" s="2">
        <f t="shared" si="28"/>
        <v>4310</v>
      </c>
      <c r="AI80" s="76"/>
      <c r="AJ80" s="76"/>
      <c r="AK80" s="76"/>
    </row>
    <row r="81" ht="14.25">
      <c r="A81" s="14"/>
      <c r="B81" s="14"/>
      <c r="C81" s="14"/>
      <c r="D81" s="55">
        <f t="shared" si="2"/>
        <v>0.31833600000000001</v>
      </c>
      <c r="E81" s="56">
        <f t="shared" si="3"/>
        <v>2.124e-003</v>
      </c>
      <c r="F81" s="57">
        <f t="shared" si="4"/>
        <v>2.9280635068249457e-002</v>
      </c>
      <c r="G81" s="58">
        <f t="shared" si="5"/>
        <v>10.944434751946066</v>
      </c>
      <c r="H81" s="59">
        <f t="shared" si="6"/>
        <v>10.915154116877817</v>
      </c>
      <c r="I81" s="60">
        <f t="shared" si="7"/>
        <v>1</v>
      </c>
      <c r="J81" s="61">
        <f t="shared" si="8"/>
        <v>1</v>
      </c>
      <c r="K81" s="62">
        <f t="shared" si="9"/>
        <v>0</v>
      </c>
      <c r="L81" s="63">
        <f t="shared" si="10"/>
        <v>0</v>
      </c>
      <c r="M81" s="64">
        <f t="shared" si="11"/>
        <v>3.8982703619747041e-027</v>
      </c>
      <c r="N81" s="65">
        <f t="shared" si="12"/>
        <v>4.5346786662463984e-026</v>
      </c>
      <c r="O81" s="66">
        <f t="shared" si="13"/>
        <v>-2.8461686816194626e-025</v>
      </c>
      <c r="P81" s="67">
        <f>シート1!B61</f>
        <v>0</v>
      </c>
      <c r="Q81" s="68">
        <f>シート1!A61</f>
        <v>4320</v>
      </c>
      <c r="R81" s="55">
        <f t="shared" si="14"/>
        <v>0.31833600000000001</v>
      </c>
      <c r="S81" s="56">
        <f t="shared" si="15"/>
        <v>2.1259999999999999e-003</v>
      </c>
      <c r="T81" s="57">
        <f t="shared" si="16"/>
        <v>2.933939219547672e-002</v>
      </c>
      <c r="U81" s="58">
        <f t="shared" si="17"/>
        <v>10.922584826055324</v>
      </c>
      <c r="V81" s="59">
        <f t="shared" si="18"/>
        <v>10.893245433859848</v>
      </c>
      <c r="W81" s="60">
        <f t="shared" si="19"/>
        <v>1</v>
      </c>
      <c r="X81" s="61">
        <f t="shared" si="20"/>
        <v>1</v>
      </c>
      <c r="Y81" s="62">
        <f t="shared" si="21"/>
        <v>0</v>
      </c>
      <c r="Z81" s="63">
        <f t="shared" si="22"/>
        <v>0</v>
      </c>
      <c r="AA81" s="64">
        <f t="shared" si="23"/>
        <v>4.9502067156576019e-027</v>
      </c>
      <c r="AB81" s="65">
        <f t="shared" si="24"/>
        <v>-5.758347857543453e-026</v>
      </c>
      <c r="AC81" s="66">
        <f t="shared" si="25"/>
        <v>3.5997207411214636e-025</v>
      </c>
      <c r="AD81" s="67">
        <f>シート1!C61</f>
        <v>385</v>
      </c>
      <c r="AE81" s="6">
        <f t="shared" si="26"/>
        <v>0</v>
      </c>
      <c r="AF81" s="13">
        <f t="shared" si="27"/>
        <v>1.2330384394720153e-019</v>
      </c>
      <c r="AG81" s="11">
        <f t="shared" si="1"/>
        <v>1.2330384394720153e-019</v>
      </c>
      <c r="AH81" s="2">
        <f t="shared" si="28"/>
        <v>4320</v>
      </c>
      <c r="AI81" s="76"/>
      <c r="AJ81" s="76"/>
      <c r="AK81" s="76"/>
    </row>
    <row r="82" ht="14.25">
      <c r="A82" s="14"/>
      <c r="B82" s="14"/>
      <c r="C82" s="14"/>
      <c r="D82" s="55">
        <f t="shared" si="2"/>
        <v>0.31717899999999999</v>
      </c>
      <c r="E82" s="56">
        <f t="shared" si="3"/>
        <v>2.124e-003</v>
      </c>
      <c r="F82" s="57">
        <f t="shared" si="4"/>
        <v>2.9280635068249457e-002</v>
      </c>
      <c r="G82" s="58">
        <f t="shared" si="5"/>
        <v>10.904920581665838</v>
      </c>
      <c r="H82" s="59">
        <f t="shared" si="6"/>
        <v>10.875639946597589</v>
      </c>
      <c r="I82" s="60">
        <f t="shared" si="7"/>
        <v>1</v>
      </c>
      <c r="J82" s="61">
        <f t="shared" si="8"/>
        <v>1</v>
      </c>
      <c r="K82" s="62">
        <f t="shared" si="9"/>
        <v>0</v>
      </c>
      <c r="L82" s="63">
        <f t="shared" si="10"/>
        <v>0</v>
      </c>
      <c r="M82" s="64">
        <f t="shared" si="11"/>
        <v>6.0027189890105011e-027</v>
      </c>
      <c r="N82" s="65">
        <f t="shared" si="12"/>
        <v>6.9826869897113358e-026</v>
      </c>
      <c r="O82" s="66">
        <f t="shared" si="13"/>
        <v>-4.3667833060255851e-025</v>
      </c>
      <c r="P82" s="67">
        <f>シート1!B62</f>
        <v>0</v>
      </c>
      <c r="Q82" s="68">
        <f>シート1!A62</f>
        <v>4325</v>
      </c>
      <c r="R82" s="55">
        <f t="shared" si="14"/>
        <v>0.31717899999999999</v>
      </c>
      <c r="S82" s="56">
        <f t="shared" si="15"/>
        <v>2.1259999999999999e-003</v>
      </c>
      <c r="T82" s="57">
        <f t="shared" si="16"/>
        <v>2.933939219547672e-002</v>
      </c>
      <c r="U82" s="58">
        <f t="shared" si="17"/>
        <v>10.88314978962746</v>
      </c>
      <c r="V82" s="59">
        <f t="shared" si="18"/>
        <v>10.853810397431984</v>
      </c>
      <c r="W82" s="60">
        <f t="shared" si="19"/>
        <v>1</v>
      </c>
      <c r="X82" s="61">
        <f t="shared" si="20"/>
        <v>1</v>
      </c>
      <c r="Y82" s="62">
        <f t="shared" si="21"/>
        <v>0</v>
      </c>
      <c r="Z82" s="63">
        <f t="shared" si="22"/>
        <v>0</v>
      </c>
      <c r="AA82" s="64">
        <f t="shared" si="23"/>
        <v>7.6093998536102194e-027</v>
      </c>
      <c r="AB82" s="65">
        <f t="shared" si="24"/>
        <v>-8.851664962926099e-026</v>
      </c>
      <c r="AC82" s="66">
        <f t="shared" si="25"/>
        <v>5.5134167723185586e-025</v>
      </c>
      <c r="AD82" s="67">
        <f>シート1!C62</f>
        <v>4455</v>
      </c>
      <c r="AE82" s="6">
        <f t="shared" si="26"/>
        <v>0</v>
      </c>
      <c r="AF82" s="13">
        <f t="shared" si="27"/>
        <v>2.1853228524508352e-018</v>
      </c>
      <c r="AG82" s="11">
        <f t="shared" si="1"/>
        <v>2.1853228524508352e-018</v>
      </c>
      <c r="AH82" s="2">
        <f t="shared" si="28"/>
        <v>4325</v>
      </c>
      <c r="AI82" s="76"/>
      <c r="AJ82" s="76"/>
      <c r="AK82" s="76"/>
    </row>
    <row r="83" ht="14.25">
      <c r="A83" s="14"/>
      <c r="B83" s="14"/>
      <c r="C83" s="14"/>
      <c r="D83" s="55">
        <f t="shared" si="2"/>
        <v>0.31602399999999997</v>
      </c>
      <c r="E83" s="56">
        <f t="shared" si="3"/>
        <v>2.124e-003</v>
      </c>
      <c r="F83" s="57">
        <f t="shared" si="4"/>
        <v>2.9280635068249457e-002</v>
      </c>
      <c r="G83" s="58">
        <f t="shared" si="5"/>
        <v>10.865474715915049</v>
      </c>
      <c r="H83" s="59">
        <f t="shared" si="6"/>
        <v>10.8361940808468</v>
      </c>
      <c r="I83" s="60">
        <f t="shared" si="7"/>
        <v>1</v>
      </c>
      <c r="J83" s="61">
        <f t="shared" si="8"/>
        <v>1</v>
      </c>
      <c r="K83" s="62">
        <f t="shared" si="9"/>
        <v>0</v>
      </c>
      <c r="L83" s="63">
        <f t="shared" si="10"/>
        <v>0</v>
      </c>
      <c r="M83" s="64">
        <f t="shared" si="11"/>
        <v>9.22196903954264e-027</v>
      </c>
      <c r="N83" s="65">
        <f t="shared" si="12"/>
        <v>1.0727492549597092e-025</v>
      </c>
      <c r="O83" s="66">
        <f t="shared" si="13"/>
        <v>-6.6843509244176866e-025</v>
      </c>
      <c r="P83" s="67">
        <f>シート1!B63</f>
        <v>0</v>
      </c>
      <c r="Q83" s="68">
        <f>シート1!A63</f>
        <v>4330</v>
      </c>
      <c r="R83" s="55">
        <f t="shared" si="14"/>
        <v>0.31602399999999997</v>
      </c>
      <c r="S83" s="56">
        <f t="shared" si="15"/>
        <v>2.1259999999999999e-003</v>
      </c>
      <c r="T83" s="57">
        <f t="shared" si="16"/>
        <v>2.933939219547672e-002</v>
      </c>
      <c r="U83" s="58">
        <f t="shared" si="17"/>
        <v>10.843782920937587</v>
      </c>
      <c r="V83" s="59">
        <f t="shared" si="18"/>
        <v>10.81444352874211</v>
      </c>
      <c r="W83" s="60">
        <f t="shared" si="19"/>
        <v>1</v>
      </c>
      <c r="X83" s="61">
        <f t="shared" si="20"/>
        <v>1</v>
      </c>
      <c r="Y83" s="62">
        <f t="shared" si="21"/>
        <v>0</v>
      </c>
      <c r="Z83" s="63">
        <f t="shared" si="22"/>
        <v>0</v>
      </c>
      <c r="AA83" s="64">
        <f t="shared" si="23"/>
        <v>1.1670274401420982e-026</v>
      </c>
      <c r="AB83" s="65">
        <f t="shared" si="24"/>
        <v>-1.3575493601874656e-025</v>
      </c>
      <c r="AC83" s="66">
        <f t="shared" si="25"/>
        <v>8.4250683230368376e-025</v>
      </c>
      <c r="AD83" s="67">
        <f>シート1!C63</f>
        <v>246</v>
      </c>
      <c r="AE83" s="6">
        <f t="shared" si="26"/>
        <v>0</v>
      </c>
      <c r="AF83" s="13">
        <f t="shared" si="27"/>
        <v>1.8439774867304505e-019</v>
      </c>
      <c r="AG83" s="11">
        <f t="shared" si="1"/>
        <v>1.8439774867304505e-019</v>
      </c>
      <c r="AH83" s="2">
        <f t="shared" si="28"/>
        <v>4330</v>
      </c>
      <c r="AI83" s="76"/>
      <c r="AJ83" s="76"/>
      <c r="AK83" s="76"/>
    </row>
    <row r="84" ht="14.25">
      <c r="A84" s="14"/>
      <c r="B84" s="14"/>
      <c r="C84" s="14"/>
      <c r="D84" s="55">
        <f t="shared" si="2"/>
        <v>0.31371699999999997</v>
      </c>
      <c r="E84" s="56">
        <f t="shared" si="3"/>
        <v>2.124e-003</v>
      </c>
      <c r="F84" s="57">
        <f t="shared" si="4"/>
        <v>2.9280635068249457e-002</v>
      </c>
      <c r="G84" s="58">
        <f t="shared" si="5"/>
        <v>10.786685441207629</v>
      </c>
      <c r="H84" s="59">
        <f t="shared" si="6"/>
        <v>10.75740480613938</v>
      </c>
      <c r="I84" s="60">
        <f t="shared" si="7"/>
        <v>1</v>
      </c>
      <c r="J84" s="61">
        <f t="shared" si="8"/>
        <v>1</v>
      </c>
      <c r="K84" s="62">
        <f t="shared" si="9"/>
        <v>0</v>
      </c>
      <c r="L84" s="63">
        <f t="shared" si="10"/>
        <v>0</v>
      </c>
      <c r="M84" s="64">
        <f t="shared" si="11"/>
        <v>2.1640521960410744e-026</v>
      </c>
      <c r="N84" s="65">
        <f t="shared" si="12"/>
        <v>2.5173424146651854e-025</v>
      </c>
      <c r="O84" s="66">
        <f t="shared" si="13"/>
        <v>-1.5571629093263368e-024</v>
      </c>
      <c r="P84" s="67">
        <f>シート1!B64</f>
        <v>0</v>
      </c>
      <c r="Q84" s="68">
        <f>シート1!A64</f>
        <v>4340</v>
      </c>
      <c r="R84" s="55">
        <f t="shared" si="14"/>
        <v>0.31371699999999997</v>
      </c>
      <c r="S84" s="56">
        <f t="shared" si="15"/>
        <v>2.1259999999999999e-003</v>
      </c>
      <c r="T84" s="57">
        <f t="shared" si="16"/>
        <v>2.933939219547672e-002</v>
      </c>
      <c r="U84" s="58">
        <f t="shared" si="17"/>
        <v>10.765151435164828</v>
      </c>
      <c r="V84" s="59">
        <f t="shared" si="18"/>
        <v>10.735812042969352</v>
      </c>
      <c r="W84" s="60">
        <f t="shared" si="19"/>
        <v>1</v>
      </c>
      <c r="X84" s="61">
        <f t="shared" si="20"/>
        <v>1</v>
      </c>
      <c r="Y84" s="62">
        <f t="shared" si="21"/>
        <v>0</v>
      </c>
      <c r="Z84" s="63">
        <f t="shared" si="22"/>
        <v>0</v>
      </c>
      <c r="AA84" s="64">
        <f t="shared" si="23"/>
        <v>2.7292618107091812e-026</v>
      </c>
      <c r="AB84" s="65">
        <f t="shared" si="24"/>
        <v>-3.174824770582254e-025</v>
      </c>
      <c r="AC84" s="66">
        <f t="shared" si="25"/>
        <v>1.9559974509898508e-024</v>
      </c>
      <c r="AD84" s="67">
        <f>シート1!C64</f>
        <v>746</v>
      </c>
      <c r="AE84" s="6">
        <f t="shared" si="26"/>
        <v>0</v>
      </c>
      <c r="AF84" s="13">
        <f t="shared" si="27"/>
        <v>1.2982376138837329e-018</v>
      </c>
      <c r="AG84" s="11">
        <f t="shared" ref="AG84:AG99" si="33">SUM(AE84:AF84)</f>
        <v>1.2982376138837329e-018</v>
      </c>
      <c r="AH84" s="2">
        <f t="shared" si="28"/>
        <v>4340</v>
      </c>
      <c r="AI84" s="76"/>
      <c r="AJ84" s="76"/>
      <c r="AK84" s="76"/>
    </row>
    <row r="85" ht="14.25">
      <c r="A85" s="14"/>
      <c r="B85" s="14"/>
      <c r="C85" s="14"/>
      <c r="D85" s="55">
        <f t="shared" ref="D85:D99" si="34">ROUND(LN($B$11/Q85),6)</f>
        <v>0.311415</v>
      </c>
      <c r="E85" s="56">
        <f t="shared" ref="E85:E148" si="35">ROUND((($B$30-$B$18+POWER(($B$13/100),2)/2))*$B$17,6)</f>
        <v>2.124e-003</v>
      </c>
      <c r="F85" s="57">
        <f t="shared" ref="F85:F148" si="36">($B$13/100)*SQRT($B$17)</f>
        <v>2.9280635068249457e-002</v>
      </c>
      <c r="G85" s="58">
        <f t="shared" ref="G85:G107" si="37">(D85+E85)/F85</f>
        <v>10.708066927823808</v>
      </c>
      <c r="H85" s="59">
        <f t="shared" ref="H85:H107" si="38">G85-F85</f>
        <v>10.678786292755559</v>
      </c>
      <c r="I85" s="60">
        <f t="shared" ref="I85:I107" si="39">NORMSDIST(G85)</f>
        <v>1</v>
      </c>
      <c r="J85" s="61">
        <f t="shared" ref="J85:J107" si="40">NORMSDIST(H85)</f>
        <v>1</v>
      </c>
      <c r="K85" s="62">
        <f t="shared" ref="K85:K107" si="41">1-NORMSDIST(G85)</f>
        <v>0</v>
      </c>
      <c r="L85" s="63">
        <f t="shared" ref="L85:L107" si="42">1-NORMSDIST(H85)</f>
        <v>0</v>
      </c>
      <c r="M85" s="64">
        <f t="shared" ref="M85:M107" si="43">_xlfn.NORM.DIST(G85,0,1,FALSE)</f>
        <v>5.0375770339922208e-026</v>
      </c>
      <c r="N85" s="65">
        <f t="shared" ref="N85:N99" si="44">($B$11*EXP(-$B$18*$B$17)*M85*SQRT($B$17))/100</f>
        <v>5.8599817314994033e-025</v>
      </c>
      <c r="O85" s="66">
        <f t="shared" ref="O85:O99" si="45">-(EXP(-$B$18*$B$17)*H85)/($B$13/100)*M85</f>
        <v>-3.5983417109897217e-024</v>
      </c>
      <c r="P85" s="67">
        <f>シート1!B65</f>
        <v>100</v>
      </c>
      <c r="Q85" s="68">
        <f>シート1!A65</f>
        <v>4350</v>
      </c>
      <c r="R85" s="55">
        <f t="shared" ref="R85:R99" si="46">ROUND(LN($C$11/AH85),6)</f>
        <v>0.311415</v>
      </c>
      <c r="S85" s="56">
        <f t="shared" ref="S85:S148" si="47">ROUND((($C$30-$C$18+POWER(($C$13/100),2)/2))*$C$17,6)</f>
        <v>2.1259999999999999e-003</v>
      </c>
      <c r="T85" s="57">
        <f t="shared" ref="T85:T148" si="48">($C$13/100)*SQRT($C$17)</f>
        <v>2.933939219547672e-002</v>
      </c>
      <c r="U85" s="58">
        <f t="shared" ref="U85:U99" si="49">(R85+S85)/T85</f>
        <v>10.686690368737048</v>
      </c>
      <c r="V85" s="59">
        <f t="shared" ref="V85:V99" si="50">U85-T85</f>
        <v>10.657350976541572</v>
      </c>
      <c r="W85" s="60">
        <f t="shared" ref="W85:W99" si="51">NORMSDIST(U85)</f>
        <v>1</v>
      </c>
      <c r="X85" s="61">
        <f t="shared" ref="X85:X99" si="52">NORMSDIST(V85)</f>
        <v>1</v>
      </c>
      <c r="Y85" s="62">
        <f t="shared" ref="Y85:Y99" si="53">1-NORMSDIST(U85)</f>
        <v>0</v>
      </c>
      <c r="Z85" s="63">
        <f t="shared" ref="Z85:Z99" si="54">1-NORMSDIST(V85)</f>
        <v>0</v>
      </c>
      <c r="AA85" s="64">
        <f t="shared" ref="AA85:AA99" si="55">_xlfn.NORM.DIST(U85,0,1,FALSE)</f>
        <v>6.3318874433250671e-026</v>
      </c>
      <c r="AB85" s="65">
        <f t="shared" ref="AB85:AB99" si="56">($C$11*EXP(-$C$18*$C$17)*AA85*SQRT($C$17))/100*-1</f>
        <v>-7.3655935171655879e-025</v>
      </c>
      <c r="AC85" s="66">
        <f t="shared" ref="AC85:AC99" si="57">-(EXP(-$C$18*$C$17)*V85)/($C$13/100)*AA85*-1</f>
        <v>4.5047494544373641e-024</v>
      </c>
      <c r="AD85" s="67">
        <f>シート1!C65</f>
        <v>4797</v>
      </c>
      <c r="AE85" s="6">
        <f t="shared" ref="AE85:AE99" si="58">O85*P85*$B$11*($B$13*0.01)</f>
        <v>-3.1950588231501472e-019</v>
      </c>
      <c r="AF85" s="13">
        <f t="shared" ref="AF85:AF99" si="59">AC85*AD85*$C$11*($C$13*0.01)</f>
        <v>1.9225933493654767e-017</v>
      </c>
      <c r="AG85" s="11">
        <f t="shared" si="33"/>
        <v>1.8906427611339752e-017</v>
      </c>
      <c r="AH85" s="2">
        <f t="shared" ref="AH85:AH99" si="60">Q85</f>
        <v>4350</v>
      </c>
      <c r="AI85" s="76"/>
      <c r="AJ85" s="76"/>
      <c r="AK85" s="76"/>
    </row>
    <row r="86" ht="14.25">
      <c r="A86" s="14"/>
      <c r="B86" s="14"/>
      <c r="C86" s="14"/>
      <c r="D86" s="55">
        <f t="shared" si="34"/>
        <v>0.30911899999999998</v>
      </c>
      <c r="E86" s="56">
        <f t="shared" si="35"/>
        <v>2.124e-003</v>
      </c>
      <c r="F86" s="57">
        <f t="shared" si="36"/>
        <v>2.9280635068249457e-002</v>
      </c>
      <c r="G86" s="58">
        <f t="shared" si="37"/>
        <v>10.629653328028301</v>
      </c>
      <c r="H86" s="59">
        <f t="shared" si="38"/>
        <v>10.600372692960052</v>
      </c>
      <c r="I86" s="60">
        <f t="shared" si="39"/>
        <v>1</v>
      </c>
      <c r="J86" s="61">
        <f t="shared" si="40"/>
        <v>1</v>
      </c>
      <c r="K86" s="62">
        <f t="shared" si="41"/>
        <v>0</v>
      </c>
      <c r="L86" s="63">
        <f t="shared" si="42"/>
        <v>0</v>
      </c>
      <c r="M86" s="64">
        <f t="shared" si="43"/>
        <v>1.1629081046249408e-025</v>
      </c>
      <c r="N86" s="65">
        <f t="shared" si="44"/>
        <v>1.3527575265909617e-024</v>
      </c>
      <c r="O86" s="66">
        <f t="shared" si="45"/>
        <v>-8.2456584058114755e-024</v>
      </c>
      <c r="P86" s="67">
        <f>シート1!B66</f>
        <v>0</v>
      </c>
      <c r="Q86" s="68">
        <f>シート1!A66</f>
        <v>4360</v>
      </c>
      <c r="R86" s="55">
        <f t="shared" si="46"/>
        <v>0.30911899999999998</v>
      </c>
      <c r="S86" s="56">
        <f t="shared" si="47"/>
        <v>2.1259999999999999e-003</v>
      </c>
      <c r="T86" s="57">
        <f t="shared" si="48"/>
        <v>2.933939219547672e-002</v>
      </c>
      <c r="U86" s="58">
        <f t="shared" si="49"/>
        <v>10.608433805523241</v>
      </c>
      <c r="V86" s="59">
        <f t="shared" si="50"/>
        <v>10.579094413327764</v>
      </c>
      <c r="W86" s="60">
        <f t="shared" si="51"/>
        <v>1</v>
      </c>
      <c r="X86" s="61">
        <f t="shared" si="52"/>
        <v>1</v>
      </c>
      <c r="Y86" s="62">
        <f t="shared" si="53"/>
        <v>0</v>
      </c>
      <c r="Z86" s="63">
        <f t="shared" si="54"/>
        <v>0</v>
      </c>
      <c r="AA86" s="64">
        <f t="shared" si="55"/>
        <v>1.4568184128024774e-025</v>
      </c>
      <c r="AB86" s="65">
        <f t="shared" si="56"/>
        <v>-1.6946498738440247e-024</v>
      </c>
      <c r="AC86" s="66">
        <f t="shared" si="57"/>
        <v>1.0288264040127975e-023</v>
      </c>
      <c r="AD86" s="67">
        <f>シート1!C66</f>
        <v>423</v>
      </c>
      <c r="AE86" s="6">
        <f t="shared" si="58"/>
        <v>0</v>
      </c>
      <c r="AF86" s="13">
        <f t="shared" si="59"/>
        <v>3.8719482553011069e-018</v>
      </c>
      <c r="AG86" s="11">
        <f t="shared" si="33"/>
        <v>3.8719482553011069e-018</v>
      </c>
      <c r="AH86" s="2">
        <f t="shared" si="60"/>
        <v>4360</v>
      </c>
      <c r="AI86" s="76"/>
      <c r="AJ86" s="76"/>
      <c r="AK86" s="76"/>
    </row>
    <row r="87" ht="14.25">
      <c r="A87" s="14"/>
      <c r="B87" s="14"/>
      <c r="C87" s="14"/>
      <c r="D87" s="55">
        <f t="shared" si="34"/>
        <v>0.30682799999999999</v>
      </c>
      <c r="E87" s="56">
        <f t="shared" si="35"/>
        <v>2.124e-003</v>
      </c>
      <c r="F87" s="57">
        <f t="shared" si="36"/>
        <v>2.9280635068249457e-002</v>
      </c>
      <c r="G87" s="58">
        <f t="shared" si="37"/>
        <v>10.551410489556391</v>
      </c>
      <c r="H87" s="59">
        <f t="shared" si="38"/>
        <v>10.522129854488142</v>
      </c>
      <c r="I87" s="60">
        <f t="shared" si="39"/>
        <v>1</v>
      </c>
      <c r="J87" s="61">
        <f t="shared" si="40"/>
        <v>1</v>
      </c>
      <c r="K87" s="62">
        <f t="shared" si="41"/>
        <v>0</v>
      </c>
      <c r="L87" s="63">
        <f t="shared" si="42"/>
        <v>0</v>
      </c>
      <c r="M87" s="64">
        <f t="shared" si="43"/>
        <v>2.6632765010060066e-025</v>
      </c>
      <c r="N87" s="65">
        <f t="shared" si="44"/>
        <v>3.0980670938660927e-024</v>
      </c>
      <c r="O87" s="66">
        <f t="shared" si="45"/>
        <v>-1.8744709820730451e-023</v>
      </c>
      <c r="P87" s="67">
        <f>シート1!B67</f>
        <v>0</v>
      </c>
      <c r="Q87" s="68">
        <f>シート1!A67</f>
        <v>4370</v>
      </c>
      <c r="R87" s="55">
        <f t="shared" si="46"/>
        <v>0.30682799999999999</v>
      </c>
      <c r="S87" s="56">
        <f t="shared" si="47"/>
        <v>2.1259999999999999e-003</v>
      </c>
      <c r="T87" s="57">
        <f t="shared" si="48"/>
        <v>2.933939219547672e-002</v>
      </c>
      <c r="U87" s="58">
        <f t="shared" si="49"/>
        <v>10.530347661654412</v>
      </c>
      <c r="V87" s="59">
        <f t="shared" si="50"/>
        <v>10.501008269458936</v>
      </c>
      <c r="W87" s="60">
        <f t="shared" si="51"/>
        <v>1</v>
      </c>
      <c r="X87" s="61">
        <f t="shared" si="52"/>
        <v>1</v>
      </c>
      <c r="Y87" s="62">
        <f t="shared" si="53"/>
        <v>0</v>
      </c>
      <c r="Z87" s="63">
        <f t="shared" si="54"/>
        <v>0</v>
      </c>
      <c r="AA87" s="64">
        <f t="shared" si="55"/>
        <v>3.3253597175689813e-025</v>
      </c>
      <c r="AB87" s="65">
        <f t="shared" si="56"/>
        <v>-3.8682380565355612e-024</v>
      </c>
      <c r="AC87" s="66">
        <f t="shared" si="57"/>
        <v>2.3310834374577771e-023</v>
      </c>
      <c r="AD87" s="67">
        <f>シート1!C67</f>
        <v>220</v>
      </c>
      <c r="AE87" s="6">
        <f t="shared" si="58"/>
        <v>0</v>
      </c>
      <c r="AF87" s="13">
        <f t="shared" si="59"/>
        <v>4.5627594721322411e-018</v>
      </c>
      <c r="AG87" s="11">
        <f t="shared" si="33"/>
        <v>4.5627594721322411e-018</v>
      </c>
      <c r="AH87" s="2">
        <f t="shared" si="60"/>
        <v>4370</v>
      </c>
      <c r="AI87" s="76"/>
      <c r="AJ87" s="76"/>
      <c r="AK87" s="76"/>
    </row>
    <row r="88" ht="14.25">
      <c r="A88" s="14"/>
      <c r="B88" s="14"/>
      <c r="C88" s="14"/>
      <c r="D88" s="55">
        <f t="shared" si="34"/>
        <v>0.30568499999999998</v>
      </c>
      <c r="E88" s="56">
        <f t="shared" si="35"/>
        <v>2.124e-003</v>
      </c>
      <c r="F88" s="57">
        <f t="shared" si="36"/>
        <v>2.9280635068249457e-002</v>
      </c>
      <c r="G88" s="58">
        <f t="shared" si="37"/>
        <v>10.512374450982232</v>
      </c>
      <c r="H88" s="59">
        <f t="shared" si="38"/>
        <v>10.483093815913984</v>
      </c>
      <c r="I88" s="60">
        <f t="shared" si="39"/>
        <v>1</v>
      </c>
      <c r="J88" s="61">
        <f t="shared" si="40"/>
        <v>1</v>
      </c>
      <c r="K88" s="62">
        <f t="shared" si="41"/>
        <v>0</v>
      </c>
      <c r="L88" s="63">
        <f t="shared" si="42"/>
        <v>0</v>
      </c>
      <c r="M88" s="64">
        <f t="shared" si="43"/>
        <v>4.0175830593965985e-025</v>
      </c>
      <c r="N88" s="65">
        <f t="shared" si="44"/>
        <v>4.6734696410563927e-024</v>
      </c>
      <c r="O88" s="66">
        <f t="shared" si="45"/>
        <v>-2.8171705769151348e-023</v>
      </c>
      <c r="P88" s="67">
        <f>シート1!B68</f>
        <v>2</v>
      </c>
      <c r="Q88" s="68">
        <f>シート1!A68</f>
        <v>4375</v>
      </c>
      <c r="R88" s="55">
        <f t="shared" si="46"/>
        <v>0.30568499999999998</v>
      </c>
      <c r="S88" s="56">
        <f t="shared" si="47"/>
        <v>2.1259999999999999e-003</v>
      </c>
      <c r="T88" s="57">
        <f t="shared" si="48"/>
        <v>2.933939219547672e-002</v>
      </c>
      <c r="U88" s="58">
        <f t="shared" si="49"/>
        <v>10.491389799392486</v>
      </c>
      <c r="V88" s="59">
        <f t="shared" si="50"/>
        <v>10.46205040719701</v>
      </c>
      <c r="W88" s="60">
        <f t="shared" si="51"/>
        <v>1</v>
      </c>
      <c r="X88" s="61">
        <f t="shared" si="52"/>
        <v>1</v>
      </c>
      <c r="Y88" s="62">
        <f t="shared" si="53"/>
        <v>0</v>
      </c>
      <c r="Z88" s="63">
        <f t="shared" si="54"/>
        <v>0</v>
      </c>
      <c r="AA88" s="64">
        <f t="shared" si="55"/>
        <v>5.0081111610568533e-025</v>
      </c>
      <c r="AB88" s="65">
        <f t="shared" si="56"/>
        <v>-5.8257054363799821e-024</v>
      </c>
      <c r="AC88" s="66">
        <f t="shared" si="57"/>
        <v>3.4976709887732133e-023</v>
      </c>
      <c r="AD88" s="67">
        <f>シート1!C68</f>
        <v>6760</v>
      </c>
      <c r="AE88" s="6">
        <f t="shared" si="58"/>
        <v>-5.0028743410341463e-020</v>
      </c>
      <c r="AF88" s="13">
        <f t="shared" si="59"/>
        <v>2.1036463280076943e-016</v>
      </c>
      <c r="AG88" s="11">
        <f t="shared" si="33"/>
        <v>2.1031460405735909e-016</v>
      </c>
      <c r="AH88" s="2">
        <f t="shared" si="60"/>
        <v>4375</v>
      </c>
      <c r="AI88" s="76"/>
      <c r="AJ88" s="76"/>
      <c r="AK88" s="76"/>
    </row>
    <row r="89" ht="14.25">
      <c r="A89" s="14"/>
      <c r="B89" s="14"/>
      <c r="C89" s="14"/>
      <c r="D89" s="55">
        <f t="shared" si="34"/>
        <v>0.30454300000000001</v>
      </c>
      <c r="E89" s="56">
        <f t="shared" si="35"/>
        <v>2.124e-003</v>
      </c>
      <c r="F89" s="57">
        <f t="shared" si="36"/>
        <v>2.9280635068249457e-002</v>
      </c>
      <c r="G89" s="58">
        <f t="shared" si="37"/>
        <v>10.473372564672795</v>
      </c>
      <c r="H89" s="59">
        <f t="shared" si="38"/>
        <v>10.444091929604546</v>
      </c>
      <c r="I89" s="60">
        <f t="shared" si="39"/>
        <v>1</v>
      </c>
      <c r="J89" s="61">
        <f t="shared" si="40"/>
        <v>1</v>
      </c>
      <c r="K89" s="62">
        <f t="shared" si="41"/>
        <v>0</v>
      </c>
      <c r="L89" s="63">
        <f t="shared" si="42"/>
        <v>0</v>
      </c>
      <c r="M89" s="64">
        <f t="shared" si="43"/>
        <v>6.0491777422008418e-025</v>
      </c>
      <c r="N89" s="65">
        <f t="shared" si="44"/>
        <v>7.0367303210840549e-024</v>
      </c>
      <c r="O89" s="66">
        <f t="shared" si="45"/>
        <v>-4.2259644440176104e-023</v>
      </c>
      <c r="P89" s="67">
        <f>シート1!B69</f>
        <v>0</v>
      </c>
      <c r="Q89" s="68">
        <f>シート1!A69</f>
        <v>4380</v>
      </c>
      <c r="R89" s="55">
        <f t="shared" si="46"/>
        <v>0.30454300000000001</v>
      </c>
      <c r="S89" s="56">
        <f t="shared" si="47"/>
        <v>2.1259999999999999e-003</v>
      </c>
      <c r="T89" s="57">
        <f t="shared" si="48"/>
        <v>2.933939219547672e-002</v>
      </c>
      <c r="U89" s="58">
        <f t="shared" si="49"/>
        <v>10.452466020999557</v>
      </c>
      <c r="V89" s="59">
        <f t="shared" si="50"/>
        <v>10.423126628804081</v>
      </c>
      <c r="W89" s="60">
        <f t="shared" si="51"/>
        <v>1</v>
      </c>
      <c r="X89" s="61">
        <f t="shared" si="52"/>
        <v>1</v>
      </c>
      <c r="Y89" s="62">
        <f t="shared" si="53"/>
        <v>0</v>
      </c>
      <c r="Z89" s="63">
        <f t="shared" si="54"/>
        <v>0</v>
      </c>
      <c r="AA89" s="64">
        <f t="shared" si="55"/>
        <v>7.5282742446770484e-025</v>
      </c>
      <c r="AB89" s="65">
        <f t="shared" si="56"/>
        <v>-8.7572952722797203e-024</v>
      </c>
      <c r="AC89" s="66">
        <f t="shared" si="57"/>
        <v>5.2381946427659054e-023</v>
      </c>
      <c r="AD89" s="67">
        <f>シート1!C69</f>
        <v>244</v>
      </c>
      <c r="AE89" s="6">
        <f t="shared" si="58"/>
        <v>0</v>
      </c>
      <c r="AF89" s="13">
        <f t="shared" si="59"/>
        <v>1.1371520385483726e-017</v>
      </c>
      <c r="AG89" s="11">
        <f t="shared" si="33"/>
        <v>1.1371520385483726e-017</v>
      </c>
      <c r="AH89" s="2">
        <f t="shared" si="60"/>
        <v>4380</v>
      </c>
      <c r="AI89" s="76"/>
      <c r="AJ89" s="76"/>
      <c r="AK89" s="76"/>
    </row>
    <row r="90" ht="14.25">
      <c r="A90" s="14"/>
      <c r="B90" s="14"/>
      <c r="C90" s="14"/>
      <c r="D90" s="55">
        <f t="shared" si="34"/>
        <v>0.30226199999999998</v>
      </c>
      <c r="E90" s="56">
        <f t="shared" si="35"/>
        <v>2.124e-003</v>
      </c>
      <c r="F90" s="57">
        <f t="shared" si="36"/>
        <v>2.9280635068249457e-002</v>
      </c>
      <c r="G90" s="58">
        <f t="shared" si="37"/>
        <v>10.395471248848077</v>
      </c>
      <c r="H90" s="59">
        <f t="shared" si="38"/>
        <v>10.366190613779828</v>
      </c>
      <c r="I90" s="60">
        <f t="shared" si="39"/>
        <v>1</v>
      </c>
      <c r="J90" s="61">
        <f t="shared" si="40"/>
        <v>1</v>
      </c>
      <c r="K90" s="62">
        <f t="shared" si="41"/>
        <v>0</v>
      </c>
      <c r="L90" s="63">
        <f t="shared" si="42"/>
        <v>0</v>
      </c>
      <c r="M90" s="64">
        <f t="shared" si="43"/>
        <v>1.3636875385080726e-024</v>
      </c>
      <c r="N90" s="65">
        <f t="shared" si="44"/>
        <v>1.5863150100153953e-023</v>
      </c>
      <c r="O90" s="66">
        <f t="shared" si="45"/>
        <v>-9.4556822487029437e-023</v>
      </c>
      <c r="P90" s="67">
        <f>シート1!B70</f>
        <v>14</v>
      </c>
      <c r="Q90" s="68">
        <f>シート1!A70</f>
        <v>4390</v>
      </c>
      <c r="R90" s="55">
        <f t="shared" si="46"/>
        <v>0.30226199999999998</v>
      </c>
      <c r="S90" s="56">
        <f t="shared" si="47"/>
        <v>2.1259999999999999e-003</v>
      </c>
      <c r="T90" s="57">
        <f t="shared" si="48"/>
        <v>2.933939219547672e-002</v>
      </c>
      <c r="U90" s="58">
        <f t="shared" si="49"/>
        <v>10.374720715820683</v>
      </c>
      <c r="V90" s="59">
        <f t="shared" si="50"/>
        <v>10.345381323625206</v>
      </c>
      <c r="W90" s="60">
        <f t="shared" si="51"/>
        <v>1</v>
      </c>
      <c r="X90" s="61">
        <f t="shared" si="52"/>
        <v>1</v>
      </c>
      <c r="Y90" s="62">
        <f t="shared" si="53"/>
        <v>0</v>
      </c>
      <c r="Z90" s="63">
        <f t="shared" si="54"/>
        <v>0</v>
      </c>
      <c r="AA90" s="64">
        <f t="shared" si="55"/>
        <v>1.6916235242244277e-024</v>
      </c>
      <c r="AB90" s="65">
        <f t="shared" si="56"/>
        <v>-1.9677878634193191e-023</v>
      </c>
      <c r="AC90" s="66">
        <f t="shared" si="57"/>
        <v>1.168257036990417e-022</v>
      </c>
      <c r="AD90" s="67">
        <f>シート1!C70</f>
        <v>471</v>
      </c>
      <c r="AE90" s="6">
        <f t="shared" si="58"/>
        <v>-1.1754315958235687e-018</v>
      </c>
      <c r="AF90" s="13">
        <f t="shared" si="59"/>
        <v>4.8956052139500612e-017</v>
      </c>
      <c r="AG90" s="11">
        <f t="shared" si="33"/>
        <v>4.7780620543677046e-017</v>
      </c>
      <c r="AH90" s="2">
        <f t="shared" si="60"/>
        <v>4390</v>
      </c>
      <c r="AI90" s="76"/>
      <c r="AJ90" s="76"/>
      <c r="AK90" s="76"/>
    </row>
    <row r="91" ht="14.25">
      <c r="A91" s="14"/>
      <c r="B91" s="14"/>
      <c r="C91" s="14"/>
      <c r="D91" s="55">
        <f t="shared" si="34"/>
        <v>0.299987</v>
      </c>
      <c r="E91" s="56">
        <f t="shared" si="35"/>
        <v>2.124e-003</v>
      </c>
      <c r="F91" s="57">
        <f t="shared" si="36"/>
        <v>2.9280635068249457e-002</v>
      </c>
      <c r="G91" s="58">
        <f t="shared" si="37"/>
        <v>10.317774846611677</v>
      </c>
      <c r="H91" s="59">
        <f t="shared" si="38"/>
        <v>10.288494211543428</v>
      </c>
      <c r="I91" s="60">
        <f t="shared" si="39"/>
        <v>1</v>
      </c>
      <c r="J91" s="61">
        <f t="shared" si="40"/>
        <v>1</v>
      </c>
      <c r="K91" s="62">
        <f t="shared" si="41"/>
        <v>0</v>
      </c>
      <c r="L91" s="63">
        <f t="shared" si="42"/>
        <v>0</v>
      </c>
      <c r="M91" s="64">
        <f t="shared" si="43"/>
        <v>3.0491559236268128e-024</v>
      </c>
      <c r="N91" s="65">
        <f t="shared" si="44"/>
        <v>3.5469428831316815e-023</v>
      </c>
      <c r="O91" s="66">
        <f t="shared" si="45"/>
        <v>-2.0984095699215934e-022</v>
      </c>
      <c r="P91" s="67">
        <f>シート1!B71</f>
        <v>1472</v>
      </c>
      <c r="Q91" s="68">
        <f>シート1!A71</f>
        <v>4400</v>
      </c>
      <c r="R91" s="55">
        <f t="shared" si="46"/>
        <v>0.299987</v>
      </c>
      <c r="S91" s="56">
        <f t="shared" si="47"/>
        <v>2.1259999999999999e-003</v>
      </c>
      <c r="T91" s="57">
        <f t="shared" si="48"/>
        <v>2.933939219547672e-002</v>
      </c>
      <c r="U91" s="58">
        <f t="shared" si="49"/>
        <v>10.297179913855784</v>
      </c>
      <c r="V91" s="59">
        <f t="shared" si="50"/>
        <v>10.267840521660307</v>
      </c>
      <c r="W91" s="60">
        <f t="shared" si="51"/>
        <v>1</v>
      </c>
      <c r="X91" s="61">
        <f t="shared" si="52"/>
        <v>1</v>
      </c>
      <c r="Y91" s="62">
        <f t="shared" si="53"/>
        <v>0</v>
      </c>
      <c r="Z91" s="63">
        <f t="shared" si="54"/>
        <v>0</v>
      </c>
      <c r="AA91" s="64">
        <f t="shared" si="55"/>
        <v>3.7702699719579206e-024</v>
      </c>
      <c r="AB91" s="65">
        <f t="shared" si="56"/>
        <v>-4.3857816981083808e-023</v>
      </c>
      <c r="AC91" s="66">
        <f t="shared" si="57"/>
        <v>2.5842810945039125e-022</v>
      </c>
      <c r="AD91" s="67">
        <f>シート1!C71</f>
        <v>19742</v>
      </c>
      <c r="AE91" s="6">
        <f t="shared" si="58"/>
        <v>-2.7426761082731231e-016</v>
      </c>
      <c r="AF91" s="13">
        <f t="shared" si="59"/>
        <v>4.5391859468823754e-015</v>
      </c>
      <c r="AG91" s="11">
        <f t="shared" si="33"/>
        <v>4.264918336055063e-015</v>
      </c>
      <c r="AH91" s="2">
        <f t="shared" si="60"/>
        <v>4400</v>
      </c>
      <c r="AI91" s="76"/>
      <c r="AJ91" s="76"/>
      <c r="AK91" s="76"/>
    </row>
    <row r="92" ht="14.25">
      <c r="A92" s="14"/>
      <c r="B92" s="14"/>
      <c r="C92" s="14"/>
      <c r="D92" s="55">
        <f t="shared" si="34"/>
        <v>0.29771700000000001</v>
      </c>
      <c r="E92" s="56">
        <f t="shared" si="35"/>
        <v>2.124e-003</v>
      </c>
      <c r="F92" s="57">
        <f t="shared" si="36"/>
        <v>2.9280635068249457e-002</v>
      </c>
      <c r="G92" s="58">
        <f t="shared" si="37"/>
        <v>10.240249205698872</v>
      </c>
      <c r="H92" s="59">
        <f t="shared" si="38"/>
        <v>10.210968570630623</v>
      </c>
      <c r="I92" s="60">
        <f t="shared" si="39"/>
        <v>1</v>
      </c>
      <c r="J92" s="61">
        <f t="shared" si="40"/>
        <v>1</v>
      </c>
      <c r="K92" s="62">
        <f t="shared" si="41"/>
        <v>0</v>
      </c>
      <c r="L92" s="63">
        <f t="shared" si="42"/>
        <v>0</v>
      </c>
      <c r="M92" s="64">
        <f t="shared" si="43"/>
        <v>6.7649292359094769e-024</v>
      </c>
      <c r="N92" s="65">
        <f t="shared" si="44"/>
        <v>7.8693311228433244e-023</v>
      </c>
      <c r="O92" s="66">
        <f t="shared" si="45"/>
        <v>-4.6205003217666834e-022</v>
      </c>
      <c r="P92" s="67">
        <f>シート1!B72</f>
        <v>0</v>
      </c>
      <c r="Q92" s="68">
        <f>シート1!A72</f>
        <v>4410</v>
      </c>
      <c r="R92" s="55">
        <f t="shared" si="46"/>
        <v>0.29771700000000001</v>
      </c>
      <c r="S92" s="56">
        <f t="shared" si="47"/>
        <v>2.1259999999999999e-003</v>
      </c>
      <c r="T92" s="57">
        <f t="shared" si="48"/>
        <v>2.933939219547672e-002</v>
      </c>
      <c r="U92" s="58">
        <f t="shared" si="49"/>
        <v>10.21980953123586</v>
      </c>
      <c r="V92" s="59">
        <f t="shared" si="50"/>
        <v>10.190470139040384</v>
      </c>
      <c r="W92" s="60">
        <f t="shared" si="51"/>
        <v>1</v>
      </c>
      <c r="X92" s="61">
        <f t="shared" si="52"/>
        <v>1</v>
      </c>
      <c r="Y92" s="62">
        <f t="shared" si="53"/>
        <v>0</v>
      </c>
      <c r="Z92" s="63">
        <f t="shared" si="54"/>
        <v>0</v>
      </c>
      <c r="AA92" s="64">
        <f t="shared" si="55"/>
        <v>8.3382242270447144e-024</v>
      </c>
      <c r="AB92" s="65">
        <f t="shared" si="56"/>
        <v>-9.6994728445681596e-023</v>
      </c>
      <c r="AC92" s="66">
        <f t="shared" si="57"/>
        <v>5.672258010568908e-022</v>
      </c>
      <c r="AD92" s="67">
        <f>シート1!C72</f>
        <v>524</v>
      </c>
      <c r="AE92" s="6">
        <f t="shared" si="58"/>
        <v>0</v>
      </c>
      <c r="AF92" s="13">
        <f t="shared" si="59"/>
        <v>2.6444437888088855e-016</v>
      </c>
      <c r="AG92" s="11">
        <f t="shared" si="33"/>
        <v>2.6444437888088855e-016</v>
      </c>
      <c r="AH92" s="2">
        <f t="shared" si="60"/>
        <v>4410</v>
      </c>
      <c r="AI92" s="76"/>
      <c r="AJ92" s="76"/>
      <c r="AK92" s="76"/>
    </row>
    <row r="93" ht="14.25">
      <c r="A93" s="14"/>
      <c r="B93" s="14"/>
      <c r="C93" s="14"/>
      <c r="D93" s="55">
        <f t="shared" si="34"/>
        <v>0.29545199999999999</v>
      </c>
      <c r="E93" s="56">
        <f t="shared" si="35"/>
        <v>2.124e-003</v>
      </c>
      <c r="F93" s="57">
        <f t="shared" si="36"/>
        <v>2.9280635068249457e-002</v>
      </c>
      <c r="G93" s="58">
        <f t="shared" si="37"/>
        <v>10.162894326109662</v>
      </c>
      <c r="H93" s="59">
        <f t="shared" si="38"/>
        <v>10.133613691041413</v>
      </c>
      <c r="I93" s="60">
        <f t="shared" si="39"/>
        <v>1</v>
      </c>
      <c r="J93" s="61">
        <f t="shared" si="40"/>
        <v>1</v>
      </c>
      <c r="K93" s="62">
        <f t="shared" si="41"/>
        <v>0</v>
      </c>
      <c r="L93" s="63">
        <f t="shared" si="42"/>
        <v>0</v>
      </c>
      <c r="M93" s="64">
        <f t="shared" si="43"/>
        <v>1.4893027595454614e-023</v>
      </c>
      <c r="N93" s="65">
        <f t="shared" si="44"/>
        <v>1.7324374207518131e-022</v>
      </c>
      <c r="O93" s="66">
        <f t="shared" si="45"/>
        <v>-1.0094995875742906e-021</v>
      </c>
      <c r="P93" s="67">
        <f>シート1!B73</f>
        <v>0</v>
      </c>
      <c r="Q93" s="68">
        <f>シート1!A73</f>
        <v>4420</v>
      </c>
      <c r="R93" s="55">
        <f t="shared" si="46"/>
        <v>0.29545199999999999</v>
      </c>
      <c r="S93" s="56">
        <f t="shared" si="47"/>
        <v>2.1259999999999999e-003</v>
      </c>
      <c r="T93" s="57">
        <f t="shared" si="48"/>
        <v>2.933939219547672e-002</v>
      </c>
      <c r="U93" s="58">
        <f t="shared" si="49"/>
        <v>10.142609567960916</v>
      </c>
      <c r="V93" s="59">
        <f t="shared" si="50"/>
        <v>10.11327017576544</v>
      </c>
      <c r="W93" s="60">
        <f t="shared" si="51"/>
        <v>1</v>
      </c>
      <c r="X93" s="61">
        <f t="shared" si="52"/>
        <v>1</v>
      </c>
      <c r="Y93" s="62">
        <f t="shared" si="53"/>
        <v>0</v>
      </c>
      <c r="Z93" s="63">
        <f t="shared" si="54"/>
        <v>0</v>
      </c>
      <c r="AA93" s="64">
        <f t="shared" si="55"/>
        <v>1.8298869365016339e-023</v>
      </c>
      <c r="AB93" s="65">
        <f t="shared" si="56"/>
        <v>-2.1286233334502575e-022</v>
      </c>
      <c r="AC93" s="66">
        <f t="shared" si="57"/>
        <v>1.2353899185543898e-021</v>
      </c>
      <c r="AD93" s="67">
        <f>シート1!C73</f>
        <v>296</v>
      </c>
      <c r="AE93" s="6">
        <f t="shared" si="58"/>
        <v>0</v>
      </c>
      <c r="AF93" s="13">
        <f t="shared" si="59"/>
        <v>3.253440284416703e-016</v>
      </c>
      <c r="AG93" s="11">
        <f t="shared" si="33"/>
        <v>3.253440284416703e-016</v>
      </c>
      <c r="AH93" s="2">
        <f t="shared" si="60"/>
        <v>4420</v>
      </c>
      <c r="AI93" s="76"/>
      <c r="AJ93" s="76"/>
      <c r="AK93" s="76"/>
    </row>
    <row r="94" ht="14.25">
      <c r="A94" s="14"/>
      <c r="B94" s="14"/>
      <c r="C94" s="14"/>
      <c r="D94" s="55">
        <f t="shared" si="34"/>
        <v>0.294321</v>
      </c>
      <c r="E94" s="56">
        <f t="shared" si="35"/>
        <v>2.124e-003</v>
      </c>
      <c r="F94" s="57">
        <f t="shared" si="36"/>
        <v>2.9280635068249457e-002</v>
      </c>
      <c r="G94" s="58">
        <f t="shared" si="37"/>
        <v>10.124268114712137</v>
      </c>
      <c r="H94" s="59">
        <f t="shared" si="38"/>
        <v>10.094987479643889</v>
      </c>
      <c r="I94" s="60">
        <f t="shared" si="39"/>
        <v>1</v>
      </c>
      <c r="J94" s="61">
        <f t="shared" si="40"/>
        <v>1</v>
      </c>
      <c r="K94" s="62">
        <f t="shared" si="41"/>
        <v>0</v>
      </c>
      <c r="L94" s="63">
        <f t="shared" si="42"/>
        <v>0</v>
      </c>
      <c r="M94" s="64">
        <f t="shared" si="43"/>
        <v>2.2036524237244401e-023</v>
      </c>
      <c r="N94" s="65">
        <f t="shared" si="44"/>
        <v>2.5634075386765671e-022</v>
      </c>
      <c r="O94" s="66">
        <f t="shared" si="45"/>
        <v>-1.488016296119407e-021</v>
      </c>
      <c r="P94" s="67">
        <f>シート1!B74</f>
        <v>23</v>
      </c>
      <c r="Q94" s="68">
        <f>シート1!A74</f>
        <v>4425</v>
      </c>
      <c r="R94" s="55">
        <f t="shared" si="46"/>
        <v>0.294321</v>
      </c>
      <c r="S94" s="56">
        <f t="shared" si="47"/>
        <v>2.1259999999999999e-003</v>
      </c>
      <c r="T94" s="57">
        <f t="shared" si="48"/>
        <v>2.933939219547672e-002</v>
      </c>
      <c r="U94" s="58">
        <f t="shared" si="49"/>
        <v>10.104060712126937</v>
      </c>
      <c r="V94" s="59">
        <f t="shared" si="50"/>
        <v>10.074721319931461</v>
      </c>
      <c r="W94" s="60">
        <f t="shared" si="51"/>
        <v>1</v>
      </c>
      <c r="X94" s="61">
        <f t="shared" si="52"/>
        <v>1</v>
      </c>
      <c r="Y94" s="62">
        <f t="shared" si="53"/>
        <v>0</v>
      </c>
      <c r="Z94" s="63">
        <f t="shared" si="54"/>
        <v>0</v>
      </c>
      <c r="AA94" s="64">
        <f t="shared" si="55"/>
        <v>2.703364662514099e-023</v>
      </c>
      <c r="AB94" s="65">
        <f t="shared" si="56"/>
        <v>-3.1446998088601597e-022</v>
      </c>
      <c r="AC94" s="66">
        <f t="shared" si="57"/>
        <v>1.818133885245668e-021</v>
      </c>
      <c r="AD94" s="67">
        <f>シート1!C74</f>
        <v>1196</v>
      </c>
      <c r="AE94" s="6">
        <f t="shared" si="58"/>
        <v>-3.0388689982363142e-017</v>
      </c>
      <c r="AF94" s="13">
        <f t="shared" si="59"/>
        <v>1.934657612218098e-015</v>
      </c>
      <c r="AG94" s="11">
        <f t="shared" si="33"/>
        <v>1.904268922235735e-015</v>
      </c>
      <c r="AH94" s="2">
        <f t="shared" si="60"/>
        <v>4425</v>
      </c>
      <c r="AI94" s="76"/>
      <c r="AJ94" s="76"/>
      <c r="AK94" s="76"/>
    </row>
    <row r="95" ht="14.25">
      <c r="A95" s="14"/>
      <c r="B95" s="14"/>
      <c r="C95" s="14"/>
      <c r="D95" s="55">
        <f t="shared" si="34"/>
        <v>0.29319200000000001</v>
      </c>
      <c r="E95" s="56">
        <f t="shared" si="35"/>
        <v>2.124e-003</v>
      </c>
      <c r="F95" s="57">
        <f t="shared" si="36"/>
        <v>2.9280635068249457e-002</v>
      </c>
      <c r="G95" s="58">
        <f t="shared" si="37"/>
        <v>10.08571020784405</v>
      </c>
      <c r="H95" s="59">
        <f t="shared" si="38"/>
        <v>10.056429572775802</v>
      </c>
      <c r="I95" s="60">
        <f t="shared" si="39"/>
        <v>1</v>
      </c>
      <c r="J95" s="61">
        <f t="shared" si="40"/>
        <v>1</v>
      </c>
      <c r="K95" s="62">
        <f t="shared" si="41"/>
        <v>0</v>
      </c>
      <c r="L95" s="63">
        <f t="shared" si="42"/>
        <v>0</v>
      </c>
      <c r="M95" s="64">
        <f t="shared" si="43"/>
        <v>3.2535392615248753e-023</v>
      </c>
      <c r="N95" s="65">
        <f t="shared" si="44"/>
        <v>3.7846926223860638e-022</v>
      </c>
      <c r="O95" s="66">
        <f t="shared" si="45"/>
        <v>-2.1885611000525686e-021</v>
      </c>
      <c r="P95" s="67">
        <f>シート1!B75</f>
        <v>0</v>
      </c>
      <c r="Q95" s="68">
        <f>シート1!A75</f>
        <v>4430</v>
      </c>
      <c r="R95" s="55">
        <f t="shared" si="46"/>
        <v>0.29319200000000001</v>
      </c>
      <c r="S95" s="56">
        <f t="shared" si="47"/>
        <v>2.1259999999999999e-003</v>
      </c>
      <c r="T95" s="57">
        <f t="shared" si="48"/>
        <v>2.933939219547672e-002</v>
      </c>
      <c r="U95" s="58">
        <f t="shared" si="49"/>
        <v>10.06558002403095</v>
      </c>
      <c r="V95" s="59">
        <f t="shared" si="50"/>
        <v>10.036240631835474</v>
      </c>
      <c r="W95" s="60">
        <f t="shared" si="51"/>
        <v>1</v>
      </c>
      <c r="X95" s="61">
        <f t="shared" si="52"/>
        <v>1</v>
      </c>
      <c r="Y95" s="62">
        <f t="shared" si="53"/>
        <v>0</v>
      </c>
      <c r="Z95" s="63">
        <f t="shared" si="54"/>
        <v>0</v>
      </c>
      <c r="AA95" s="64">
        <f t="shared" si="55"/>
        <v>3.9851222749489282e-023</v>
      </c>
      <c r="AB95" s="65">
        <f t="shared" si="56"/>
        <v>-4.6357095030833268e-022</v>
      </c>
      <c r="AC95" s="66">
        <f t="shared" si="57"/>
        <v>2.6699363216739019e-021</v>
      </c>
      <c r="AD95" s="67">
        <f>シート1!C75</f>
        <v>218</v>
      </c>
      <c r="AE95" s="6">
        <f t="shared" si="58"/>
        <v>0</v>
      </c>
      <c r="AF95" s="13">
        <f t="shared" si="59"/>
        <v>5.1785058710501647e-016</v>
      </c>
      <c r="AG95" s="11">
        <f t="shared" si="33"/>
        <v>5.1785058710501647e-016</v>
      </c>
      <c r="AH95" s="2">
        <f t="shared" si="60"/>
        <v>4430</v>
      </c>
      <c r="AI95" s="76"/>
      <c r="AJ95" s="76"/>
      <c r="AK95" s="76"/>
    </row>
    <row r="96" ht="14.25">
      <c r="A96" s="14"/>
      <c r="B96" s="14"/>
      <c r="C96" s="14"/>
      <c r="D96" s="55">
        <f t="shared" si="34"/>
        <v>0.290937</v>
      </c>
      <c r="E96" s="56">
        <f t="shared" si="35"/>
        <v>2.124e-003</v>
      </c>
      <c r="F96" s="57">
        <f t="shared" si="36"/>
        <v>2.9280635068249457e-002</v>
      </c>
      <c r="G96" s="58">
        <f t="shared" si="37"/>
        <v>10.008696850902034</v>
      </c>
      <c r="H96" s="59">
        <f t="shared" si="38"/>
        <v>9.9794162158337851</v>
      </c>
      <c r="I96" s="60">
        <f t="shared" si="39"/>
        <v>1</v>
      </c>
      <c r="J96" s="61">
        <f t="shared" si="40"/>
        <v>1</v>
      </c>
      <c r="K96" s="62">
        <f t="shared" si="41"/>
        <v>0</v>
      </c>
      <c r="L96" s="63">
        <f t="shared" si="42"/>
        <v>0</v>
      </c>
      <c r="M96" s="64">
        <f t="shared" si="43"/>
        <v>7.0534176967000245e-023</v>
      </c>
      <c r="N96" s="65">
        <f t="shared" si="44"/>
        <v>8.204916484332332e-022</v>
      </c>
      <c r="O96" s="66">
        <f t="shared" si="45"/>
        <v>-4.7082937083275737e-021</v>
      </c>
      <c r="P96" s="67">
        <f>シート1!B76</f>
        <v>10</v>
      </c>
      <c r="Q96" s="68">
        <f>シート1!A76</f>
        <v>4440</v>
      </c>
      <c r="R96" s="55">
        <f t="shared" si="46"/>
        <v>0.290937</v>
      </c>
      <c r="S96" s="56">
        <f t="shared" si="47"/>
        <v>2.1259999999999999e-003</v>
      </c>
      <c r="T96" s="57">
        <f t="shared" si="48"/>
        <v>2.933939219547672e-002</v>
      </c>
      <c r="U96" s="58">
        <f t="shared" si="49"/>
        <v>9.9887208994459602</v>
      </c>
      <c r="V96" s="59">
        <f t="shared" si="50"/>
        <v>9.9593815072504839</v>
      </c>
      <c r="W96" s="60">
        <f t="shared" si="51"/>
        <v>1</v>
      </c>
      <c r="X96" s="61">
        <f t="shared" si="52"/>
        <v>1</v>
      </c>
      <c r="Y96" s="62">
        <f t="shared" si="53"/>
        <v>0</v>
      </c>
      <c r="Z96" s="63">
        <f t="shared" si="54"/>
        <v>0</v>
      </c>
      <c r="AA96" s="64">
        <f t="shared" si="55"/>
        <v>8.6127701422265234e-023</v>
      </c>
      <c r="AB96" s="65">
        <f t="shared" si="56"/>
        <v>-1.0018839483840811e-021</v>
      </c>
      <c r="AC96" s="66">
        <f t="shared" si="57"/>
        <v>5.7261591242116119e-021</v>
      </c>
      <c r="AD96" s="67">
        <f>シート1!C76</f>
        <v>565</v>
      </c>
      <c r="AE96" s="6">
        <f t="shared" si="58"/>
        <v>-4.1806133388695593e-017</v>
      </c>
      <c r="AF96" s="13">
        <f t="shared" si="59"/>
        <v>2.8784516315367785e-015</v>
      </c>
      <c r="AG96" s="11">
        <f t="shared" si="33"/>
        <v>2.8366454981480828e-015</v>
      </c>
      <c r="AH96" s="2">
        <f t="shared" si="60"/>
        <v>4440</v>
      </c>
      <c r="AI96" s="76"/>
      <c r="AJ96" s="76"/>
      <c r="AK96" s="76"/>
    </row>
    <row r="97" ht="14.25">
      <c r="A97" s="14"/>
      <c r="B97" s="14"/>
      <c r="C97" s="14"/>
      <c r="D97" s="55">
        <f t="shared" si="34"/>
        <v>0.28868699999999997</v>
      </c>
      <c r="E97" s="56">
        <f t="shared" si="35"/>
        <v>2.124e-003</v>
      </c>
      <c r="F97" s="57">
        <f t="shared" si="36"/>
        <v>2.9280635068249457e-002</v>
      </c>
      <c r="G97" s="58">
        <f t="shared" si="37"/>
        <v>9.9318542552836142</v>
      </c>
      <c r="H97" s="59">
        <f t="shared" si="38"/>
        <v>9.9025736202153656</v>
      </c>
      <c r="I97" s="60">
        <f t="shared" si="39"/>
        <v>1</v>
      </c>
      <c r="J97" s="61">
        <f t="shared" si="40"/>
        <v>1</v>
      </c>
      <c r="K97" s="62">
        <f t="shared" si="41"/>
        <v>0</v>
      </c>
      <c r="L97" s="63">
        <f t="shared" si="42"/>
        <v>0</v>
      </c>
      <c r="M97" s="64">
        <f t="shared" si="43"/>
        <v>1.5175072758460051e-022</v>
      </c>
      <c r="N97" s="65">
        <f t="shared" si="44"/>
        <v>1.7652464376962118e-021</v>
      </c>
      <c r="O97" s="66">
        <f t="shared" si="45"/>
        <v>-1.0051657202861225e-020</v>
      </c>
      <c r="P97" s="67">
        <f>シート1!B77</f>
        <v>173</v>
      </c>
      <c r="Q97" s="68">
        <f>シート1!A77</f>
        <v>4450</v>
      </c>
      <c r="R97" s="55">
        <f t="shared" si="46"/>
        <v>0.28868699999999997</v>
      </c>
      <c r="S97" s="56">
        <f t="shared" si="47"/>
        <v>2.1259999999999999e-003</v>
      </c>
      <c r="T97" s="57">
        <f t="shared" si="48"/>
        <v>2.933939219547672e-002</v>
      </c>
      <c r="U97" s="58">
        <f t="shared" si="49"/>
        <v>9.9120321942059473</v>
      </c>
      <c r="V97" s="59">
        <f t="shared" si="50"/>
        <v>9.882692802010471</v>
      </c>
      <c r="W97" s="60">
        <f t="shared" si="51"/>
        <v>1</v>
      </c>
      <c r="X97" s="61">
        <f t="shared" si="52"/>
        <v>1</v>
      </c>
      <c r="Y97" s="62">
        <f t="shared" si="53"/>
        <v>0</v>
      </c>
      <c r="Z97" s="63">
        <f t="shared" si="54"/>
        <v>0</v>
      </c>
      <c r="AA97" s="64">
        <f t="shared" si="55"/>
        <v>1.847331939343649e-022</v>
      </c>
      <c r="AB97" s="65">
        <f t="shared" si="56"/>
        <v>-2.1489163031200735e-021</v>
      </c>
      <c r="AC97" s="66">
        <f t="shared" si="57"/>
        <v>1.2187325807660562e-020</v>
      </c>
      <c r="AD97" s="67">
        <f>シート1!C77</f>
        <v>4336</v>
      </c>
      <c r="AE97" s="6">
        <f t="shared" si="58"/>
        <v>-1.5440459745079895e-015</v>
      </c>
      <c r="AF97" s="13">
        <f t="shared" si="59"/>
        <v>4.7015901819290991e-014</v>
      </c>
      <c r="AG97" s="11">
        <f t="shared" si="33"/>
        <v>4.5471855844783004e-014</v>
      </c>
      <c r="AH97" s="2">
        <f t="shared" si="60"/>
        <v>4450</v>
      </c>
      <c r="AI97" s="76"/>
      <c r="AJ97" s="76"/>
      <c r="AK97" s="76"/>
    </row>
    <row r="98" ht="14.25">
      <c r="A98" s="14"/>
      <c r="B98" s="14"/>
      <c r="C98" s="14"/>
      <c r="D98" s="55">
        <f t="shared" si="34"/>
        <v>0.286443</v>
      </c>
      <c r="E98" s="56">
        <f t="shared" si="35"/>
        <v>2.124e-003</v>
      </c>
      <c r="F98" s="57">
        <f t="shared" si="36"/>
        <v>2.9280635068249457e-002</v>
      </c>
      <c r="G98" s="58">
        <f t="shared" si="37"/>
        <v>9.8552165732535109</v>
      </c>
      <c r="H98" s="59">
        <f t="shared" si="38"/>
        <v>9.8259359381852622</v>
      </c>
      <c r="I98" s="60">
        <f t="shared" si="39"/>
        <v>1</v>
      </c>
      <c r="J98" s="61">
        <f t="shared" si="40"/>
        <v>1</v>
      </c>
      <c r="K98" s="62">
        <f t="shared" si="41"/>
        <v>0</v>
      </c>
      <c r="L98" s="63">
        <f t="shared" si="42"/>
        <v>0</v>
      </c>
      <c r="M98" s="64">
        <f t="shared" si="43"/>
        <v>3.2390713223014012e-022</v>
      </c>
      <c r="N98" s="65">
        <f t="shared" si="44"/>
        <v>3.7678627339357397e-021</v>
      </c>
      <c r="O98" s="66">
        <f t="shared" si="45"/>
        <v>-2.1288901212138193e-020</v>
      </c>
      <c r="P98" s="67">
        <f>シート1!B78</f>
        <v>0</v>
      </c>
      <c r="Q98" s="68">
        <f>シート1!A78</f>
        <v>4460</v>
      </c>
      <c r="R98" s="55">
        <f t="shared" si="46"/>
        <v>0.286443</v>
      </c>
      <c r="S98" s="56">
        <f t="shared" si="47"/>
        <v>2.1259999999999999e-003</v>
      </c>
      <c r="T98" s="57">
        <f t="shared" si="48"/>
        <v>2.933939219547672e-002</v>
      </c>
      <c r="U98" s="58">
        <f t="shared" si="49"/>
        <v>9.8355479921799116</v>
      </c>
      <c r="V98" s="59">
        <f t="shared" si="50"/>
        <v>9.8062085999844353</v>
      </c>
      <c r="W98" s="60">
        <f t="shared" si="51"/>
        <v>1</v>
      </c>
      <c r="X98" s="61">
        <f t="shared" si="52"/>
        <v>1</v>
      </c>
      <c r="Y98" s="62">
        <f t="shared" si="53"/>
        <v>0</v>
      </c>
      <c r="Z98" s="63">
        <f t="shared" si="54"/>
        <v>0</v>
      </c>
      <c r="AA98" s="64">
        <f t="shared" si="55"/>
        <v>3.9311474663196451e-022</v>
      </c>
      <c r="AB98" s="65">
        <f t="shared" si="56"/>
        <v>-4.5729230900132096e-021</v>
      </c>
      <c r="AC98" s="66">
        <f t="shared" si="57"/>
        <v>2.5734080168244807e-020</v>
      </c>
      <c r="AD98" s="67">
        <f>シート1!C78</f>
        <v>319</v>
      </c>
      <c r="AE98" s="6">
        <f t="shared" si="58"/>
        <v>0</v>
      </c>
      <c r="AF98" s="13">
        <f t="shared" si="59"/>
        <v>7.3037585625793192e-015</v>
      </c>
      <c r="AG98" s="11">
        <f t="shared" si="33"/>
        <v>7.3037585625793192e-015</v>
      </c>
      <c r="AH98" s="2">
        <f t="shared" si="60"/>
        <v>4460</v>
      </c>
      <c r="AI98" s="76"/>
      <c r="AJ98" s="76"/>
      <c r="AK98" s="76"/>
    </row>
    <row r="99" ht="14.25">
      <c r="A99" s="14"/>
      <c r="B99" s="14"/>
      <c r="C99" s="14"/>
      <c r="D99" s="55">
        <f t="shared" si="34"/>
        <v>0.28420299999999998</v>
      </c>
      <c r="E99" s="56">
        <f t="shared" si="35"/>
        <v>2.124e-003</v>
      </c>
      <c r="F99" s="57">
        <f t="shared" si="36"/>
        <v>2.9280635068249457e-002</v>
      </c>
      <c r="G99" s="58">
        <f t="shared" si="37"/>
        <v>9.778715500282285</v>
      </c>
      <c r="H99" s="59">
        <f t="shared" si="38"/>
        <v>9.7494348652140363</v>
      </c>
      <c r="I99" s="60">
        <f t="shared" si="39"/>
        <v>1</v>
      </c>
      <c r="J99" s="61">
        <f t="shared" si="40"/>
        <v>1</v>
      </c>
      <c r="K99" s="62">
        <f t="shared" si="41"/>
        <v>0</v>
      </c>
      <c r="L99" s="63">
        <f t="shared" si="42"/>
        <v>0</v>
      </c>
      <c r="M99" s="64">
        <f t="shared" si="43"/>
        <v>6.8640324856602766e-022</v>
      </c>
      <c r="N99" s="65">
        <f t="shared" si="44"/>
        <v>7.9846133764253966e-021</v>
      </c>
      <c r="O99" s="66">
        <f t="shared" si="45"/>
        <v>-4.4762834536226135e-020</v>
      </c>
      <c r="P99" s="67">
        <f>シート1!B79</f>
        <v>0</v>
      </c>
      <c r="Q99" s="68">
        <f>シート1!A79</f>
        <v>4470</v>
      </c>
      <c r="R99" s="55">
        <f t="shared" si="46"/>
        <v>0.28420299999999998</v>
      </c>
      <c r="S99" s="56">
        <f t="shared" si="47"/>
        <v>2.1259999999999999e-003</v>
      </c>
      <c r="T99" s="57">
        <f t="shared" si="48"/>
        <v>2.933939219547672e-002</v>
      </c>
      <c r="U99" s="58">
        <f t="shared" si="49"/>
        <v>9.7592001256298548</v>
      </c>
      <c r="V99" s="59">
        <f t="shared" si="50"/>
        <v>9.7298607334343785</v>
      </c>
      <c r="W99" s="60">
        <f t="shared" si="51"/>
        <v>1</v>
      </c>
      <c r="X99" s="61">
        <f t="shared" si="52"/>
        <v>1</v>
      </c>
      <c r="Y99" s="62">
        <f t="shared" si="53"/>
        <v>0</v>
      </c>
      <c r="Z99" s="63">
        <f t="shared" si="54"/>
        <v>0</v>
      </c>
      <c r="AA99" s="64">
        <f t="shared" si="55"/>
        <v>8.3056828946755181e-022</v>
      </c>
      <c r="AB99" s="65">
        <f t="shared" si="56"/>
        <v>-9.6616190089016474e-021</v>
      </c>
      <c r="AC99" s="66">
        <f t="shared" si="57"/>
        <v>5.3947355047570686e-020</v>
      </c>
      <c r="AD99" s="67">
        <f>シート1!C79</f>
        <v>254</v>
      </c>
      <c r="AE99" s="6">
        <f t="shared" si="58"/>
        <v>0</v>
      </c>
      <c r="AF99" s="13">
        <f t="shared" si="59"/>
        <v>1.2191326130364426e-014</v>
      </c>
      <c r="AG99" s="11">
        <f t="shared" si="33"/>
        <v>1.2191326130364426e-014</v>
      </c>
      <c r="AH99" s="2">
        <f t="shared" si="60"/>
        <v>4470</v>
      </c>
      <c r="AI99" s="76"/>
      <c r="AJ99" s="76"/>
      <c r="AK99" s="76"/>
    </row>
    <row r="100" ht="14.25">
      <c r="A100" s="14"/>
      <c r="B100" s="14"/>
      <c r="C100" s="14"/>
      <c r="D100" s="55">
        <f t="shared" ref="D100:D163" si="61">ROUND(LN($B$11/Q100),6)</f>
        <v>0.28308499999999998</v>
      </c>
      <c r="E100" s="56">
        <f t="shared" si="35"/>
        <v>2.124e-003</v>
      </c>
      <c r="F100" s="57">
        <f t="shared" si="36"/>
        <v>2.9280635068249457e-002</v>
      </c>
      <c r="G100" s="58">
        <f t="shared" si="37"/>
        <v>9.740533268326109</v>
      </c>
      <c r="H100" s="59">
        <f t="shared" si="38"/>
        <v>9.7112526332578604</v>
      </c>
      <c r="I100" s="60">
        <f t="shared" si="39"/>
        <v>1</v>
      </c>
      <c r="J100" s="61">
        <f t="shared" si="40"/>
        <v>1</v>
      </c>
      <c r="K100" s="62">
        <f t="shared" si="41"/>
        <v>0</v>
      </c>
      <c r="L100" s="63">
        <f t="shared" si="42"/>
        <v>0</v>
      </c>
      <c r="M100" s="64">
        <f t="shared" si="43"/>
        <v>9.9636088168596184e-022</v>
      </c>
      <c r="N100" s="65">
        <f t="shared" ref="N100:N163" si="62">($B$11*EXP(-$B$18*$B$17)*M100*SQRT($B$17))/100</f>
        <v>1.1590208001312304e-020</v>
      </c>
      <c r="O100" s="66">
        <f t="shared" ref="O100:O163" si="63">-(EXP(-$B$18*$B$17)*H100)/($B$13/100)*M100</f>
        <v>-6.4721820976240272e-020</v>
      </c>
      <c r="P100" s="67">
        <f>シート1!B80</f>
        <v>22</v>
      </c>
      <c r="Q100" s="68">
        <f>シート1!A80</f>
        <v>4475</v>
      </c>
      <c r="R100" s="55">
        <f t="shared" ref="R100:R163" si="64">ROUND(LN($C$11/AH100),6)</f>
        <v>0.28308499999999998</v>
      </c>
      <c r="S100" s="56">
        <f t="shared" si="47"/>
        <v>2.1259999999999999e-003</v>
      </c>
      <c r="T100" s="57">
        <f t="shared" si="48"/>
        <v>2.933939219547672e-002</v>
      </c>
      <c r="U100" s="58">
        <f t="shared" ref="U100:U163" si="65">(R100+S100)/T100</f>
        <v>9.7210943600928186</v>
      </c>
      <c r="V100" s="59">
        <f t="shared" ref="V100:V163" si="66">U100-T100</f>
        <v>9.6917549678973423</v>
      </c>
      <c r="W100" s="60">
        <f t="shared" ref="W100:W163" si="67">NORMSDIST(U100)</f>
        <v>1</v>
      </c>
      <c r="X100" s="61">
        <f t="shared" ref="X100:X163" si="68">NORMSDIST(V100)</f>
        <v>1</v>
      </c>
      <c r="Y100" s="62">
        <f t="shared" ref="Y100:Y163" si="69">1-NORMSDIST(U100)</f>
        <v>0</v>
      </c>
      <c r="Z100" s="63">
        <f t="shared" ref="Z100:Z163" si="70">1-NORMSDIST(V100)</f>
        <v>0</v>
      </c>
      <c r="AA100" s="64">
        <f t="shared" ref="AA100:AA163" si="71">_xlfn.NORM.DIST(U100,0,1,FALSE)</f>
        <v>1.2038330094003978e-021</v>
      </c>
      <c r="AB100" s="65">
        <f t="shared" ref="AB100:AB163" si="72">($C$11*EXP(-$C$18*$C$17)*AA100*SQRT($C$17))/100*-1</f>
        <v>-1.4003635865537764e-020</v>
      </c>
      <c r="AC100" s="66">
        <f t="shared" ref="AC100:AC163" si="73">-(EXP(-$C$18*$C$17)*V100)/($C$13/100)*AA100*-1</f>
        <v>7.7885544388351875e-020</v>
      </c>
      <c r="AD100" s="67">
        <f>シート1!C80</f>
        <v>3657</v>
      </c>
      <c r="AE100" s="6">
        <f t="shared" ref="AE100:AE163" si="74">O100*P100*$B$11*($B$13*0.01)</f>
        <v>-1.2642992019452407e-015</v>
      </c>
      <c r="AF100" s="13">
        <f t="shared" ref="AF100:AF163" si="75">AC100*AD100*$C$11*($C$13*0.01)</f>
        <v>2.5341300332424389e-013</v>
      </c>
      <c r="AG100" s="11">
        <f t="shared" ref="AG100:AG163" si="76">SUM(AE100:AF100)</f>
        <v>2.5214870412229866e-013</v>
      </c>
      <c r="AH100" s="2">
        <f t="shared" ref="AH100:AH163" si="77">Q100</f>
        <v>4475</v>
      </c>
      <c r="AI100" s="76"/>
      <c r="AJ100" s="76"/>
      <c r="AK100" s="76"/>
    </row>
    <row r="101" ht="14.25">
      <c r="A101" s="14"/>
      <c r="B101" s="14"/>
      <c r="C101" s="14"/>
      <c r="D101" s="55">
        <f t="shared" si="61"/>
        <v>0.281968</v>
      </c>
      <c r="E101" s="56">
        <f t="shared" si="35"/>
        <v>2.124e-003</v>
      </c>
      <c r="F101" s="57">
        <f t="shared" si="36"/>
        <v>2.9280635068249457e-002</v>
      </c>
      <c r="G101" s="58">
        <f t="shared" si="37"/>
        <v>9.7023851886346559</v>
      </c>
      <c r="H101" s="59">
        <f t="shared" si="38"/>
        <v>9.6731045535664073</v>
      </c>
      <c r="I101" s="60">
        <f t="shared" si="39"/>
        <v>1</v>
      </c>
      <c r="J101" s="61">
        <f t="shared" si="40"/>
        <v>1</v>
      </c>
      <c r="K101" s="62">
        <f t="shared" si="41"/>
        <v>0</v>
      </c>
      <c r="L101" s="63">
        <f t="shared" si="42"/>
        <v>0</v>
      </c>
      <c r="M101" s="64">
        <f t="shared" si="43"/>
        <v>1.4436999750212192e-021</v>
      </c>
      <c r="N101" s="65">
        <f t="shared" si="62"/>
        <v>1.6793897983701888e-020</v>
      </c>
      <c r="O101" s="66">
        <f t="shared" si="63"/>
        <v>-9.3411777942217147e-020</v>
      </c>
      <c r="P101" s="67">
        <f>シート1!B81</f>
        <v>0</v>
      </c>
      <c r="Q101" s="68">
        <f>シート1!A81</f>
        <v>4480</v>
      </c>
      <c r="R101" s="55">
        <f t="shared" si="64"/>
        <v>0.281968</v>
      </c>
      <c r="S101" s="56">
        <f t="shared" si="47"/>
        <v>2.1259999999999999e-003</v>
      </c>
      <c r="T101" s="57">
        <f t="shared" si="48"/>
        <v>2.933939219547672e-002</v>
      </c>
      <c r="U101" s="58">
        <f t="shared" si="65"/>
        <v>9.683022678424777</v>
      </c>
      <c r="V101" s="59">
        <f t="shared" si="66"/>
        <v>9.6536832862293007</v>
      </c>
      <c r="W101" s="60">
        <f t="shared" si="67"/>
        <v>1</v>
      </c>
      <c r="X101" s="61">
        <f t="shared" si="68"/>
        <v>1</v>
      </c>
      <c r="Y101" s="62">
        <f t="shared" si="69"/>
        <v>0</v>
      </c>
      <c r="Z101" s="63">
        <f t="shared" si="70"/>
        <v>0</v>
      </c>
      <c r="AA101" s="64">
        <f t="shared" si="71"/>
        <v>1.7417394960563267e-021</v>
      </c>
      <c r="AB101" s="65">
        <f t="shared" si="72"/>
        <v>-2.0260854690756902e-020</v>
      </c>
      <c r="AC101" s="66">
        <f t="shared" si="73"/>
        <v>1.1224433552766625e-019</v>
      </c>
      <c r="AD101" s="67">
        <f>シート1!C81</f>
        <v>365</v>
      </c>
      <c r="AE101" s="6">
        <f t="shared" si="74"/>
        <v>0</v>
      </c>
      <c r="AF101" s="13">
        <f t="shared" si="75"/>
        <v>3.645057416138492e-014</v>
      </c>
      <c r="AG101" s="11">
        <f t="shared" si="76"/>
        <v>3.645057416138492e-014</v>
      </c>
      <c r="AH101" s="2">
        <f t="shared" si="77"/>
        <v>4480</v>
      </c>
      <c r="AI101" s="76"/>
      <c r="AJ101" s="76"/>
      <c r="AK101" s="76"/>
    </row>
    <row r="102" ht="14.25">
      <c r="A102" s="14"/>
      <c r="B102" s="14"/>
      <c r="C102" s="14"/>
      <c r="D102" s="55">
        <f t="shared" si="61"/>
        <v>0.27973899999999996</v>
      </c>
      <c r="E102" s="56">
        <f t="shared" si="35"/>
        <v>2.124e-003</v>
      </c>
      <c r="F102" s="57">
        <f t="shared" si="36"/>
        <v>2.9280635068249457e-002</v>
      </c>
      <c r="G102" s="58">
        <f t="shared" si="37"/>
        <v>9.6262597905753395</v>
      </c>
      <c r="H102" s="59">
        <f t="shared" si="38"/>
        <v>9.5969791555070909</v>
      </c>
      <c r="I102" s="60">
        <f t="shared" si="39"/>
        <v>1</v>
      </c>
      <c r="J102" s="61">
        <f t="shared" si="40"/>
        <v>1</v>
      </c>
      <c r="K102" s="62">
        <f t="shared" si="41"/>
        <v>0</v>
      </c>
      <c r="L102" s="63">
        <f t="shared" si="42"/>
        <v>0</v>
      </c>
      <c r="M102" s="64">
        <f t="shared" si="43"/>
        <v>3.0129198001244756e-021</v>
      </c>
      <c r="N102" s="65">
        <f t="shared" si="62"/>
        <v>3.5047910668296735e-020</v>
      </c>
      <c r="O102" s="66">
        <f t="shared" si="63"/>
        <v>-1.9341089310374037e-019</v>
      </c>
      <c r="P102" s="67">
        <f>シート1!B82</f>
        <v>4</v>
      </c>
      <c r="Q102" s="68">
        <f>シート1!A82</f>
        <v>4490</v>
      </c>
      <c r="R102" s="55">
        <f t="shared" si="64"/>
        <v>0.27973899999999996</v>
      </c>
      <c r="S102" s="56">
        <f t="shared" si="47"/>
        <v>2.1259999999999999e-003</v>
      </c>
      <c r="T102" s="57">
        <f t="shared" si="48"/>
        <v>2.933939219547672e-002</v>
      </c>
      <c r="U102" s="58">
        <f t="shared" si="65"/>
        <v>9.6070497344336712</v>
      </c>
      <c r="V102" s="59">
        <f t="shared" si="66"/>
        <v>9.5777103422381948</v>
      </c>
      <c r="W102" s="60">
        <f t="shared" si="67"/>
        <v>1</v>
      </c>
      <c r="X102" s="61">
        <f t="shared" si="68"/>
        <v>1</v>
      </c>
      <c r="Y102" s="62">
        <f t="shared" si="69"/>
        <v>0</v>
      </c>
      <c r="Z102" s="63">
        <f t="shared" si="70"/>
        <v>0</v>
      </c>
      <c r="AA102" s="64">
        <f t="shared" si="71"/>
        <v>3.6242454674446721e-021</v>
      </c>
      <c r="AB102" s="65">
        <f t="shared" si="72"/>
        <v>-4.2159181063409798e-020</v>
      </c>
      <c r="AC102" s="66">
        <f t="shared" si="73"/>
        <v>2.3172211813320918e-019</v>
      </c>
      <c r="AD102" s="67">
        <f>シート1!C82</f>
        <v>794</v>
      </c>
      <c r="AE102" s="6">
        <f t="shared" si="74"/>
        <v>-6.8693773981180499e-016</v>
      </c>
      <c r="AF102" s="13">
        <f t="shared" si="75"/>
        <v>1.6369486946123754e-013</v>
      </c>
      <c r="AG102" s="11">
        <f t="shared" si="76"/>
        <v>1.6300793172142572e-013</v>
      </c>
      <c r="AH102" s="2">
        <f t="shared" si="77"/>
        <v>4490</v>
      </c>
      <c r="AI102" s="76"/>
      <c r="AJ102" s="76"/>
      <c r="AK102" s="76"/>
    </row>
    <row r="103" ht="14.25">
      <c r="A103" s="14"/>
      <c r="B103" s="14"/>
      <c r="C103" s="14"/>
      <c r="D103" s="55">
        <f t="shared" si="61"/>
        <v>0.27751399999999998</v>
      </c>
      <c r="E103" s="56">
        <f t="shared" si="35"/>
        <v>2.124e-003</v>
      </c>
      <c r="F103" s="57">
        <f t="shared" si="36"/>
        <v>2.9280635068249457e-002</v>
      </c>
      <c r="G103" s="58">
        <f t="shared" si="37"/>
        <v>9.5502710015749042</v>
      </c>
      <c r="H103" s="59">
        <f t="shared" si="38"/>
        <v>9.5209903665066555</v>
      </c>
      <c r="I103" s="60">
        <f t="shared" si="39"/>
        <v>1</v>
      </c>
      <c r="J103" s="61">
        <f t="shared" si="40"/>
        <v>1</v>
      </c>
      <c r="K103" s="62">
        <f t="shared" si="41"/>
        <v>0</v>
      </c>
      <c r="L103" s="63">
        <f t="shared" si="42"/>
        <v>0</v>
      </c>
      <c r="M103" s="64">
        <f t="shared" si="43"/>
        <v>6.2433089227040202e-021</v>
      </c>
      <c r="N103" s="65">
        <f t="shared" si="62"/>
        <v>7.2625541970440214e-020</v>
      </c>
      <c r="O103" s="66">
        <f t="shared" si="63"/>
        <v>-3.9760858935244163e-019</v>
      </c>
      <c r="P103" s="67">
        <f>シート1!B83</f>
        <v>4903</v>
      </c>
      <c r="Q103" s="68">
        <f>シート1!A83</f>
        <v>4500</v>
      </c>
      <c r="R103" s="55">
        <f t="shared" si="64"/>
        <v>0.27751399999999998</v>
      </c>
      <c r="S103" s="56">
        <f t="shared" si="47"/>
        <v>2.1259999999999999e-003</v>
      </c>
      <c r="T103" s="57">
        <f t="shared" si="48"/>
        <v>2.933939219547672e-002</v>
      </c>
      <c r="U103" s="58">
        <f t="shared" si="65"/>
        <v>9.5312131259185513</v>
      </c>
      <c r="V103" s="59">
        <f t="shared" si="66"/>
        <v>9.501873733723075</v>
      </c>
      <c r="W103" s="60">
        <f t="shared" si="67"/>
        <v>1</v>
      </c>
      <c r="X103" s="61">
        <f t="shared" si="68"/>
        <v>1</v>
      </c>
      <c r="Y103" s="62">
        <f t="shared" si="69"/>
        <v>0</v>
      </c>
      <c r="Z103" s="63">
        <f t="shared" si="70"/>
        <v>0</v>
      </c>
      <c r="AA103" s="64">
        <f t="shared" si="71"/>
        <v>7.4882609961972634e-021</v>
      </c>
      <c r="AB103" s="65">
        <f t="shared" si="72"/>
        <v>-8.7107497001669182e-020</v>
      </c>
      <c r="AC103" s="66">
        <f t="shared" si="73"/>
        <v>4.74983380981507e-019</v>
      </c>
      <c r="AD103" s="67">
        <f>シート1!C83</f>
        <v>43510</v>
      </c>
      <c r="AE103" s="6">
        <f t="shared" si="74"/>
        <v>-1.7309881949700789e-012</v>
      </c>
      <c r="AF103" s="13">
        <f t="shared" si="75"/>
        <v>1.8387156547719943e-011</v>
      </c>
      <c r="AG103" s="11">
        <f t="shared" si="76"/>
        <v>1.6656168352749865e-011</v>
      </c>
      <c r="AH103" s="2">
        <f t="shared" si="77"/>
        <v>4500</v>
      </c>
      <c r="AI103" s="76"/>
      <c r="AJ103" s="76"/>
      <c r="AK103" s="76"/>
    </row>
    <row r="104" ht="14.25">
      <c r="A104" s="14"/>
      <c r="B104" s="14"/>
      <c r="C104" s="14"/>
      <c r="D104" s="55">
        <f t="shared" si="61"/>
        <v>0.27529399999999998</v>
      </c>
      <c r="E104" s="56">
        <f t="shared" si="35"/>
        <v>2.124e-003</v>
      </c>
      <c r="F104" s="57">
        <f t="shared" si="36"/>
        <v>2.9280635068249457e-002</v>
      </c>
      <c r="G104" s="58">
        <f t="shared" si="37"/>
        <v>9.4744529738980638</v>
      </c>
      <c r="H104" s="59">
        <f t="shared" si="38"/>
        <v>9.4451723388298152</v>
      </c>
      <c r="I104" s="60">
        <f t="shared" si="39"/>
        <v>1</v>
      </c>
      <c r="J104" s="61">
        <f t="shared" si="40"/>
        <v>1</v>
      </c>
      <c r="K104" s="62">
        <f t="shared" si="41"/>
        <v>0</v>
      </c>
      <c r="L104" s="63">
        <f t="shared" si="42"/>
        <v>0</v>
      </c>
      <c r="M104" s="64">
        <f t="shared" si="43"/>
        <v>1.2841971657679412e-020</v>
      </c>
      <c r="N104" s="65">
        <f t="shared" si="62"/>
        <v>1.4938475144428068e-019</v>
      </c>
      <c r="O104" s="66">
        <f t="shared" si="63"/>
        <v>-8.1133535436220766e-019</v>
      </c>
      <c r="P104" s="67">
        <f>シート1!B84</f>
        <v>5</v>
      </c>
      <c r="Q104" s="68">
        <f>シート1!A84</f>
        <v>4510</v>
      </c>
      <c r="R104" s="55">
        <f t="shared" si="64"/>
        <v>0.27529399999999998</v>
      </c>
      <c r="S104" s="56">
        <f t="shared" si="47"/>
        <v>2.1259999999999999e-003</v>
      </c>
      <c r="T104" s="57">
        <f t="shared" si="48"/>
        <v>2.933939219547672e-002</v>
      </c>
      <c r="U104" s="58">
        <f t="shared" si="65"/>
        <v>9.4555469367484068</v>
      </c>
      <c r="V104" s="59">
        <f t="shared" si="66"/>
        <v>9.4262075445529305</v>
      </c>
      <c r="W104" s="60">
        <f t="shared" si="67"/>
        <v>1</v>
      </c>
      <c r="X104" s="61">
        <f t="shared" si="68"/>
        <v>1</v>
      </c>
      <c r="Y104" s="62">
        <f t="shared" si="69"/>
        <v>0</v>
      </c>
      <c r="Z104" s="63">
        <f t="shared" si="70"/>
        <v>0</v>
      </c>
      <c r="AA104" s="64">
        <f t="shared" si="71"/>
        <v>1.535842960360656e-020</v>
      </c>
      <c r="AB104" s="65">
        <f t="shared" si="72"/>
        <v>-1.7865754964014918e-019</v>
      </c>
      <c r="AC104" s="66">
        <f t="shared" si="73"/>
        <v>9.6643354473966108e-019</v>
      </c>
      <c r="AD104" s="67">
        <f>シート1!C84</f>
        <v>236</v>
      </c>
      <c r="AE104" s="6">
        <f t="shared" si="74"/>
        <v>-3.6020261424471859e-015</v>
      </c>
      <c r="AF104" s="13">
        <f t="shared" si="75"/>
        <v>2.0292290672133108e-013</v>
      </c>
      <c r="AG104" s="11">
        <f t="shared" si="76"/>
        <v>1.993208805788839e-013</v>
      </c>
      <c r="AH104" s="2">
        <f t="shared" si="77"/>
        <v>4510</v>
      </c>
      <c r="AI104" s="76"/>
      <c r="AJ104" s="76"/>
      <c r="AK104" s="76"/>
    </row>
    <row r="105" ht="14.25">
      <c r="A105" s="14"/>
      <c r="B105" s="14"/>
      <c r="C105" s="14"/>
      <c r="D105" s="55">
        <f t="shared" si="61"/>
        <v>0.27307899999999996</v>
      </c>
      <c r="E105" s="56">
        <f t="shared" si="35"/>
        <v>2.124e-003</v>
      </c>
      <c r="F105" s="57">
        <f t="shared" si="36"/>
        <v>2.9280635068249457e-002</v>
      </c>
      <c r="G105" s="58">
        <f t="shared" si="37"/>
        <v>9.3988057075448186</v>
      </c>
      <c r="H105" s="59">
        <f t="shared" si="38"/>
        <v>9.36952507247657</v>
      </c>
      <c r="I105" s="60">
        <f t="shared" si="39"/>
        <v>1</v>
      </c>
      <c r="J105" s="61">
        <f t="shared" si="40"/>
        <v>1</v>
      </c>
      <c r="K105" s="62">
        <f t="shared" si="41"/>
        <v>0</v>
      </c>
      <c r="L105" s="63">
        <f t="shared" si="42"/>
        <v>0</v>
      </c>
      <c r="M105" s="64">
        <f t="shared" si="43"/>
        <v>2.6221352390271495e-020</v>
      </c>
      <c r="N105" s="65">
        <f t="shared" si="62"/>
        <v>3.0502093555168541e-019</v>
      </c>
      <c r="O105" s="66">
        <f t="shared" si="63"/>
        <v>-1.6433553087283761e-018</v>
      </c>
      <c r="P105" s="67">
        <f>シート1!B85</f>
        <v>0</v>
      </c>
      <c r="Q105" s="68">
        <f>シート1!A85</f>
        <v>4520</v>
      </c>
      <c r="R105" s="55">
        <f t="shared" si="64"/>
        <v>0.27307899999999996</v>
      </c>
      <c r="S105" s="56">
        <f t="shared" si="47"/>
        <v>2.1259999999999999e-003</v>
      </c>
      <c r="T105" s="57">
        <f t="shared" si="48"/>
        <v>2.933939219547672e-002</v>
      </c>
      <c r="U105" s="58">
        <f t="shared" si="65"/>
        <v>9.3800511669232396</v>
      </c>
      <c r="V105" s="59">
        <f t="shared" si="66"/>
        <v>9.3507117747277633</v>
      </c>
      <c r="W105" s="60">
        <f t="shared" si="67"/>
        <v>1</v>
      </c>
      <c r="X105" s="61">
        <f t="shared" si="68"/>
        <v>1</v>
      </c>
      <c r="Y105" s="62">
        <f t="shared" si="69"/>
        <v>0</v>
      </c>
      <c r="Z105" s="63">
        <f t="shared" si="70"/>
        <v>0</v>
      </c>
      <c r="AA105" s="64">
        <f t="shared" si="71"/>
        <v>3.1270290848360777e-020</v>
      </c>
      <c r="AB105" s="65">
        <f t="shared" si="72"/>
        <v>-3.6375291508911958e-019</v>
      </c>
      <c r="AC105" s="66">
        <f t="shared" si="73"/>
        <v>1.9519324221290312e-018</v>
      </c>
      <c r="AD105" s="67">
        <f>シート1!C85</f>
        <v>442</v>
      </c>
      <c r="AE105" s="6">
        <f t="shared" si="74"/>
        <v>0</v>
      </c>
      <c r="AF105" s="13">
        <f t="shared" si="75"/>
        <v>7.6759851004243643e-013</v>
      </c>
      <c r="AG105" s="11">
        <f t="shared" si="76"/>
        <v>7.6759851004243643e-013</v>
      </c>
      <c r="AH105" s="2">
        <f t="shared" si="77"/>
        <v>4520</v>
      </c>
      <c r="AI105" s="76"/>
      <c r="AJ105" s="76"/>
      <c r="AK105" s="76"/>
    </row>
    <row r="106" ht="14.25">
      <c r="A106" s="14"/>
      <c r="B106" s="14"/>
      <c r="C106" s="14"/>
      <c r="D106" s="55">
        <f t="shared" si="61"/>
        <v>0.27197399999999999</v>
      </c>
      <c r="E106" s="56">
        <f t="shared" si="35"/>
        <v>2.124e-003</v>
      </c>
      <c r="F106" s="57">
        <f t="shared" si="36"/>
        <v>2.9280635068249457e-002</v>
      </c>
      <c r="G106" s="58">
        <f t="shared" si="37"/>
        <v>9.3610674550299962</v>
      </c>
      <c r="H106" s="59">
        <f t="shared" si="38"/>
        <v>9.3317868199617475</v>
      </c>
      <c r="I106" s="60">
        <f t="shared" si="39"/>
        <v>1</v>
      </c>
      <c r="J106" s="61">
        <f t="shared" si="40"/>
        <v>1</v>
      </c>
      <c r="K106" s="62">
        <f t="shared" si="41"/>
        <v>0</v>
      </c>
      <c r="L106" s="63">
        <f t="shared" si="42"/>
        <v>0</v>
      </c>
      <c r="M106" s="64">
        <f t="shared" si="43"/>
        <v>3.7358350872552224e-020</v>
      </c>
      <c r="N106" s="65">
        <f t="shared" si="62"/>
        <v>4.3457251800794767e-019</v>
      </c>
      <c r="O106" s="66">
        <f t="shared" si="63"/>
        <v>-2.331907466809293e-018</v>
      </c>
      <c r="P106" s="67">
        <f>シート1!B86</f>
        <v>43</v>
      </c>
      <c r="Q106" s="68">
        <f>シート1!A86</f>
        <v>4525</v>
      </c>
      <c r="R106" s="55">
        <f t="shared" si="64"/>
        <v>0.27197399999999999</v>
      </c>
      <c r="S106" s="56">
        <f t="shared" si="47"/>
        <v>2.1259999999999999e-003</v>
      </c>
      <c r="T106" s="57">
        <f t="shared" si="48"/>
        <v>2.933939219547672e-002</v>
      </c>
      <c r="U106" s="58">
        <f t="shared" si="65"/>
        <v>9.3423884916831454</v>
      </c>
      <c r="V106" s="59">
        <f t="shared" si="66"/>
        <v>9.3130490994876691</v>
      </c>
      <c r="W106" s="60">
        <f t="shared" si="67"/>
        <v>1</v>
      </c>
      <c r="X106" s="61">
        <f t="shared" si="68"/>
        <v>1</v>
      </c>
      <c r="Y106" s="62">
        <f t="shared" si="69"/>
        <v>0</v>
      </c>
      <c r="Z106" s="63">
        <f t="shared" si="70"/>
        <v>0</v>
      </c>
      <c r="AA106" s="64">
        <f t="shared" si="71"/>
        <v>4.4488781439392023e-020</v>
      </c>
      <c r="AB106" s="65">
        <f t="shared" si="72"/>
        <v>-5.1751753815842405e-019</v>
      </c>
      <c r="AC106" s="66">
        <f t="shared" si="73"/>
        <v>2.7658625228400102e-018</v>
      </c>
      <c r="AD106" s="67">
        <f>シート1!C86</f>
        <v>2588</v>
      </c>
      <c r="AE106" s="6">
        <f t="shared" si="74"/>
        <v>-8.9034069406272952e-014</v>
      </c>
      <c r="AF106" s="13">
        <f t="shared" si="75"/>
        <v>6.3685701589378932e-012</v>
      </c>
      <c r="AG106" s="11">
        <f t="shared" si="76"/>
        <v>6.2795360895316201e-012</v>
      </c>
      <c r="AH106" s="2">
        <f t="shared" si="77"/>
        <v>4525</v>
      </c>
      <c r="AI106" s="76"/>
      <c r="AJ106" s="76"/>
      <c r="AK106" s="76"/>
    </row>
    <row r="107" ht="14.25">
      <c r="A107" s="14"/>
      <c r="B107" s="14"/>
      <c r="C107" s="14"/>
      <c r="D107" s="55">
        <f t="shared" si="61"/>
        <v>0.27086899999999997</v>
      </c>
      <c r="E107" s="56">
        <f t="shared" si="35"/>
        <v>2.124e-003</v>
      </c>
      <c r="F107" s="57">
        <f t="shared" si="36"/>
        <v>2.9280635068249457e-002</v>
      </c>
      <c r="G107" s="58">
        <f t="shared" si="37"/>
        <v>9.3233292025151719</v>
      </c>
      <c r="H107" s="59">
        <f t="shared" si="38"/>
        <v>9.2940485674469233</v>
      </c>
      <c r="I107" s="60">
        <f t="shared" si="39"/>
        <v>1</v>
      </c>
      <c r="J107" s="61">
        <f t="shared" si="40"/>
        <v>1</v>
      </c>
      <c r="K107" s="62">
        <f t="shared" si="41"/>
        <v>0</v>
      </c>
      <c r="L107" s="63">
        <f t="shared" si="42"/>
        <v>0</v>
      </c>
      <c r="M107" s="64">
        <f t="shared" si="43"/>
        <v>5.3149819590403561e-020</v>
      </c>
      <c r="N107" s="65">
        <f t="shared" si="62"/>
        <v>6.1826741254898084e-019</v>
      </c>
      <c r="O107" s="66">
        <f t="shared" si="63"/>
        <v>-3.304194010864566e-018</v>
      </c>
      <c r="P107" s="67">
        <f>シート1!B87</f>
        <v>11</v>
      </c>
      <c r="Q107" s="68">
        <f>シート1!A87</f>
        <v>4530</v>
      </c>
      <c r="R107" s="55">
        <f t="shared" si="64"/>
        <v>0.27086899999999997</v>
      </c>
      <c r="S107" s="56">
        <f t="shared" si="47"/>
        <v>2.1259999999999999e-003</v>
      </c>
      <c r="T107" s="57">
        <f t="shared" si="48"/>
        <v>2.933939219547672e-002</v>
      </c>
      <c r="U107" s="58">
        <f t="shared" si="65"/>
        <v>9.3047258164430495</v>
      </c>
      <c r="V107" s="59">
        <f t="shared" si="66"/>
        <v>9.2753864242475732</v>
      </c>
      <c r="W107" s="60">
        <f t="shared" si="67"/>
        <v>1</v>
      </c>
      <c r="X107" s="61">
        <f t="shared" si="68"/>
        <v>1</v>
      </c>
      <c r="Y107" s="62">
        <f t="shared" si="69"/>
        <v>0</v>
      </c>
      <c r="Z107" s="63">
        <f t="shared" si="70"/>
        <v>0</v>
      </c>
      <c r="AA107" s="64">
        <f t="shared" si="71"/>
        <v>6.320523690111953e-020</v>
      </c>
      <c r="AB107" s="65">
        <f t="shared" si="72"/>
        <v>-7.3523745855679631e-019</v>
      </c>
      <c r="AC107" s="66">
        <f t="shared" si="73"/>
        <v>3.9135714038317471e-018</v>
      </c>
      <c r="AD107" s="67">
        <f>シート1!C87</f>
        <v>241</v>
      </c>
      <c r="AE107" s="6">
        <f t="shared" si="74"/>
        <v>-3.227265385921306e-014</v>
      </c>
      <c r="AF107" s="13">
        <f t="shared" si="75"/>
        <v>8.391457134342319e-013</v>
      </c>
      <c r="AG107" s="11">
        <f t="shared" si="76"/>
        <v>8.068730595750188e-013</v>
      </c>
      <c r="AH107" s="2">
        <f t="shared" si="77"/>
        <v>4530</v>
      </c>
      <c r="AI107" s="76"/>
      <c r="AJ107" s="76"/>
      <c r="AK107" s="76"/>
    </row>
    <row r="108" ht="14.25">
      <c r="A108" s="14"/>
      <c r="B108" s="14"/>
      <c r="C108" s="14"/>
      <c r="D108" s="55">
        <f t="shared" si="61"/>
        <v>0.26866400000000001</v>
      </c>
      <c r="E108" s="56">
        <f t="shared" si="35"/>
        <v>2.124e-003</v>
      </c>
      <c r="F108" s="57">
        <f t="shared" si="36"/>
        <v>2.9280635068249457e-002</v>
      </c>
      <c r="G108" s="58">
        <f t="shared" ref="G108:G171" si="78">(D108+E108)/F108</f>
        <v>9.2480234588091221</v>
      </c>
      <c r="H108" s="59">
        <f t="shared" ref="H108:H171" si="79">G108-F108</f>
        <v>9.2187428237408735</v>
      </c>
      <c r="I108" s="60">
        <f t="shared" ref="I108:I171" si="80">NORMSDIST(G108)</f>
        <v>1</v>
      </c>
      <c r="J108" s="61">
        <f t="shared" ref="J108:J171" si="81">NORMSDIST(H108)</f>
        <v>1</v>
      </c>
      <c r="K108" s="62">
        <f t="shared" ref="K108:K171" si="82">1-NORMSDIST(G108)</f>
        <v>0</v>
      </c>
      <c r="L108" s="63">
        <f t="shared" ref="L108:L171" si="83">1-NORMSDIST(H108)</f>
        <v>0</v>
      </c>
      <c r="M108" s="64">
        <f t="shared" ref="M108:M171" si="84">_xlfn.NORM.DIST(G108,0,1,FALSE)</f>
        <v>1.0695192905315206e-019</v>
      </c>
      <c r="N108" s="65">
        <f t="shared" si="62"/>
        <v>1.2441226132544323e-018</v>
      </c>
      <c r="O108" s="66">
        <f t="shared" si="63"/>
        <v>-6.5950657421002581e-018</v>
      </c>
      <c r="P108" s="67">
        <f>シート1!B88</f>
        <v>8</v>
      </c>
      <c r="Q108" s="68">
        <f>シート1!A88</f>
        <v>4540</v>
      </c>
      <c r="R108" s="55">
        <f t="shared" si="64"/>
        <v>0.26866400000000001</v>
      </c>
      <c r="S108" s="56">
        <f t="shared" si="47"/>
        <v>2.1259999999999999e-003</v>
      </c>
      <c r="T108" s="57">
        <f t="shared" si="48"/>
        <v>2.933939219547672e-002</v>
      </c>
      <c r="U108" s="58">
        <f t="shared" si="65"/>
        <v>9.2295708853078402</v>
      </c>
      <c r="V108" s="59">
        <f t="shared" si="66"/>
        <v>9.2002314931123639</v>
      </c>
      <c r="W108" s="60">
        <f t="shared" si="67"/>
        <v>1</v>
      </c>
      <c r="X108" s="61">
        <f t="shared" si="68"/>
        <v>1</v>
      </c>
      <c r="Y108" s="62">
        <f t="shared" si="69"/>
        <v>0</v>
      </c>
      <c r="Z108" s="63">
        <f t="shared" si="70"/>
        <v>0</v>
      </c>
      <c r="AA108" s="64">
        <f t="shared" si="71"/>
        <v>1.2683145210145425e-019</v>
      </c>
      <c r="AB108" s="65">
        <f t="shared" si="72"/>
        <v>-1.4753719640989044e-018</v>
      </c>
      <c r="AC108" s="66">
        <f t="shared" si="73"/>
        <v>7.7895775696994093e-018</v>
      </c>
      <c r="AD108" s="67">
        <f>シート1!C88</f>
        <v>260</v>
      </c>
      <c r="AE108" s="6">
        <f t="shared" si="74"/>
        <v>-4.6847408458619052e-014</v>
      </c>
      <c r="AF108" s="13">
        <f t="shared" si="75"/>
        <v>1.8019151231498073e-012</v>
      </c>
      <c r="AG108" s="11">
        <f t="shared" si="76"/>
        <v>1.7550677146911881e-012</v>
      </c>
      <c r="AH108" s="2">
        <f t="shared" si="77"/>
        <v>4540</v>
      </c>
      <c r="AI108" s="76"/>
      <c r="AJ108" s="76"/>
      <c r="AK108" s="76"/>
    </row>
    <row r="109" ht="14.25">
      <c r="A109" s="14"/>
      <c r="B109" s="14"/>
      <c r="C109" s="14"/>
      <c r="D109" s="55">
        <f t="shared" si="61"/>
        <v>0.26646399999999998</v>
      </c>
      <c r="E109" s="56">
        <f t="shared" si="35"/>
        <v>2.124e-003</v>
      </c>
      <c r="F109" s="57">
        <f t="shared" si="36"/>
        <v>2.9280635068249457e-002</v>
      </c>
      <c r="G109" s="58">
        <f t="shared" si="78"/>
        <v>9.1728884764266674</v>
      </c>
      <c r="H109" s="59">
        <f t="shared" si="79"/>
        <v>9.1436078413584188</v>
      </c>
      <c r="I109" s="60">
        <f t="shared" si="80"/>
        <v>1</v>
      </c>
      <c r="J109" s="61">
        <f t="shared" si="81"/>
        <v>1</v>
      </c>
      <c r="K109" s="62">
        <f t="shared" si="82"/>
        <v>0</v>
      </c>
      <c r="L109" s="63">
        <f t="shared" si="83"/>
        <v>0</v>
      </c>
      <c r="M109" s="64">
        <f t="shared" si="84"/>
        <v>2.1366447679479408e-019</v>
      </c>
      <c r="N109" s="65">
        <f t="shared" si="62"/>
        <v>2.4854606137816631e-018</v>
      </c>
      <c r="O109" s="66">
        <f t="shared" si="63"/>
        <v>-1.3067987862479085e-017</v>
      </c>
      <c r="P109" s="67">
        <f>シート1!B89</f>
        <v>168</v>
      </c>
      <c r="Q109" s="68">
        <f>シート1!A89</f>
        <v>4550</v>
      </c>
      <c r="R109" s="55">
        <f t="shared" si="64"/>
        <v>0.26646399999999998</v>
      </c>
      <c r="S109" s="56">
        <f t="shared" si="47"/>
        <v>2.1259999999999999e-003</v>
      </c>
      <c r="T109" s="57">
        <f t="shared" si="48"/>
        <v>2.933939219547672e-002</v>
      </c>
      <c r="U109" s="58">
        <f t="shared" si="65"/>
        <v>9.1545863735176063</v>
      </c>
      <c r="V109" s="59">
        <f t="shared" si="66"/>
        <v>9.12524698132213</v>
      </c>
      <c r="W109" s="60">
        <f t="shared" si="67"/>
        <v>1</v>
      </c>
      <c r="X109" s="61">
        <f t="shared" si="68"/>
        <v>1</v>
      </c>
      <c r="Y109" s="62">
        <f t="shared" si="69"/>
        <v>0</v>
      </c>
      <c r="Z109" s="63">
        <f t="shared" si="70"/>
        <v>0</v>
      </c>
      <c r="AA109" s="64">
        <f t="shared" si="71"/>
        <v>2.5267967620156916e-019</v>
      </c>
      <c r="AB109" s="65">
        <f t="shared" si="72"/>
        <v>-2.9393064889549564e-018</v>
      </c>
      <c r="AC109" s="66">
        <f t="shared" si="73"/>
        <v>1.5392286064751815e-017</v>
      </c>
      <c r="AD109" s="67">
        <f>シート1!C89</f>
        <v>13959</v>
      </c>
      <c r="AE109" s="6">
        <f t="shared" si="74"/>
        <v>-1.9493708130266986e-012</v>
      </c>
      <c r="AF109" s="13">
        <f t="shared" si="75"/>
        <v>1.9116329567892871e-010</v>
      </c>
      <c r="AG109" s="11">
        <f t="shared" si="76"/>
        <v>1.8921392486590202e-010</v>
      </c>
      <c r="AH109" s="2">
        <f t="shared" si="77"/>
        <v>4550</v>
      </c>
      <c r="AI109" s="76"/>
      <c r="AJ109" s="76"/>
      <c r="AK109" s="76"/>
    </row>
    <row r="110" ht="14.25">
      <c r="A110" s="14"/>
      <c r="B110" s="14"/>
      <c r="C110" s="14"/>
      <c r="D110" s="55">
        <f t="shared" si="61"/>
        <v>0.26426899999999998</v>
      </c>
      <c r="E110" s="56">
        <f t="shared" si="35"/>
        <v>2.124e-003</v>
      </c>
      <c r="F110" s="57">
        <f t="shared" si="36"/>
        <v>2.9280635068249457e-002</v>
      </c>
      <c r="G110" s="58">
        <f t="shared" si="78"/>
        <v>9.0979242553678095</v>
      </c>
      <c r="H110" s="59">
        <f t="shared" si="79"/>
        <v>9.0686436202995608</v>
      </c>
      <c r="I110" s="60">
        <f t="shared" si="80"/>
        <v>1</v>
      </c>
      <c r="J110" s="61">
        <f t="shared" si="81"/>
        <v>1</v>
      </c>
      <c r="K110" s="62">
        <f t="shared" si="82"/>
        <v>0</v>
      </c>
      <c r="L110" s="63">
        <f t="shared" si="83"/>
        <v>0</v>
      </c>
      <c r="M110" s="64">
        <f t="shared" si="84"/>
        <v>4.2378893711286971e-019</v>
      </c>
      <c r="N110" s="65">
        <f t="shared" si="62"/>
        <v>4.9297418436198168e-018</v>
      </c>
      <c r="O110" s="66">
        <f t="shared" si="63"/>
        <v>-2.5706962146502727e-017</v>
      </c>
      <c r="P110" s="67">
        <f>シート1!B90</f>
        <v>0</v>
      </c>
      <c r="Q110" s="68">
        <f>シート1!A90</f>
        <v>4560</v>
      </c>
      <c r="R110" s="55">
        <f t="shared" si="64"/>
        <v>0.26426899999999998</v>
      </c>
      <c r="S110" s="56">
        <f t="shared" si="47"/>
        <v>2.1259999999999999e-003</v>
      </c>
      <c r="T110" s="57">
        <f t="shared" si="48"/>
        <v>2.933939219547672e-002</v>
      </c>
      <c r="U110" s="58">
        <f t="shared" si="65"/>
        <v>9.0797722810723513</v>
      </c>
      <c r="V110" s="59">
        <f t="shared" si="66"/>
        <v>9.050432888876875</v>
      </c>
      <c r="W110" s="60">
        <f t="shared" si="67"/>
        <v>1</v>
      </c>
      <c r="X110" s="61">
        <f t="shared" si="68"/>
        <v>1</v>
      </c>
      <c r="Y110" s="62">
        <f t="shared" si="69"/>
        <v>0</v>
      </c>
      <c r="Z110" s="63">
        <f t="shared" si="70"/>
        <v>0</v>
      </c>
      <c r="AA110" s="64">
        <f t="shared" si="71"/>
        <v>4.9980403000587134e-019</v>
      </c>
      <c r="AB110" s="65">
        <f t="shared" si="72"/>
        <v>-5.8139904668477338e-018</v>
      </c>
      <c r="AC110" s="66">
        <f t="shared" si="73"/>
        <v>3.0196547604528318e-017</v>
      </c>
      <c r="AD110" s="67">
        <f>シート1!C90</f>
        <v>318</v>
      </c>
      <c r="AE110" s="6">
        <f t="shared" si="74"/>
        <v>0</v>
      </c>
      <c r="AF110" s="13">
        <f t="shared" si="75"/>
        <v>8.5434147142574003e-012</v>
      </c>
      <c r="AG110" s="11">
        <f t="shared" si="76"/>
        <v>8.5434147142574003e-012</v>
      </c>
      <c r="AH110" s="2">
        <f t="shared" si="77"/>
        <v>4560</v>
      </c>
      <c r="AI110" s="76"/>
      <c r="AJ110" s="76"/>
      <c r="AK110" s="76"/>
    </row>
    <row r="111" ht="14.25">
      <c r="A111" s="14"/>
      <c r="B111" s="14"/>
      <c r="C111" s="14"/>
      <c r="D111" s="55">
        <f t="shared" si="61"/>
        <v>0.26207799999999998</v>
      </c>
      <c r="E111" s="56">
        <f t="shared" si="35"/>
        <v>2.124e-003</v>
      </c>
      <c r="F111" s="57">
        <f t="shared" si="36"/>
        <v>2.9280635068249457e-002</v>
      </c>
      <c r="G111" s="58">
        <f t="shared" si="78"/>
        <v>9.0230966433678272</v>
      </c>
      <c r="H111" s="59">
        <f t="shared" si="79"/>
        <v>8.9938160082995786</v>
      </c>
      <c r="I111" s="60">
        <f t="shared" si="80"/>
        <v>1</v>
      </c>
      <c r="J111" s="61">
        <f t="shared" si="81"/>
        <v>1</v>
      </c>
      <c r="K111" s="62">
        <f t="shared" si="82"/>
        <v>0</v>
      </c>
      <c r="L111" s="63">
        <f t="shared" si="83"/>
        <v>0</v>
      </c>
      <c r="M111" s="64">
        <f t="shared" si="84"/>
        <v>8.3481646800271297e-019</v>
      </c>
      <c r="N111" s="65">
        <f t="shared" si="62"/>
        <v>9.7110361164519884e-018</v>
      </c>
      <c r="O111" s="66">
        <f t="shared" si="63"/>
        <v>-5.0221978019497743e-017</v>
      </c>
      <c r="P111" s="67">
        <f>シート1!B91</f>
        <v>1</v>
      </c>
      <c r="Q111" s="68">
        <f>シート1!A91</f>
        <v>4570</v>
      </c>
      <c r="R111" s="55">
        <f t="shared" si="64"/>
        <v>0.26207799999999998</v>
      </c>
      <c r="S111" s="56">
        <f t="shared" si="47"/>
        <v>2.1259999999999999e-003</v>
      </c>
      <c r="T111" s="57">
        <f t="shared" si="48"/>
        <v>2.933939219547672e-002</v>
      </c>
      <c r="U111" s="58">
        <f t="shared" si="65"/>
        <v>9.0050945241030771</v>
      </c>
      <c r="V111" s="59">
        <f t="shared" si="66"/>
        <v>8.9757551319076008</v>
      </c>
      <c r="W111" s="60">
        <f t="shared" si="67"/>
        <v>1</v>
      </c>
      <c r="X111" s="61">
        <f t="shared" si="68"/>
        <v>1</v>
      </c>
      <c r="Y111" s="62">
        <f t="shared" si="69"/>
        <v>0</v>
      </c>
      <c r="Z111" s="63">
        <f t="shared" si="70"/>
        <v>0</v>
      </c>
      <c r="AA111" s="64">
        <f t="shared" si="71"/>
        <v>9.8189534136630064e-019</v>
      </c>
      <c r="AB111" s="65">
        <f t="shared" si="72"/>
        <v>-1.1421937022154086e-017</v>
      </c>
      <c r="AC111" s="66">
        <f t="shared" si="73"/>
        <v>5.8833458940352055e-017</v>
      </c>
      <c r="AD111" s="67">
        <f>シート1!C91</f>
        <v>193</v>
      </c>
      <c r="AE111" s="6">
        <f t="shared" si="74"/>
        <v>-4.4593367410654837e-014</v>
      </c>
      <c r="AF111" s="13">
        <f t="shared" si="75"/>
        <v>1.0102497858594717e-011</v>
      </c>
      <c r="AG111" s="11">
        <f t="shared" si="76"/>
        <v>1.0057904491184062e-011</v>
      </c>
      <c r="AH111" s="2">
        <f t="shared" si="77"/>
        <v>4570</v>
      </c>
      <c r="AI111" s="76"/>
      <c r="AJ111" s="76"/>
      <c r="AK111" s="76"/>
    </row>
    <row r="112" ht="14.25">
      <c r="A112" s="14"/>
      <c r="B112" s="14"/>
      <c r="C112" s="14"/>
      <c r="D112" s="55">
        <f t="shared" si="61"/>
        <v>0.26098499999999997</v>
      </c>
      <c r="E112" s="56">
        <f t="shared" si="35"/>
        <v>2.124e-003</v>
      </c>
      <c r="F112" s="57">
        <f t="shared" si="36"/>
        <v>2.9280635068249457e-002</v>
      </c>
      <c r="G112" s="58">
        <f t="shared" si="78"/>
        <v>8.9857682180296354</v>
      </c>
      <c r="H112" s="59">
        <f t="shared" si="79"/>
        <v>8.9564875829613868</v>
      </c>
      <c r="I112" s="60">
        <f t="shared" si="80"/>
        <v>1</v>
      </c>
      <c r="J112" s="61">
        <f t="shared" si="81"/>
        <v>1</v>
      </c>
      <c r="K112" s="62">
        <f t="shared" si="82"/>
        <v>0</v>
      </c>
      <c r="L112" s="63">
        <f t="shared" si="83"/>
        <v>0</v>
      </c>
      <c r="M112" s="64">
        <f t="shared" si="84"/>
        <v>1.1683329533843375e-018</v>
      </c>
      <c r="N112" s="65">
        <f t="shared" si="62"/>
        <v>1.3590680037135356e-017</v>
      </c>
      <c r="O112" s="66">
        <f t="shared" si="63"/>
        <v>-6.9994378526765372e-017</v>
      </c>
      <c r="P112" s="67">
        <f>シート1!B92</f>
        <v>30</v>
      </c>
      <c r="Q112" s="68">
        <f>シート1!A92</f>
        <v>4575</v>
      </c>
      <c r="R112" s="55">
        <f t="shared" si="64"/>
        <v>0.26098499999999997</v>
      </c>
      <c r="S112" s="56">
        <f t="shared" si="47"/>
        <v>2.1259999999999999e-003</v>
      </c>
      <c r="T112" s="57">
        <f t="shared" si="48"/>
        <v>2.933939219547672e-002</v>
      </c>
      <c r="U112" s="58">
        <f t="shared" si="65"/>
        <v>8.9678408552909303</v>
      </c>
      <c r="V112" s="59">
        <f t="shared" si="66"/>
        <v>8.938501463095454</v>
      </c>
      <c r="W112" s="60">
        <f t="shared" si="67"/>
        <v>1</v>
      </c>
      <c r="X112" s="61">
        <f t="shared" si="68"/>
        <v>1</v>
      </c>
      <c r="Y112" s="62">
        <f t="shared" si="69"/>
        <v>0</v>
      </c>
      <c r="Z112" s="63">
        <f t="shared" si="70"/>
        <v>0</v>
      </c>
      <c r="AA112" s="64">
        <f t="shared" si="71"/>
        <v>1.3723276843487554e-018</v>
      </c>
      <c r="AB112" s="65">
        <f t="shared" si="72"/>
        <v>-1.5963656943904916e-017</v>
      </c>
      <c r="AC112" s="66">
        <f t="shared" si="73"/>
        <v>8.1886201698249296e-017</v>
      </c>
      <c r="AD112" s="67">
        <f>シート1!C92</f>
        <v>1791</v>
      </c>
      <c r="AE112" s="6">
        <f t="shared" si="74"/>
        <v>-1.8644934915423188e-012</v>
      </c>
      <c r="AF112" s="13">
        <f t="shared" si="75"/>
        <v>1.3048283632827684e-010</v>
      </c>
      <c r="AG112" s="11">
        <f t="shared" si="76"/>
        <v>1.2861834283673453e-010</v>
      </c>
      <c r="AH112" s="2">
        <f t="shared" si="77"/>
        <v>4575</v>
      </c>
      <c r="AI112" s="76"/>
      <c r="AJ112" s="76"/>
      <c r="AK112" s="76"/>
    </row>
    <row r="113" ht="14.25">
      <c r="A113" s="14"/>
      <c r="B113" s="14"/>
      <c r="C113" s="14"/>
      <c r="D113" s="55">
        <f t="shared" si="61"/>
        <v>0.25989200000000001</v>
      </c>
      <c r="E113" s="56">
        <f t="shared" si="35"/>
        <v>2.124e-003</v>
      </c>
      <c r="F113" s="57">
        <f t="shared" si="36"/>
        <v>2.9280635068249457e-002</v>
      </c>
      <c r="G113" s="58">
        <f t="shared" si="78"/>
        <v>8.9484397926914454</v>
      </c>
      <c r="H113" s="59">
        <f t="shared" si="79"/>
        <v>8.9191591576231968</v>
      </c>
      <c r="I113" s="60">
        <f t="shared" si="80"/>
        <v>1</v>
      </c>
      <c r="J113" s="61">
        <f t="shared" si="81"/>
        <v>1</v>
      </c>
      <c r="K113" s="62">
        <f t="shared" si="82"/>
        <v>0</v>
      </c>
      <c r="L113" s="63">
        <f t="shared" si="83"/>
        <v>0</v>
      </c>
      <c r="M113" s="64">
        <f t="shared" si="84"/>
        <v>1.6328154242572962e-018</v>
      </c>
      <c r="N113" s="65">
        <f t="shared" si="62"/>
        <v>1.8993791047747934e-017</v>
      </c>
      <c r="O113" s="66">
        <f t="shared" si="63"/>
        <v>-9.7413649792460665e-017</v>
      </c>
      <c r="P113" s="67">
        <f>シート1!B93</f>
        <v>9</v>
      </c>
      <c r="Q113" s="68">
        <f>シート1!A93</f>
        <v>4580</v>
      </c>
      <c r="R113" s="55">
        <f t="shared" si="64"/>
        <v>0.25989200000000001</v>
      </c>
      <c r="S113" s="56">
        <f t="shared" si="47"/>
        <v>2.1259999999999999e-003</v>
      </c>
      <c r="T113" s="57">
        <f t="shared" si="48"/>
        <v>2.933939219547672e-002</v>
      </c>
      <c r="U113" s="58">
        <f t="shared" si="65"/>
        <v>8.9305871864787836</v>
      </c>
      <c r="V113" s="59">
        <f t="shared" si="66"/>
        <v>8.9012477942833073</v>
      </c>
      <c r="W113" s="60">
        <f t="shared" si="67"/>
        <v>1</v>
      </c>
      <c r="X113" s="61">
        <f t="shared" si="68"/>
        <v>1</v>
      </c>
      <c r="Y113" s="62">
        <f t="shared" si="69"/>
        <v>0</v>
      </c>
      <c r="Z113" s="63">
        <f t="shared" si="70"/>
        <v>0</v>
      </c>
      <c r="AA113" s="64">
        <f t="shared" si="71"/>
        <v>1.9153481219657127e-018</v>
      </c>
      <c r="AB113" s="65">
        <f t="shared" si="72"/>
        <v>-2.2280364009214872e-017</v>
      </c>
      <c r="AC113" s="66">
        <f t="shared" si="73"/>
        <v>1.1381167053359127e-016</v>
      </c>
      <c r="AD113" s="67">
        <f>シート1!C93</f>
        <v>397</v>
      </c>
      <c r="AE113" s="6">
        <f t="shared" si="74"/>
        <v>-7.7846444178073251e-013</v>
      </c>
      <c r="AF113" s="13">
        <f t="shared" si="75"/>
        <v>4.019984518795832e-011</v>
      </c>
      <c r="AG113" s="11">
        <f t="shared" si="76"/>
        <v>3.9421380746177587e-011</v>
      </c>
      <c r="AH113" s="2">
        <f t="shared" si="77"/>
        <v>4580</v>
      </c>
      <c r="AI113" s="76"/>
      <c r="AJ113" s="76"/>
      <c r="AK113" s="76"/>
    </row>
    <row r="114" ht="14.25">
      <c r="A114" s="14"/>
      <c r="B114" s="14"/>
      <c r="C114" s="14"/>
      <c r="D114" s="55">
        <f t="shared" si="61"/>
        <v>0.25771099999999997</v>
      </c>
      <c r="E114" s="56">
        <f t="shared" si="35"/>
        <v>2.124e-003</v>
      </c>
      <c r="F114" s="57">
        <f t="shared" si="36"/>
        <v>2.9280635068249457e-002</v>
      </c>
      <c r="G114" s="58">
        <f t="shared" si="78"/>
        <v>8.8739537033386551</v>
      </c>
      <c r="H114" s="59">
        <f t="shared" si="79"/>
        <v>8.8446730682704064</v>
      </c>
      <c r="I114" s="60">
        <f t="shared" si="80"/>
        <v>1</v>
      </c>
      <c r="J114" s="61">
        <f t="shared" si="81"/>
        <v>1</v>
      </c>
      <c r="K114" s="62">
        <f t="shared" si="82"/>
        <v>0</v>
      </c>
      <c r="L114" s="63">
        <f t="shared" si="83"/>
        <v>0</v>
      </c>
      <c r="M114" s="64">
        <f t="shared" si="84"/>
        <v>3.1710601881585171e-018</v>
      </c>
      <c r="N114" s="65">
        <f t="shared" si="62"/>
        <v>3.688748508798023e-017</v>
      </c>
      <c r="O114" s="66">
        <f t="shared" si="63"/>
        <v>-1.8760528858909783e-016</v>
      </c>
      <c r="P114" s="67">
        <f>シート1!B94</f>
        <v>10</v>
      </c>
      <c r="Q114" s="68">
        <f>シート1!A94</f>
        <v>4590</v>
      </c>
      <c r="R114" s="55">
        <f t="shared" si="64"/>
        <v>0.25771099999999997</v>
      </c>
      <c r="S114" s="56">
        <f t="shared" si="47"/>
        <v>2.1259999999999999e-003</v>
      </c>
      <c r="T114" s="57">
        <f t="shared" si="48"/>
        <v>2.933939219547672e-002</v>
      </c>
      <c r="U114" s="58">
        <f t="shared" si="65"/>
        <v>8.8562502681994655</v>
      </c>
      <c r="V114" s="59">
        <f t="shared" si="66"/>
        <v>8.8269108760039892</v>
      </c>
      <c r="W114" s="60">
        <f t="shared" si="67"/>
        <v>1</v>
      </c>
      <c r="X114" s="61">
        <f t="shared" si="68"/>
        <v>1</v>
      </c>
      <c r="Y114" s="62">
        <f t="shared" si="69"/>
        <v>0</v>
      </c>
      <c r="Z114" s="63">
        <f t="shared" si="70"/>
        <v>0</v>
      </c>
      <c r="AA114" s="64">
        <f t="shared" si="71"/>
        <v>3.7099141426051013e-018</v>
      </c>
      <c r="AB114" s="65">
        <f t="shared" si="72"/>
        <v>-4.3155725370354178e-017</v>
      </c>
      <c r="AC114" s="66">
        <f t="shared" si="73"/>
        <v>2.1860535042991974e-016</v>
      </c>
      <c r="AD114" s="67">
        <f>シート1!C94</f>
        <v>1855</v>
      </c>
      <c r="AE114" s="6">
        <f t="shared" si="74"/>
        <v>-1.665794915323257e-012</v>
      </c>
      <c r="AF114" s="13">
        <f t="shared" si="75"/>
        <v>3.6078774477704658e-010</v>
      </c>
      <c r="AG114" s="11">
        <f t="shared" si="76"/>
        <v>3.5912194986172332e-010</v>
      </c>
      <c r="AH114" s="2">
        <f t="shared" si="77"/>
        <v>4590</v>
      </c>
      <c r="AI114" s="76"/>
      <c r="AJ114" s="76"/>
      <c r="AK114" s="76"/>
    </row>
    <row r="115" ht="14.25">
      <c r="A115" s="14"/>
      <c r="B115" s="14"/>
      <c r="C115" s="14"/>
      <c r="D115" s="55">
        <f t="shared" si="61"/>
        <v>0.25553500000000001</v>
      </c>
      <c r="E115" s="56">
        <f t="shared" si="35"/>
        <v>2.124e-003</v>
      </c>
      <c r="F115" s="57">
        <f t="shared" si="36"/>
        <v>2.9280635068249457e-002</v>
      </c>
      <c r="G115" s="58">
        <f t="shared" si="78"/>
        <v>8.7996383753094651</v>
      </c>
      <c r="H115" s="59">
        <f t="shared" si="79"/>
        <v>8.7703577402412165</v>
      </c>
      <c r="I115" s="60">
        <f t="shared" si="80"/>
        <v>1</v>
      </c>
      <c r="J115" s="61">
        <f t="shared" si="81"/>
        <v>1</v>
      </c>
      <c r="K115" s="62">
        <f t="shared" si="82"/>
        <v>0</v>
      </c>
      <c r="L115" s="63">
        <f t="shared" si="83"/>
        <v>0</v>
      </c>
      <c r="M115" s="64">
        <f t="shared" si="84"/>
        <v>6.1151871428962194e-018</v>
      </c>
      <c r="N115" s="65">
        <f t="shared" si="62"/>
        <v>7.1135160217437212e-017</v>
      </c>
      <c r="O115" s="66">
        <f t="shared" si="63"/>
        <v>-3.5874500930918684e-016</v>
      </c>
      <c r="P115" s="67">
        <f>シート1!B95</f>
        <v>3516</v>
      </c>
      <c r="Q115" s="68">
        <f>シート1!A95</f>
        <v>4600</v>
      </c>
      <c r="R115" s="55">
        <f t="shared" si="64"/>
        <v>0.25553500000000001</v>
      </c>
      <c r="S115" s="56">
        <f t="shared" si="47"/>
        <v>2.1259999999999999e-003</v>
      </c>
      <c r="T115" s="57">
        <f t="shared" si="48"/>
        <v>2.933939219547672e-002</v>
      </c>
      <c r="U115" s="58">
        <f t="shared" si="65"/>
        <v>8.7820837692651263</v>
      </c>
      <c r="V115" s="59">
        <f t="shared" si="66"/>
        <v>8.75274437706965</v>
      </c>
      <c r="W115" s="60">
        <f t="shared" si="67"/>
        <v>1</v>
      </c>
      <c r="X115" s="61">
        <f t="shared" si="68"/>
        <v>1</v>
      </c>
      <c r="Y115" s="62">
        <f t="shared" si="69"/>
        <v>0</v>
      </c>
      <c r="Z115" s="63">
        <f t="shared" si="70"/>
        <v>0</v>
      </c>
      <c r="AA115" s="64">
        <f t="shared" si="71"/>
        <v>7.1355938319771252e-018</v>
      </c>
      <c r="AB115" s="65">
        <f t="shared" si="72"/>
        <v>-8.3005082039704927e-017</v>
      </c>
      <c r="AC115" s="66">
        <f t="shared" si="73"/>
        <v>4.1692943117416991e-016</v>
      </c>
      <c r="AD115" s="67">
        <f>シート1!C95</f>
        <v>24512</v>
      </c>
      <c r="AE115" s="6">
        <f t="shared" si="74"/>
        <v>-1.1199823784378712e-009</v>
      </c>
      <c r="AF115" s="13">
        <f t="shared" si="75"/>
        <v>9.0926060900005437e-009</v>
      </c>
      <c r="AG115" s="11">
        <f t="shared" si="76"/>
        <v>7.9726237115626719e-009</v>
      </c>
      <c r="AH115" s="2">
        <f t="shared" si="77"/>
        <v>4600</v>
      </c>
      <c r="AI115" s="76"/>
      <c r="AJ115" s="76"/>
      <c r="AK115" s="76"/>
    </row>
    <row r="116" ht="14.25">
      <c r="A116" s="14"/>
      <c r="B116" s="14"/>
      <c r="C116" s="14"/>
      <c r="D116" s="55">
        <f t="shared" si="61"/>
        <v>0.253363</v>
      </c>
      <c r="E116" s="56">
        <f t="shared" si="35"/>
        <v>2.124e-003</v>
      </c>
      <c r="F116" s="57">
        <f t="shared" si="36"/>
        <v>2.9280635068249457e-002</v>
      </c>
      <c r="G116" s="58">
        <f t="shared" si="78"/>
        <v>8.7254596563391509</v>
      </c>
      <c r="H116" s="59">
        <f t="shared" si="79"/>
        <v>8.6961790212709023</v>
      </c>
      <c r="I116" s="60">
        <f t="shared" si="80"/>
        <v>1</v>
      </c>
      <c r="J116" s="61">
        <f t="shared" si="81"/>
        <v>1</v>
      </c>
      <c r="K116" s="62">
        <f t="shared" si="82"/>
        <v>0</v>
      </c>
      <c r="L116" s="63">
        <f t="shared" si="83"/>
        <v>0</v>
      </c>
      <c r="M116" s="64">
        <f t="shared" si="84"/>
        <v>1.1713828107910721e-017</v>
      </c>
      <c r="N116" s="65">
        <f t="shared" si="62"/>
        <v>1.3626157625997118e-016</v>
      </c>
      <c r="O116" s="66">
        <f t="shared" si="63"/>
        <v>-6.8137489130960966e-016</v>
      </c>
      <c r="P116" s="67">
        <f>シート1!B96</f>
        <v>0</v>
      </c>
      <c r="Q116" s="68">
        <f>シート1!A96</f>
        <v>4610</v>
      </c>
      <c r="R116" s="55">
        <f t="shared" si="64"/>
        <v>0.253363</v>
      </c>
      <c r="S116" s="56">
        <f t="shared" si="47"/>
        <v>2.1259999999999999e-003</v>
      </c>
      <c r="T116" s="57">
        <f t="shared" si="48"/>
        <v>2.933939219547672e-002</v>
      </c>
      <c r="U116" s="58">
        <f t="shared" si="65"/>
        <v>8.7080536058067679</v>
      </c>
      <c r="V116" s="59">
        <f t="shared" si="66"/>
        <v>8.6787142136112916</v>
      </c>
      <c r="W116" s="60">
        <f t="shared" si="67"/>
        <v>1</v>
      </c>
      <c r="X116" s="61">
        <f t="shared" si="68"/>
        <v>1</v>
      </c>
      <c r="Y116" s="62">
        <f t="shared" si="69"/>
        <v>0</v>
      </c>
      <c r="Z116" s="63">
        <f t="shared" si="70"/>
        <v>0</v>
      </c>
      <c r="AA116" s="64">
        <f t="shared" si="71"/>
        <v>1.3633013846800142e-017</v>
      </c>
      <c r="AB116" s="65">
        <f t="shared" si="72"/>
        <v>-1.5858658150229015e-016</v>
      </c>
      <c r="AC116" s="66">
        <f t="shared" si="73"/>
        <v>7.8983331806798355e-016</v>
      </c>
      <c r="AD116" s="67">
        <f>シート1!C96</f>
        <v>916</v>
      </c>
      <c r="AE116" s="6">
        <f t="shared" si="74"/>
        <v>0</v>
      </c>
      <c r="AF116" s="13">
        <f t="shared" si="75"/>
        <v>6.436918337253981e-010</v>
      </c>
      <c r="AG116" s="11">
        <f t="shared" si="76"/>
        <v>6.436918337253981e-010</v>
      </c>
      <c r="AH116" s="2">
        <f t="shared" si="77"/>
        <v>4610</v>
      </c>
      <c r="AI116" s="76"/>
      <c r="AJ116" s="76"/>
      <c r="AK116" s="76"/>
    </row>
    <row r="117" ht="14.25">
      <c r="A117" s="14"/>
      <c r="B117" s="14"/>
      <c r="C117" s="14"/>
      <c r="D117" s="55">
        <f t="shared" si="61"/>
        <v>0.251197</v>
      </c>
      <c r="E117" s="56">
        <f t="shared" si="35"/>
        <v>2.124e-003</v>
      </c>
      <c r="F117" s="57">
        <f t="shared" si="36"/>
        <v>2.9280635068249457e-002</v>
      </c>
      <c r="G117" s="58">
        <f t="shared" si="78"/>
        <v>8.6514858509571528</v>
      </c>
      <c r="H117" s="59">
        <f t="shared" si="79"/>
        <v>8.6222052158889042</v>
      </c>
      <c r="I117" s="60">
        <f t="shared" si="80"/>
        <v>1</v>
      </c>
      <c r="J117" s="61">
        <f t="shared" si="81"/>
        <v>1</v>
      </c>
      <c r="K117" s="62">
        <f t="shared" si="82"/>
        <v>0</v>
      </c>
      <c r="L117" s="63">
        <f t="shared" si="83"/>
        <v>0</v>
      </c>
      <c r="M117" s="64">
        <f t="shared" si="84"/>
        <v>2.2275544690003406e-017</v>
      </c>
      <c r="N117" s="65">
        <f t="shared" si="62"/>
        <v>2.591211688909333e-016</v>
      </c>
      <c r="O117" s="66">
        <f t="shared" si="63"/>
        <v>-1.2847111546014299e-015</v>
      </c>
      <c r="P117" s="67">
        <f>シート1!B97</f>
        <v>0</v>
      </c>
      <c r="Q117" s="68">
        <f>シート1!A97</f>
        <v>4620</v>
      </c>
      <c r="R117" s="55">
        <f t="shared" si="64"/>
        <v>0.251197</v>
      </c>
      <c r="S117" s="56">
        <f t="shared" si="47"/>
        <v>2.1259999999999999e-003</v>
      </c>
      <c r="T117" s="57">
        <f t="shared" si="48"/>
        <v>2.933939219547672e-002</v>
      </c>
      <c r="U117" s="58">
        <f t="shared" si="65"/>
        <v>8.6342279455623849</v>
      </c>
      <c r="V117" s="59">
        <f t="shared" si="66"/>
        <v>8.6048885533669086</v>
      </c>
      <c r="W117" s="60">
        <f t="shared" si="67"/>
        <v>1</v>
      </c>
      <c r="X117" s="61">
        <f t="shared" si="68"/>
        <v>1</v>
      </c>
      <c r="Y117" s="62">
        <f t="shared" si="69"/>
        <v>0</v>
      </c>
      <c r="Z117" s="63">
        <f t="shared" si="70"/>
        <v>0</v>
      </c>
      <c r="AA117" s="64">
        <f t="shared" si="71"/>
        <v>2.5858698224312941e-017</v>
      </c>
      <c r="AB117" s="65">
        <f t="shared" si="72"/>
        <v>-3.0080234639060785e-016</v>
      </c>
      <c r="AC117" s="66">
        <f t="shared" si="73"/>
        <v>1.4853886272053379e-015</v>
      </c>
      <c r="AD117" s="67">
        <f>シート1!C97</f>
        <v>527</v>
      </c>
      <c r="AE117" s="6">
        <f t="shared" si="74"/>
        <v>0</v>
      </c>
      <c r="AF117" s="13">
        <f t="shared" si="75"/>
        <v>6.9646257706677723e-010</v>
      </c>
      <c r="AG117" s="11">
        <f t="shared" si="76"/>
        <v>6.9646257706677723e-010</v>
      </c>
      <c r="AH117" s="2">
        <f t="shared" si="77"/>
        <v>4620</v>
      </c>
      <c r="AI117" s="76"/>
      <c r="AJ117" s="76"/>
      <c r="AK117" s="76"/>
    </row>
    <row r="118" ht="14.25">
      <c r="A118" s="14"/>
      <c r="B118" s="14"/>
      <c r="C118" s="14"/>
      <c r="D118" s="55">
        <f t="shared" si="61"/>
        <v>0.25011499999999998</v>
      </c>
      <c r="E118" s="56">
        <f t="shared" si="35"/>
        <v>2.124e-003</v>
      </c>
      <c r="F118" s="57">
        <f t="shared" si="36"/>
        <v>2.9280635068249457e-002</v>
      </c>
      <c r="G118" s="58">
        <f t="shared" si="78"/>
        <v>8.6145331005308723</v>
      </c>
      <c r="H118" s="59">
        <f t="shared" si="79"/>
        <v>8.5852524654626237</v>
      </c>
      <c r="I118" s="60">
        <f t="shared" si="80"/>
        <v>1</v>
      </c>
      <c r="J118" s="61">
        <f t="shared" si="81"/>
        <v>1</v>
      </c>
      <c r="K118" s="62">
        <f t="shared" si="82"/>
        <v>0</v>
      </c>
      <c r="L118" s="63">
        <f t="shared" si="83"/>
        <v>0</v>
      </c>
      <c r="M118" s="64">
        <f t="shared" si="84"/>
        <v>3.064602214055213e-017</v>
      </c>
      <c r="N118" s="65">
        <f t="shared" si="62"/>
        <v>3.564910842553262e-016</v>
      </c>
      <c r="O118" s="66">
        <f t="shared" si="63"/>
        <v>-1.7598918872160357e-015</v>
      </c>
      <c r="P118" s="67">
        <f>シート1!B98</f>
        <v>36</v>
      </c>
      <c r="Q118" s="68">
        <f>シート1!A98</f>
        <v>4625</v>
      </c>
      <c r="R118" s="55">
        <f t="shared" si="64"/>
        <v>0.25011499999999998</v>
      </c>
      <c r="S118" s="56">
        <f t="shared" si="47"/>
        <v>2.1259999999999999e-003</v>
      </c>
      <c r="T118" s="57">
        <f t="shared" si="48"/>
        <v>2.933939219547672e-002</v>
      </c>
      <c r="U118" s="58">
        <f t="shared" si="65"/>
        <v>8.5973491993091873</v>
      </c>
      <c r="V118" s="59">
        <f t="shared" si="66"/>
        <v>8.568009807113711</v>
      </c>
      <c r="W118" s="60">
        <f t="shared" si="67"/>
        <v>1</v>
      </c>
      <c r="X118" s="61">
        <f t="shared" si="68"/>
        <v>1</v>
      </c>
      <c r="Y118" s="62">
        <f t="shared" si="69"/>
        <v>0</v>
      </c>
      <c r="Z118" s="63">
        <f t="shared" si="70"/>
        <v>0</v>
      </c>
      <c r="AA118" s="64">
        <f t="shared" si="71"/>
        <v>3.5530323439022722e-017</v>
      </c>
      <c r="AB118" s="65">
        <f t="shared" si="72"/>
        <v>-4.1330791541650439e-016</v>
      </c>
      <c r="AC118" s="66">
        <f t="shared" si="73"/>
        <v>2.0322040031740239e-015</v>
      </c>
      <c r="AD118" s="67">
        <f>シート1!C98</f>
        <v>5755</v>
      </c>
      <c r="AE118" s="6">
        <f t="shared" si="74"/>
        <v>-5.6255494317064531e-011</v>
      </c>
      <c r="AF118" s="13">
        <f t="shared" si="75"/>
        <v>1.0405422198530747e-008</v>
      </c>
      <c r="AG118" s="11">
        <f t="shared" si="76"/>
        <v>1.0349166704213682e-008</v>
      </c>
      <c r="AH118" s="2">
        <f t="shared" si="77"/>
        <v>4625</v>
      </c>
      <c r="AI118" s="76"/>
      <c r="AJ118" s="76"/>
      <c r="AK118" s="76"/>
    </row>
    <row r="119" ht="14.25">
      <c r="A119" s="14"/>
      <c r="B119" s="14"/>
      <c r="C119" s="14"/>
      <c r="D119" s="55">
        <f t="shared" si="61"/>
        <v>0.24903399999999998</v>
      </c>
      <c r="E119" s="56">
        <f t="shared" si="35"/>
        <v>2.124e-003</v>
      </c>
      <c r="F119" s="57">
        <f t="shared" si="36"/>
        <v>2.9280635068249457e-002</v>
      </c>
      <c r="G119" s="58">
        <f t="shared" si="78"/>
        <v>8.5776145023693111</v>
      </c>
      <c r="H119" s="59">
        <f t="shared" si="79"/>
        <v>8.5483338673010625</v>
      </c>
      <c r="I119" s="60">
        <f t="shared" si="80"/>
        <v>1</v>
      </c>
      <c r="J119" s="61">
        <f t="shared" si="81"/>
        <v>1</v>
      </c>
      <c r="K119" s="62">
        <f t="shared" si="82"/>
        <v>0</v>
      </c>
      <c r="L119" s="63">
        <f t="shared" si="83"/>
        <v>0</v>
      </c>
      <c r="M119" s="64">
        <f t="shared" si="84"/>
        <v>4.2092006994908854e-017</v>
      </c>
      <c r="N119" s="65">
        <f t="shared" si="62"/>
        <v>4.8963696310334553e-016</v>
      </c>
      <c r="O119" s="66">
        <f t="shared" si="63"/>
        <v>-2.4067995246638968e-015</v>
      </c>
      <c r="P119" s="67">
        <f>シート1!B99</f>
        <v>0</v>
      </c>
      <c r="Q119" s="68">
        <f>シート1!A99</f>
        <v>4630</v>
      </c>
      <c r="R119" s="55">
        <f t="shared" si="64"/>
        <v>0.24903399999999998</v>
      </c>
      <c r="S119" s="56">
        <f t="shared" si="47"/>
        <v>2.1259999999999999e-003</v>
      </c>
      <c r="T119" s="57">
        <f t="shared" si="48"/>
        <v>2.933939219547672e-002</v>
      </c>
      <c r="U119" s="58">
        <f t="shared" si="65"/>
        <v>8.5605045369249861</v>
      </c>
      <c r="V119" s="59">
        <f t="shared" si="66"/>
        <v>8.5311651447295098</v>
      </c>
      <c r="W119" s="60">
        <f t="shared" si="67"/>
        <v>1</v>
      </c>
      <c r="X119" s="61">
        <f t="shared" si="68"/>
        <v>1</v>
      </c>
      <c r="Y119" s="62">
        <f t="shared" si="69"/>
        <v>0</v>
      </c>
      <c r="Z119" s="63">
        <f t="shared" si="70"/>
        <v>0</v>
      </c>
      <c r="AA119" s="64">
        <f t="shared" si="71"/>
        <v>4.8738739070324184e-017</v>
      </c>
      <c r="AB119" s="65">
        <f t="shared" si="72"/>
        <v>-5.6695534111182578e-016</v>
      </c>
      <c r="AC119" s="66">
        <f t="shared" si="73"/>
        <v>2.7756891318746058e-015</v>
      </c>
      <c r="AD119" s="67">
        <f>シート1!C99</f>
        <v>488</v>
      </c>
      <c r="AE119" s="6">
        <f t="shared" si="74"/>
        <v>0</v>
      </c>
      <c r="AF119" s="13">
        <f t="shared" si="75"/>
        <v>1.2051406142560284e-009</v>
      </c>
      <c r="AG119" s="11">
        <f t="shared" si="76"/>
        <v>1.2051406142560284e-009</v>
      </c>
      <c r="AH119" s="2">
        <f t="shared" si="77"/>
        <v>4630</v>
      </c>
      <c r="AI119" s="76"/>
      <c r="AJ119" s="76"/>
      <c r="AK119" s="76"/>
    </row>
    <row r="120" ht="14.25">
      <c r="A120" s="14"/>
      <c r="B120" s="14"/>
      <c r="C120" s="14"/>
      <c r="D120" s="55">
        <f t="shared" si="61"/>
        <v>0.24687699999999999</v>
      </c>
      <c r="E120" s="56">
        <f t="shared" si="35"/>
        <v>2.124e-003</v>
      </c>
      <c r="F120" s="57">
        <f t="shared" si="36"/>
        <v>2.9280635068249457e-002</v>
      </c>
      <c r="G120" s="58">
        <f t="shared" si="78"/>
        <v>8.5039480673697874</v>
      </c>
      <c r="H120" s="59">
        <f t="shared" si="79"/>
        <v>8.4746674323015387</v>
      </c>
      <c r="I120" s="60">
        <f t="shared" si="80"/>
        <v>1</v>
      </c>
      <c r="J120" s="61">
        <f t="shared" si="81"/>
        <v>1</v>
      </c>
      <c r="K120" s="62">
        <f t="shared" si="82"/>
        <v>0</v>
      </c>
      <c r="L120" s="63">
        <f t="shared" si="83"/>
        <v>0</v>
      </c>
      <c r="M120" s="64">
        <f t="shared" si="84"/>
        <v>7.8966741837469103e-017</v>
      </c>
      <c r="N120" s="65">
        <f t="shared" si="62"/>
        <v>9.1858379820522482e-016</v>
      </c>
      <c r="O120" s="66">
        <f t="shared" si="63"/>
        <v>-4.4763670587622934e-015</v>
      </c>
      <c r="P120" s="67">
        <f>シート1!B100</f>
        <v>12</v>
      </c>
      <c r="Q120" s="68">
        <f>シート1!A100</f>
        <v>4640</v>
      </c>
      <c r="R120" s="55">
        <f t="shared" si="64"/>
        <v>0.24687699999999999</v>
      </c>
      <c r="S120" s="56">
        <f t="shared" si="47"/>
        <v>2.1259999999999999e-003</v>
      </c>
      <c r="T120" s="57">
        <f t="shared" si="48"/>
        <v>2.933939219547672e-002</v>
      </c>
      <c r="U120" s="58">
        <f t="shared" si="65"/>
        <v>8.486985631501561</v>
      </c>
      <c r="V120" s="59">
        <f t="shared" si="66"/>
        <v>8.4576462393060847</v>
      </c>
      <c r="W120" s="60">
        <f t="shared" si="67"/>
        <v>1</v>
      </c>
      <c r="X120" s="61">
        <f t="shared" si="68"/>
        <v>1</v>
      </c>
      <c r="Y120" s="62">
        <f t="shared" si="69"/>
        <v>0</v>
      </c>
      <c r="Z120" s="63">
        <f t="shared" si="70"/>
        <v>0</v>
      </c>
      <c r="AA120" s="64">
        <f t="shared" si="71"/>
        <v>9.1206903093561918e-017</v>
      </c>
      <c r="AB120" s="65">
        <f t="shared" si="72"/>
        <v>-1.06096796596547e-015</v>
      </c>
      <c r="AC120" s="66">
        <f t="shared" si="73"/>
        <v>5.1495041451803626e-015</v>
      </c>
      <c r="AD120" s="67">
        <f>シート1!C100</f>
        <v>597</v>
      </c>
      <c r="AE120" s="6">
        <f t="shared" si="74"/>
        <v>-4.769615744855976e-011</v>
      </c>
      <c r="AF120" s="13">
        <f t="shared" si="75"/>
        <v>2.7351857114396599e-009</v>
      </c>
      <c r="AG120" s="11">
        <f t="shared" si="76"/>
        <v>2.6874895539911002e-009</v>
      </c>
      <c r="AH120" s="2">
        <f t="shared" si="77"/>
        <v>4640</v>
      </c>
      <c r="AI120" s="76"/>
      <c r="AJ120" s="76"/>
      <c r="AK120" s="76"/>
    </row>
    <row r="121" ht="14.25">
      <c r="A121" s="14"/>
      <c r="B121" s="14"/>
      <c r="C121" s="14"/>
      <c r="D121" s="55">
        <f t="shared" si="61"/>
        <v>0.244724</v>
      </c>
      <c r="E121" s="56">
        <f t="shared" si="35"/>
        <v>2.124e-003</v>
      </c>
      <c r="F121" s="57">
        <f t="shared" si="36"/>
        <v>2.9280635068249457e-002</v>
      </c>
      <c r="G121" s="58">
        <f t="shared" si="78"/>
        <v>8.4304182414291393</v>
      </c>
      <c r="H121" s="59">
        <f t="shared" si="79"/>
        <v>8.4011376063608907</v>
      </c>
      <c r="I121" s="60">
        <f t="shared" si="80"/>
        <v>1</v>
      </c>
      <c r="J121" s="61">
        <f t="shared" si="81"/>
        <v>1</v>
      </c>
      <c r="K121" s="62">
        <f t="shared" si="82"/>
        <v>0</v>
      </c>
      <c r="L121" s="63">
        <f t="shared" si="83"/>
        <v>0</v>
      </c>
      <c r="M121" s="64">
        <f t="shared" si="84"/>
        <v>1.4717425280372782e-016</v>
      </c>
      <c r="N121" s="65">
        <f t="shared" si="62"/>
        <v>1.7120104108729581e-015</v>
      </c>
      <c r="O121" s="66">
        <f t="shared" si="63"/>
        <v>-8.2704424743642987e-015</v>
      </c>
      <c r="P121" s="67">
        <f>シート1!B101</f>
        <v>193</v>
      </c>
      <c r="Q121" s="68">
        <f>シート1!A101</f>
        <v>4650</v>
      </c>
      <c r="R121" s="55">
        <f t="shared" si="64"/>
        <v>0.244724</v>
      </c>
      <c r="S121" s="56">
        <f t="shared" si="47"/>
        <v>2.1259999999999999e-003</v>
      </c>
      <c r="T121" s="57">
        <f t="shared" si="48"/>
        <v>2.933939219547672e-002</v>
      </c>
      <c r="U121" s="58">
        <f t="shared" si="65"/>
        <v>8.4136030615541202</v>
      </c>
      <c r="V121" s="59">
        <f t="shared" si="66"/>
        <v>8.3842636693586439</v>
      </c>
      <c r="W121" s="60">
        <f t="shared" si="67"/>
        <v>1</v>
      </c>
      <c r="X121" s="61">
        <f t="shared" si="68"/>
        <v>1</v>
      </c>
      <c r="Y121" s="62">
        <f t="shared" si="69"/>
        <v>0</v>
      </c>
      <c r="Z121" s="63">
        <f t="shared" si="70"/>
        <v>0</v>
      </c>
      <c r="AA121" s="64">
        <f t="shared" si="71"/>
        <v>1.6956475715854626e-016</v>
      </c>
      <c r="AB121" s="65">
        <f t="shared" si="72"/>
        <v>-1.9724688526852373e-015</v>
      </c>
      <c r="AC121" s="66">
        <f t="shared" si="73"/>
        <v>9.4904915423766366e-015</v>
      </c>
      <c r="AD121" s="67">
        <f>シート1!C101</f>
        <v>20011</v>
      </c>
      <c r="AE121" s="6">
        <f t="shared" si="74"/>
        <v>-1.4173023570400237e-009</v>
      </c>
      <c r="AF121" s="13">
        <f t="shared" si="75"/>
        <v>1.6896804308620316e-007</v>
      </c>
      <c r="AG121" s="11">
        <f t="shared" si="76"/>
        <v>1.6755074072916312e-007</v>
      </c>
      <c r="AH121" s="2">
        <f t="shared" si="77"/>
        <v>4650</v>
      </c>
      <c r="AI121" s="76"/>
      <c r="AJ121" s="76"/>
      <c r="AK121" s="76"/>
    </row>
    <row r="122" ht="14.25">
      <c r="A122" s="14"/>
      <c r="B122" s="14"/>
      <c r="C122" s="14"/>
      <c r="D122" s="55">
        <f t="shared" si="61"/>
        <v>0.24257599999999999</v>
      </c>
      <c r="E122" s="56">
        <f t="shared" si="35"/>
        <v>2.124e-003</v>
      </c>
      <c r="F122" s="57">
        <f t="shared" si="36"/>
        <v>2.9280635068249457e-002</v>
      </c>
      <c r="G122" s="58">
        <f t="shared" si="78"/>
        <v>8.3570591768120881</v>
      </c>
      <c r="H122" s="59">
        <f t="shared" si="79"/>
        <v>8.3277785417438395</v>
      </c>
      <c r="I122" s="60">
        <f t="shared" si="80"/>
        <v>1</v>
      </c>
      <c r="J122" s="61">
        <f t="shared" si="81"/>
        <v>1</v>
      </c>
      <c r="K122" s="62">
        <f t="shared" si="82"/>
        <v>0</v>
      </c>
      <c r="L122" s="63">
        <f t="shared" si="83"/>
        <v>0</v>
      </c>
      <c r="M122" s="64">
        <f t="shared" si="84"/>
        <v>2.7242792898104622e-016</v>
      </c>
      <c r="N122" s="65">
        <f t="shared" si="62"/>
        <v>3.1690288331213888e-015</v>
      </c>
      <c r="O122" s="66">
        <f t="shared" si="63"/>
        <v>-1.5175381010970376e-014</v>
      </c>
      <c r="P122" s="67">
        <f>シート1!B102</f>
        <v>0</v>
      </c>
      <c r="Q122" s="68">
        <f>シート1!A102</f>
        <v>4660</v>
      </c>
      <c r="R122" s="55">
        <f t="shared" si="64"/>
        <v>0.24257599999999999</v>
      </c>
      <c r="S122" s="56">
        <f t="shared" si="47"/>
        <v>2.1259999999999999e-003</v>
      </c>
      <c r="T122" s="57">
        <f t="shared" si="48"/>
        <v>2.933939219547672e-002</v>
      </c>
      <c r="U122" s="58">
        <f t="shared" si="65"/>
        <v>8.3403909109516547</v>
      </c>
      <c r="V122" s="59">
        <f t="shared" si="66"/>
        <v>8.3110515187561784</v>
      </c>
      <c r="W122" s="60">
        <f t="shared" si="67"/>
        <v>1</v>
      </c>
      <c r="X122" s="61">
        <f t="shared" si="68"/>
        <v>1</v>
      </c>
      <c r="Y122" s="62">
        <f t="shared" si="69"/>
        <v>0</v>
      </c>
      <c r="Z122" s="63">
        <f t="shared" si="70"/>
        <v>0</v>
      </c>
      <c r="AA122" s="64">
        <f t="shared" si="71"/>
        <v>3.1310320572623517e-016</v>
      </c>
      <c r="AB122" s="65">
        <f t="shared" si="72"/>
        <v>-3.64218562465455e-015</v>
      </c>
      <c r="AC122" s="66">
        <f t="shared" si="73"/>
        <v>1.7371274188774731e-014</v>
      </c>
      <c r="AD122" s="67">
        <f>シート1!C102</f>
        <v>681</v>
      </c>
      <c r="AE122" s="6">
        <f t="shared" si="74"/>
        <v>0</v>
      </c>
      <c r="AF122" s="13">
        <f t="shared" si="75"/>
        <v>1.052509108679905e-008</v>
      </c>
      <c r="AG122" s="11">
        <f t="shared" si="76"/>
        <v>1.052509108679905e-008</v>
      </c>
      <c r="AH122" s="2">
        <f t="shared" si="77"/>
        <v>4660</v>
      </c>
      <c r="AI122" s="76"/>
      <c r="AJ122" s="76"/>
      <c r="AK122" s="76"/>
    </row>
    <row r="123" ht="14.25">
      <c r="A123" s="14"/>
      <c r="B123" s="14"/>
      <c r="C123" s="14"/>
      <c r="D123" s="55">
        <f t="shared" si="61"/>
        <v>0.24043199999999998</v>
      </c>
      <c r="E123" s="56">
        <f t="shared" si="35"/>
        <v>2.124e-003</v>
      </c>
      <c r="F123" s="57">
        <f t="shared" si="36"/>
        <v>2.9280635068249457e-002</v>
      </c>
      <c r="G123" s="58">
        <f t="shared" si="78"/>
        <v>8.2838367212539143</v>
      </c>
      <c r="H123" s="59">
        <f t="shared" si="79"/>
        <v>8.2545560861856657</v>
      </c>
      <c r="I123" s="60">
        <f t="shared" si="80"/>
        <v>1</v>
      </c>
      <c r="J123" s="61">
        <f t="shared" si="81"/>
        <v>1</v>
      </c>
      <c r="K123" s="62">
        <f t="shared" si="82"/>
        <v>0</v>
      </c>
      <c r="L123" s="63">
        <f t="shared" si="83"/>
        <v>0</v>
      </c>
      <c r="M123" s="64">
        <f t="shared" si="84"/>
        <v>5.010058253642149e-016</v>
      </c>
      <c r="N123" s="65">
        <f t="shared" si="62"/>
        <v>5.827970399655457e-015</v>
      </c>
      <c r="O123" s="66">
        <f t="shared" si="63"/>
        <v>-2.7662747056686642e-014</v>
      </c>
      <c r="P123" s="67">
        <f>シート1!B103</f>
        <v>5</v>
      </c>
      <c r="Q123" s="68">
        <f>シート1!A103</f>
        <v>4670</v>
      </c>
      <c r="R123" s="55">
        <f t="shared" si="64"/>
        <v>0.24043199999999998</v>
      </c>
      <c r="S123" s="56">
        <f t="shared" si="47"/>
        <v>2.1259999999999999e-003</v>
      </c>
      <c r="T123" s="57">
        <f t="shared" si="48"/>
        <v>2.933939219547672e-002</v>
      </c>
      <c r="U123" s="58">
        <f t="shared" si="65"/>
        <v>8.2673150958251735</v>
      </c>
      <c r="V123" s="59">
        <f t="shared" si="66"/>
        <v>8.2379757036296972</v>
      </c>
      <c r="W123" s="60">
        <f t="shared" si="67"/>
        <v>1</v>
      </c>
      <c r="X123" s="61">
        <f t="shared" si="68"/>
        <v>0.99999999999999989</v>
      </c>
      <c r="Y123" s="62">
        <f t="shared" si="69"/>
        <v>0</v>
      </c>
      <c r="Z123" s="63">
        <f t="shared" si="70"/>
        <v>1.1102230246251565e-016</v>
      </c>
      <c r="AA123" s="64">
        <f t="shared" si="71"/>
        <v>5.7441015325578285e-016</v>
      </c>
      <c r="AB123" s="65">
        <f t="shared" si="72"/>
        <v>-6.6818491940739976e-015</v>
      </c>
      <c r="AC123" s="66">
        <f t="shared" si="73"/>
        <v>3.1588630750596458e-014</v>
      </c>
      <c r="AD123" s="67">
        <f>シート1!C103</f>
        <v>379</v>
      </c>
      <c r="AE123" s="6">
        <f t="shared" si="74"/>
        <v>-1.2281227181134978e-010</v>
      </c>
      <c r="AF123" s="13">
        <f t="shared" si="75"/>
        <v>1.0651654891897479e-008</v>
      </c>
      <c r="AG123" s="11">
        <f t="shared" si="76"/>
        <v>1.052884262008613e-008</v>
      </c>
      <c r="AH123" s="2">
        <f t="shared" si="77"/>
        <v>4670</v>
      </c>
      <c r="AI123" s="76"/>
      <c r="AJ123" s="76"/>
      <c r="AK123" s="76"/>
    </row>
    <row r="124" ht="14.25">
      <c r="A124" s="14"/>
      <c r="B124" s="14"/>
      <c r="C124" s="14"/>
      <c r="D124" s="55">
        <f t="shared" si="61"/>
        <v>0.23936199999999999</v>
      </c>
      <c r="E124" s="56">
        <f t="shared" si="35"/>
        <v>2.124e-003</v>
      </c>
      <c r="F124" s="57">
        <f t="shared" si="36"/>
        <v>2.9280635068249457e-002</v>
      </c>
      <c r="G124" s="58">
        <f t="shared" si="78"/>
        <v>8.2472937980042662</v>
      </c>
      <c r="H124" s="59">
        <f t="shared" si="79"/>
        <v>8.2180131629360176</v>
      </c>
      <c r="I124" s="60">
        <f t="shared" si="80"/>
        <v>1</v>
      </c>
      <c r="J124" s="61">
        <f t="shared" si="81"/>
        <v>0.99999999999999989</v>
      </c>
      <c r="K124" s="62">
        <f t="shared" si="82"/>
        <v>0</v>
      </c>
      <c r="L124" s="63">
        <f t="shared" si="83"/>
        <v>1.1102230246251565e-016</v>
      </c>
      <c r="M124" s="64">
        <f t="shared" si="84"/>
        <v>6.7767352497814518e-016</v>
      </c>
      <c r="N124" s="65">
        <f t="shared" si="62"/>
        <v>7.8830645159298776e-015</v>
      </c>
      <c r="O124" s="66">
        <f t="shared" si="63"/>
        <v>-3.7251705340760182e-014</v>
      </c>
      <c r="P124" s="67">
        <f>シート1!B104</f>
        <v>52</v>
      </c>
      <c r="Q124" s="68">
        <f>シート1!A104</f>
        <v>4675</v>
      </c>
      <c r="R124" s="55">
        <f t="shared" si="64"/>
        <v>0.23936199999999999</v>
      </c>
      <c r="S124" s="56">
        <f t="shared" si="47"/>
        <v>2.1259999999999999e-003</v>
      </c>
      <c r="T124" s="57">
        <f t="shared" si="48"/>
        <v>2.933939219547672e-002</v>
      </c>
      <c r="U124" s="58">
        <f t="shared" si="65"/>
        <v>8.2308453559999233</v>
      </c>
      <c r="V124" s="59">
        <f t="shared" si="66"/>
        <v>8.201505963804447</v>
      </c>
      <c r="W124" s="60">
        <f t="shared" si="67"/>
        <v>0.99999999999999989</v>
      </c>
      <c r="X124" s="61">
        <f t="shared" si="68"/>
        <v>0.99999999999999989</v>
      </c>
      <c r="Y124" s="62">
        <f t="shared" si="69"/>
        <v>1.1102230246251565e-016</v>
      </c>
      <c r="Z124" s="63">
        <f t="shared" si="70"/>
        <v>1.1102230246251565e-016</v>
      </c>
      <c r="AA124" s="64">
        <f t="shared" si="71"/>
        <v>7.7602559547236282e-016</v>
      </c>
      <c r="AB124" s="65">
        <f t="shared" si="72"/>
        <v>-9.0271489288574795e-015</v>
      </c>
      <c r="AC124" s="66">
        <f t="shared" si="73"/>
        <v>4.2487173226511887e-014</v>
      </c>
      <c r="AD124" s="67">
        <f>シート1!C104</f>
        <v>6184</v>
      </c>
      <c r="AE124" s="6">
        <f t="shared" si="74"/>
        <v>-1.7199901421451504e-009</v>
      </c>
      <c r="AF124" s="13">
        <f t="shared" si="75"/>
        <v>2.3376225828182698e-007</v>
      </c>
      <c r="AG124" s="11">
        <f t="shared" si="76"/>
        <v>2.3204226813968182e-007</v>
      </c>
      <c r="AH124" s="2">
        <f t="shared" si="77"/>
        <v>4675</v>
      </c>
      <c r="AI124" s="76"/>
      <c r="AJ124" s="76"/>
      <c r="AK124" s="76"/>
    </row>
    <row r="125" ht="14.25">
      <c r="A125" s="14"/>
      <c r="B125" s="14"/>
      <c r="C125" s="14"/>
      <c r="D125" s="55">
        <f t="shared" si="61"/>
        <v>0.23829299999999998</v>
      </c>
      <c r="E125" s="56">
        <f t="shared" si="35"/>
        <v>2.124e-003</v>
      </c>
      <c r="F125" s="57">
        <f t="shared" si="36"/>
        <v>2.9280635068249457e-002</v>
      </c>
      <c r="G125" s="58">
        <f t="shared" si="78"/>
        <v>8.2107850270193374</v>
      </c>
      <c r="H125" s="59">
        <f t="shared" si="79"/>
        <v>8.1815043919510888</v>
      </c>
      <c r="I125" s="60">
        <f t="shared" si="80"/>
        <v>0.99999999999999989</v>
      </c>
      <c r="J125" s="61">
        <f t="shared" si="81"/>
        <v>0.99999999999999978</v>
      </c>
      <c r="K125" s="62">
        <f t="shared" si="82"/>
        <v>1.1102230246251565e-016</v>
      </c>
      <c r="L125" s="63">
        <f t="shared" si="83"/>
        <v>2.2204460492503131e-016</v>
      </c>
      <c r="M125" s="64">
        <f t="shared" si="84"/>
        <v>9.1515894514051788e-016</v>
      </c>
      <c r="N125" s="65">
        <f t="shared" si="62"/>
        <v>1.0645623210831044e-014</v>
      </c>
      <c r="O125" s="66">
        <f t="shared" si="63"/>
        <v>-5.0082788822745639e-014</v>
      </c>
      <c r="P125" s="67">
        <f>シート1!B105</f>
        <v>14</v>
      </c>
      <c r="Q125" s="68">
        <f>シート1!A105</f>
        <v>4680</v>
      </c>
      <c r="R125" s="55">
        <f t="shared" si="64"/>
        <v>0.23829299999999998</v>
      </c>
      <c r="S125" s="56">
        <f t="shared" si="47"/>
        <v>2.1259999999999999e-003</v>
      </c>
      <c r="T125" s="57">
        <f t="shared" si="48"/>
        <v>2.933939219547672e-002</v>
      </c>
      <c r="U125" s="58">
        <f t="shared" si="65"/>
        <v>8.1944097000436695</v>
      </c>
      <c r="V125" s="59">
        <f t="shared" si="66"/>
        <v>8.1650703078481932</v>
      </c>
      <c r="W125" s="60">
        <f t="shared" si="67"/>
        <v>0.99999999999999989</v>
      </c>
      <c r="X125" s="61">
        <f t="shared" si="68"/>
        <v>0.99999999999999978</v>
      </c>
      <c r="Y125" s="62">
        <f t="shared" si="69"/>
        <v>1.1102230246251565e-016</v>
      </c>
      <c r="Z125" s="63">
        <f t="shared" si="70"/>
        <v>2.2204460492503131e-016</v>
      </c>
      <c r="AA125" s="64">
        <f t="shared" si="71"/>
        <v>1.046721287731462e-015</v>
      </c>
      <c r="AB125" s="65">
        <f t="shared" si="72"/>
        <v>-1.217602744868987e-014</v>
      </c>
      <c r="AC125" s="66">
        <f t="shared" si="73"/>
        <v>5.7053090167214852e-014</v>
      </c>
      <c r="AD125" s="67">
        <f>シート1!C105</f>
        <v>836</v>
      </c>
      <c r="AE125" s="6">
        <f t="shared" si="74"/>
        <v>-6.2257688912177525e-010</v>
      </c>
      <c r="AF125" s="13">
        <f t="shared" si="75"/>
        <v>4.2435812845177942e-008</v>
      </c>
      <c r="AG125" s="11">
        <f t="shared" si="76"/>
        <v>4.1813235956056163e-008</v>
      </c>
      <c r="AH125" s="2">
        <f t="shared" si="77"/>
        <v>4680</v>
      </c>
      <c r="AI125" s="76"/>
      <c r="AJ125" s="76"/>
      <c r="AK125" s="76"/>
    </row>
    <row r="126" ht="14.25">
      <c r="A126" s="14"/>
      <c r="B126" s="14"/>
      <c r="C126" s="14"/>
      <c r="D126" s="55">
        <f t="shared" si="61"/>
        <v>0.23615899999999998</v>
      </c>
      <c r="E126" s="56">
        <f t="shared" si="35"/>
        <v>2.124e-003</v>
      </c>
      <c r="F126" s="57">
        <f t="shared" si="36"/>
        <v>2.9280635068249457e-002</v>
      </c>
      <c r="G126" s="58">
        <f t="shared" si="78"/>
        <v>8.1379040941083556</v>
      </c>
      <c r="H126" s="59">
        <f t="shared" si="79"/>
        <v>8.108623459040107</v>
      </c>
      <c r="I126" s="60">
        <f t="shared" si="80"/>
        <v>0.99999999999999978</v>
      </c>
      <c r="J126" s="61">
        <f t="shared" si="81"/>
        <v>0.99999999999999978</v>
      </c>
      <c r="K126" s="62">
        <f t="shared" si="82"/>
        <v>2.2204460492503131e-016</v>
      </c>
      <c r="L126" s="63">
        <f t="shared" si="83"/>
        <v>2.2204460492503131e-016</v>
      </c>
      <c r="M126" s="64">
        <f t="shared" si="84"/>
        <v>1.6604627677209807e-015</v>
      </c>
      <c r="N126" s="65">
        <f t="shared" si="62"/>
        <v>1.9315399881773616e-014</v>
      </c>
      <c r="O126" s="66">
        <f t="shared" si="63"/>
        <v>-9.0060651178628817e-014</v>
      </c>
      <c r="P126" s="67">
        <f>シート1!B106</f>
        <v>1</v>
      </c>
      <c r="Q126" s="68">
        <f>シート1!A106</f>
        <v>4690</v>
      </c>
      <c r="R126" s="55">
        <f t="shared" si="64"/>
        <v>0.23615899999999998</v>
      </c>
      <c r="S126" s="56">
        <f t="shared" si="47"/>
        <v>2.1259999999999999e-003</v>
      </c>
      <c r="T126" s="57">
        <f t="shared" si="48"/>
        <v>2.933939219547672e-002</v>
      </c>
      <c r="U126" s="58">
        <f t="shared" si="65"/>
        <v>8.1216747236071427</v>
      </c>
      <c r="V126" s="59">
        <f t="shared" si="66"/>
        <v>8.0923353314116664</v>
      </c>
      <c r="W126" s="60">
        <f t="shared" si="67"/>
        <v>0.99999999999999978</v>
      </c>
      <c r="X126" s="61">
        <f t="shared" si="68"/>
        <v>0.99999999999999978</v>
      </c>
      <c r="Y126" s="62">
        <f t="shared" si="69"/>
        <v>2.2204460492503131e-016</v>
      </c>
      <c r="Z126" s="63">
        <f t="shared" si="70"/>
        <v>2.2204460492503131e-016</v>
      </c>
      <c r="AA126" s="64">
        <f t="shared" si="71"/>
        <v>1.8946567805106716e-015</v>
      </c>
      <c r="AB126" s="65">
        <f t="shared" si="72"/>
        <v>-2.203967114812592e-014</v>
      </c>
      <c r="AC126" s="66">
        <f t="shared" si="73"/>
        <v>1.0235112153421352e-013</v>
      </c>
      <c r="AD126" s="67">
        <f>シート1!C106</f>
        <v>412</v>
      </c>
      <c r="AE126" s="6">
        <f t="shared" si="74"/>
        <v>-7.9967135219011903e-011</v>
      </c>
      <c r="AF126" s="13">
        <f t="shared" si="75"/>
        <v>3.7517759729790986e-008</v>
      </c>
      <c r="AG126" s="11">
        <f t="shared" si="76"/>
        <v>3.7437792594571972e-008</v>
      </c>
      <c r="AH126" s="2">
        <f t="shared" si="77"/>
        <v>4690</v>
      </c>
      <c r="AI126" s="76"/>
      <c r="AJ126" s="76"/>
      <c r="AK126" s="76"/>
    </row>
    <row r="127" ht="14.25">
      <c r="A127" s="14"/>
      <c r="B127" s="14"/>
      <c r="C127" s="14"/>
      <c r="D127" s="55">
        <f t="shared" si="61"/>
        <v>0.23402899999999999</v>
      </c>
      <c r="E127" s="56">
        <f t="shared" si="35"/>
        <v>2.124e-003</v>
      </c>
      <c r="F127" s="57">
        <f t="shared" si="36"/>
        <v>2.9280635068249457e-002</v>
      </c>
      <c r="G127" s="58">
        <f t="shared" si="78"/>
        <v>8.065159770256253</v>
      </c>
      <c r="H127" s="59">
        <f t="shared" si="79"/>
        <v>8.0358791351880043</v>
      </c>
      <c r="I127" s="60">
        <f t="shared" si="80"/>
        <v>0.99999999999999956</v>
      </c>
      <c r="J127" s="61">
        <f t="shared" si="81"/>
        <v>0.99999999999999956</v>
      </c>
      <c r="K127" s="62">
        <f t="shared" si="82"/>
        <v>4.4408920985006262e-016</v>
      </c>
      <c r="L127" s="63">
        <f t="shared" si="83"/>
        <v>4.4408920985006262e-016</v>
      </c>
      <c r="M127" s="64">
        <f t="shared" si="84"/>
        <v>2.9934806334431642e-015</v>
      </c>
      <c r="N127" s="65">
        <f t="shared" si="62"/>
        <v>3.482178378058981e-014</v>
      </c>
      <c r="O127" s="66">
        <f t="shared" si="63"/>
        <v>-1.6090467266806216e-013</v>
      </c>
      <c r="P127" s="67">
        <f>シート1!B107</f>
        <v>2177</v>
      </c>
      <c r="Q127" s="68">
        <f>シート1!A107</f>
        <v>4700</v>
      </c>
      <c r="R127" s="55">
        <f t="shared" si="64"/>
        <v>0.23402899999999999</v>
      </c>
      <c r="S127" s="56">
        <f t="shared" si="47"/>
        <v>2.1259999999999999e-003</v>
      </c>
      <c r="T127" s="57">
        <f t="shared" si="48"/>
        <v>2.933939219547672e-002</v>
      </c>
      <c r="U127" s="58">
        <f t="shared" si="65"/>
        <v>8.0490760826466001</v>
      </c>
      <c r="V127" s="59">
        <f t="shared" si="66"/>
        <v>8.0197366904511238</v>
      </c>
      <c r="W127" s="60">
        <f t="shared" si="67"/>
        <v>0.99999999999999956</v>
      </c>
      <c r="X127" s="61">
        <f t="shared" si="68"/>
        <v>0.99999999999999944</v>
      </c>
      <c r="Y127" s="62">
        <f t="shared" si="69"/>
        <v>4.4408920985006262e-016</v>
      </c>
      <c r="Z127" s="63">
        <f t="shared" si="70"/>
        <v>5.5511151231257827e-016</v>
      </c>
      <c r="AA127" s="64">
        <f t="shared" si="71"/>
        <v>3.4076570382583832e-015</v>
      </c>
      <c r="AB127" s="65">
        <f t="shared" si="72"/>
        <v>-3.963970745591644e-014</v>
      </c>
      <c r="AC127" s="66">
        <f t="shared" si="73"/>
        <v>1.8243332562212791e-013</v>
      </c>
      <c r="AD127" s="67">
        <f>シート1!C107</f>
        <v>28368</v>
      </c>
      <c r="AE127" s="6">
        <f t="shared" si="74"/>
        <v>-3.1103090238063918e-007</v>
      </c>
      <c r="AF127" s="13">
        <f t="shared" si="75"/>
        <v>4.6044734081544834e-006</v>
      </c>
      <c r="AG127" s="11">
        <f t="shared" si="76"/>
        <v>4.293442505773844e-006</v>
      </c>
      <c r="AH127" s="2">
        <f t="shared" si="77"/>
        <v>4700</v>
      </c>
      <c r="AI127" s="76"/>
      <c r="AJ127" s="76"/>
      <c r="AK127" s="76"/>
    </row>
    <row r="128" ht="14.25">
      <c r="A128" s="14"/>
      <c r="B128" s="14"/>
      <c r="C128" s="14"/>
      <c r="D128" s="55">
        <f t="shared" si="61"/>
        <v>0.231903</v>
      </c>
      <c r="E128" s="56">
        <f t="shared" si="35"/>
        <v>2.124e-003</v>
      </c>
      <c r="F128" s="57">
        <f t="shared" si="36"/>
        <v>2.9280635068249457e-002</v>
      </c>
      <c r="G128" s="58">
        <f t="shared" si="78"/>
        <v>7.9925520554630269</v>
      </c>
      <c r="H128" s="59">
        <f t="shared" si="79"/>
        <v>7.9632714203947774</v>
      </c>
      <c r="I128" s="60">
        <f t="shared" si="80"/>
        <v>0.99999999999999933</v>
      </c>
      <c r="J128" s="61">
        <f t="shared" si="81"/>
        <v>0.99999999999999911</v>
      </c>
      <c r="K128" s="62">
        <f t="shared" si="82"/>
        <v>6.6613381477509392e-016</v>
      </c>
      <c r="L128" s="63">
        <f t="shared" si="83"/>
        <v>8.8817841970012523e-016</v>
      </c>
      <c r="M128" s="64">
        <f t="shared" si="84"/>
        <v>5.3623037243414886e-015</v>
      </c>
      <c r="N128" s="65">
        <f t="shared" si="62"/>
        <v>6.2377213591689677e-014</v>
      </c>
      <c r="O128" s="66">
        <f t="shared" si="63"/>
        <v>-2.8562862873260907e-013</v>
      </c>
      <c r="P128" s="67">
        <f>シート1!B108</f>
        <v>0</v>
      </c>
      <c r="Q128" s="68">
        <f>シート1!A108</f>
        <v>4710</v>
      </c>
      <c r="R128" s="55">
        <f t="shared" si="64"/>
        <v>0.231903</v>
      </c>
      <c r="S128" s="56">
        <f t="shared" si="47"/>
        <v>2.1259999999999999e-003</v>
      </c>
      <c r="T128" s="57">
        <f t="shared" si="48"/>
        <v>2.933939219547672e-002</v>
      </c>
      <c r="U128" s="58">
        <f t="shared" si="65"/>
        <v>7.9766137771620382</v>
      </c>
      <c r="V128" s="59">
        <f t="shared" si="66"/>
        <v>7.9472743849665619</v>
      </c>
      <c r="W128" s="60">
        <f t="shared" si="67"/>
        <v>0.99999999999999922</v>
      </c>
      <c r="X128" s="61">
        <f t="shared" si="68"/>
        <v>0.99999999999999911</v>
      </c>
      <c r="Y128" s="62">
        <f t="shared" si="69"/>
        <v>7.7715611723760958e-016</v>
      </c>
      <c r="Z128" s="63">
        <f t="shared" si="70"/>
        <v>8.8817841970012523e-016</v>
      </c>
      <c r="AA128" s="64">
        <f t="shared" si="71"/>
        <v>6.0900371794330965e-015</v>
      </c>
      <c r="AB128" s="65">
        <f t="shared" si="72"/>
        <v>-7.0842602256641156e-014</v>
      </c>
      <c r="AC128" s="66">
        <f t="shared" si="73"/>
        <v>3.2309209932979073e-013</v>
      </c>
      <c r="AD128" s="67">
        <f>シート1!C108</f>
        <v>458</v>
      </c>
      <c r="AE128" s="6">
        <f t="shared" si="74"/>
        <v>0</v>
      </c>
      <c r="AF128" s="13">
        <f t="shared" si="75"/>
        <v>1.3165546522429725e-007</v>
      </c>
      <c r="AG128" s="11">
        <f t="shared" si="76"/>
        <v>1.3165546522429725e-007</v>
      </c>
      <c r="AH128" s="2">
        <f t="shared" si="77"/>
        <v>4710</v>
      </c>
      <c r="AI128" s="76"/>
      <c r="AJ128" s="76"/>
      <c r="AK128" s="76"/>
    </row>
    <row r="129" ht="14.25">
      <c r="A129" s="14"/>
      <c r="B129" s="14"/>
      <c r="C129" s="14"/>
      <c r="D129" s="55">
        <f t="shared" si="61"/>
        <v>0.22978199999999999</v>
      </c>
      <c r="E129" s="56">
        <f t="shared" si="35"/>
        <v>2.124e-003</v>
      </c>
      <c r="F129" s="57">
        <f t="shared" si="36"/>
        <v>2.9280635068249457e-002</v>
      </c>
      <c r="G129" s="58">
        <f t="shared" si="78"/>
        <v>7.9201151019933969</v>
      </c>
      <c r="H129" s="59">
        <f t="shared" si="79"/>
        <v>7.8908344669251473</v>
      </c>
      <c r="I129" s="60">
        <f t="shared" si="80"/>
        <v>0.99999999999999889</v>
      </c>
      <c r="J129" s="61">
        <f t="shared" si="81"/>
        <v>0.99999999999999845</v>
      </c>
      <c r="K129" s="62">
        <f t="shared" si="82"/>
        <v>1.1102230246251565e-015</v>
      </c>
      <c r="L129" s="63">
        <f t="shared" si="83"/>
        <v>1.5543122344752192e-015</v>
      </c>
      <c r="M129" s="64">
        <f t="shared" si="84"/>
        <v>9.542220806344681e-015</v>
      </c>
      <c r="N129" s="65">
        <f t="shared" si="62"/>
        <v>1.1100026704465019e-013</v>
      </c>
      <c r="O129" s="66">
        <f t="shared" si="63"/>
        <v>-5.0365274133588555e-013</v>
      </c>
      <c r="P129" s="67">
        <f>シート1!B109</f>
        <v>0</v>
      </c>
      <c r="Q129" s="68">
        <f>シート1!A109</f>
        <v>4720</v>
      </c>
      <c r="R129" s="55">
        <f t="shared" si="64"/>
        <v>0.22978199999999999</v>
      </c>
      <c r="S129" s="56">
        <f t="shared" si="47"/>
        <v>2.1259999999999999e-003</v>
      </c>
      <c r="T129" s="57">
        <f t="shared" si="48"/>
        <v>2.933939219547672e-002</v>
      </c>
      <c r="U129" s="58">
        <f t="shared" si="65"/>
        <v>7.9043218910224535</v>
      </c>
      <c r="V129" s="59">
        <f t="shared" si="66"/>
        <v>7.8749824988269772</v>
      </c>
      <c r="W129" s="60">
        <f t="shared" si="67"/>
        <v>0.99999999999999867</v>
      </c>
      <c r="X129" s="61">
        <f t="shared" si="68"/>
        <v>0.99999999999999822</v>
      </c>
      <c r="Y129" s="62">
        <f t="shared" si="69"/>
        <v>1.3322676295501878e-015</v>
      </c>
      <c r="Z129" s="63">
        <f t="shared" si="70"/>
        <v>1.7763568394002505e-015</v>
      </c>
      <c r="AA129" s="64">
        <f t="shared" si="71"/>
        <v>1.0812313064299448e-014</v>
      </c>
      <c r="AB129" s="65">
        <f t="shared" si="72"/>
        <v>-1.2577466628204606e-013</v>
      </c>
      <c r="AC129" s="66">
        <f t="shared" si="73"/>
        <v>5.684030450814181e-013</v>
      </c>
      <c r="AD129" s="67">
        <f>シート1!C109</f>
        <v>402</v>
      </c>
      <c r="AE129" s="6">
        <f t="shared" si="74"/>
        <v>0</v>
      </c>
      <c r="AF129" s="13">
        <f t="shared" si="75"/>
        <v>2.0329632353788522e-007</v>
      </c>
      <c r="AG129" s="11">
        <f t="shared" si="76"/>
        <v>2.0329632353788522e-007</v>
      </c>
      <c r="AH129" s="2">
        <f t="shared" si="77"/>
        <v>4720</v>
      </c>
      <c r="AI129" s="76"/>
      <c r="AJ129" s="76"/>
      <c r="AK129" s="76"/>
    </row>
    <row r="130" ht="14.25">
      <c r="A130" s="14"/>
      <c r="B130" s="14"/>
      <c r="C130" s="14"/>
      <c r="D130" s="55">
        <f t="shared" si="61"/>
        <v>0.22872399999999998</v>
      </c>
      <c r="E130" s="56">
        <f t="shared" si="35"/>
        <v>2.124e-003</v>
      </c>
      <c r="F130" s="57">
        <f t="shared" si="36"/>
        <v>2.9280635068249457e-002</v>
      </c>
      <c r="G130" s="58">
        <f t="shared" si="78"/>
        <v>7.8839820059203793</v>
      </c>
      <c r="H130" s="59">
        <f t="shared" si="79"/>
        <v>7.8547013708521298</v>
      </c>
      <c r="I130" s="60">
        <f t="shared" si="80"/>
        <v>0.99999999999999845</v>
      </c>
      <c r="J130" s="61">
        <f t="shared" si="81"/>
        <v>0.999999999999998</v>
      </c>
      <c r="K130" s="62">
        <f t="shared" si="82"/>
        <v>1.5543122344752192e-015</v>
      </c>
      <c r="L130" s="63">
        <f t="shared" si="83"/>
        <v>1.9984014443252818e-015</v>
      </c>
      <c r="M130" s="64">
        <f t="shared" si="84"/>
        <v>1.2695552393191455e-014</v>
      </c>
      <c r="N130" s="65">
        <f t="shared" si="62"/>
        <v>1.4768152346533493e-013</v>
      </c>
      <c r="O130" s="66">
        <f t="shared" si="63"/>
        <v>-6.6702189154866863e-013</v>
      </c>
      <c r="P130" s="67">
        <f>シート1!B110</f>
        <v>162</v>
      </c>
      <c r="Q130" s="68">
        <f>シート1!A110</f>
        <v>4725</v>
      </c>
      <c r="R130" s="55">
        <f t="shared" si="64"/>
        <v>0.22872399999999998</v>
      </c>
      <c r="S130" s="56">
        <f t="shared" si="47"/>
        <v>2.1259999999999999e-003</v>
      </c>
      <c r="T130" s="57">
        <f t="shared" si="48"/>
        <v>2.933939219547672e-002</v>
      </c>
      <c r="U130" s="58">
        <f t="shared" si="65"/>
        <v>7.8682611576251507</v>
      </c>
      <c r="V130" s="59">
        <f t="shared" si="66"/>
        <v>7.8389217654296743</v>
      </c>
      <c r="W130" s="60">
        <f t="shared" si="67"/>
        <v>0.99999999999999822</v>
      </c>
      <c r="X130" s="61">
        <f t="shared" si="68"/>
        <v>0.99999999999999778</v>
      </c>
      <c r="Y130" s="62">
        <f t="shared" si="69"/>
        <v>1.7763568394002505e-015</v>
      </c>
      <c r="Z130" s="63">
        <f t="shared" si="70"/>
        <v>2.2204460492503131e-015</v>
      </c>
      <c r="AA130" s="64">
        <f t="shared" si="71"/>
        <v>1.4368970272906211e-014</v>
      </c>
      <c r="AB130" s="65">
        <f t="shared" si="72"/>
        <v>-1.6714762420805975e-013</v>
      </c>
      <c r="AC130" s="66">
        <f t="shared" si="73"/>
        <v>7.5191744872561046e-013</v>
      </c>
      <c r="AD130" s="67">
        <f>シート1!C110</f>
        <v>2584</v>
      </c>
      <c r="AE130" s="6">
        <f t="shared" si="74"/>
        <v>-9.5947034734784204e-008</v>
      </c>
      <c r="AF130" s="13">
        <f t="shared" si="75"/>
        <v>1.7286606581714268e-006</v>
      </c>
      <c r="AG130" s="11">
        <f t="shared" si="76"/>
        <v>1.6327136234366425e-006</v>
      </c>
      <c r="AH130" s="2">
        <f t="shared" si="77"/>
        <v>4725</v>
      </c>
      <c r="AI130" s="76"/>
      <c r="AJ130" s="76"/>
      <c r="AK130" s="76"/>
    </row>
    <row r="131" ht="14.25">
      <c r="A131" s="14"/>
      <c r="B131" s="14"/>
      <c r="C131" s="14"/>
      <c r="D131" s="55">
        <f t="shared" si="61"/>
        <v>0.22766599999999998</v>
      </c>
      <c r="E131" s="56">
        <f t="shared" si="35"/>
        <v>2.124e-003</v>
      </c>
      <c r="F131" s="57">
        <f t="shared" si="36"/>
        <v>2.9280635068249457e-002</v>
      </c>
      <c r="G131" s="58">
        <f t="shared" si="78"/>
        <v>7.8478489098473627</v>
      </c>
      <c r="H131" s="59">
        <f t="shared" si="79"/>
        <v>7.8185682747791132</v>
      </c>
      <c r="I131" s="60">
        <f t="shared" si="80"/>
        <v>0.99999999999999789</v>
      </c>
      <c r="J131" s="61">
        <f t="shared" si="81"/>
        <v>0.99999999999999734</v>
      </c>
      <c r="K131" s="62">
        <f t="shared" si="82"/>
        <v>2.1094237467877974e-015</v>
      </c>
      <c r="L131" s="63">
        <f t="shared" si="83"/>
        <v>2.6645352591003757e-015</v>
      </c>
      <c r="M131" s="64">
        <f t="shared" si="84"/>
        <v>1.6868898581036476e-014</v>
      </c>
      <c r="N131" s="65">
        <f t="shared" si="62"/>
        <v>1.9622814072790735e-013</v>
      </c>
      <c r="O131" s="66">
        <f t="shared" si="63"/>
        <v>-8.8221160719838262e-013</v>
      </c>
      <c r="P131" s="67">
        <f>シート1!B111</f>
        <v>0</v>
      </c>
      <c r="Q131" s="68">
        <f>シート1!A111</f>
        <v>4730</v>
      </c>
      <c r="R131" s="55">
        <f t="shared" si="64"/>
        <v>0.22766599999999998</v>
      </c>
      <c r="S131" s="56">
        <f t="shared" si="47"/>
        <v>2.1259999999999999e-003</v>
      </c>
      <c r="T131" s="57">
        <f t="shared" si="48"/>
        <v>2.933939219547672e-002</v>
      </c>
      <c r="U131" s="58">
        <f t="shared" si="65"/>
        <v>7.8322004242278478</v>
      </c>
      <c r="V131" s="59">
        <f t="shared" si="66"/>
        <v>7.8028610320323715</v>
      </c>
      <c r="W131" s="60">
        <f t="shared" si="67"/>
        <v>0.99999999999999756</v>
      </c>
      <c r="X131" s="61">
        <f t="shared" si="68"/>
        <v>0.99999999999999689</v>
      </c>
      <c r="Y131" s="62">
        <f t="shared" si="69"/>
        <v>2.4424906541753444e-015</v>
      </c>
      <c r="Z131" s="63">
        <f t="shared" si="70"/>
        <v>3.1086244689504383e-015</v>
      </c>
      <c r="AA131" s="64">
        <f t="shared" si="71"/>
        <v>1.9070757083658412e-014</v>
      </c>
      <c r="AB131" s="65">
        <f t="shared" si="72"/>
        <v>-2.2184134825534797e-013</v>
      </c>
      <c r="AC131" s="66">
        <f t="shared" si="73"/>
        <v>9.9336760547018362e-013</v>
      </c>
      <c r="AD131" s="67">
        <f>シート1!C111</f>
        <v>890</v>
      </c>
      <c r="AE131" s="6">
        <f t="shared" si="74"/>
        <v>0</v>
      </c>
      <c r="AF131" s="13">
        <f t="shared" si="75"/>
        <v>7.8658756359605773e-007</v>
      </c>
      <c r="AG131" s="11">
        <f t="shared" si="76"/>
        <v>7.8658756359605773e-007</v>
      </c>
      <c r="AH131" s="2">
        <f t="shared" si="77"/>
        <v>4730</v>
      </c>
      <c r="AI131" s="76"/>
      <c r="AJ131" s="76"/>
      <c r="AK131" s="76"/>
    </row>
    <row r="132" ht="14.25">
      <c r="A132" s="14"/>
      <c r="B132" s="14"/>
      <c r="C132" s="14"/>
      <c r="D132" s="55">
        <f t="shared" si="61"/>
        <v>0.22555399999999998</v>
      </c>
      <c r="E132" s="56">
        <f t="shared" si="35"/>
        <v>2.124e-003</v>
      </c>
      <c r="F132" s="57">
        <f t="shared" si="36"/>
        <v>2.9280635068249457e-002</v>
      </c>
      <c r="G132" s="58">
        <f t="shared" si="78"/>
        <v>7.7757193267602061</v>
      </c>
      <c r="H132" s="59">
        <f t="shared" si="79"/>
        <v>7.7464386916919565</v>
      </c>
      <c r="I132" s="60">
        <f t="shared" si="80"/>
        <v>0.99999999999999623</v>
      </c>
      <c r="J132" s="61">
        <f t="shared" si="81"/>
        <v>0.99999999999999534</v>
      </c>
      <c r="K132" s="62">
        <f t="shared" si="82"/>
        <v>3.7747582837255322e-015</v>
      </c>
      <c r="L132" s="63">
        <f t="shared" si="83"/>
        <v>4.6629367034256575e-015</v>
      </c>
      <c r="M132" s="64">
        <f t="shared" si="84"/>
        <v>2.9634295945667482e-014</v>
      </c>
      <c r="N132" s="65">
        <f t="shared" si="62"/>
        <v>3.4472213863067738e-013</v>
      </c>
      <c r="O132" s="66">
        <f t="shared" si="63"/>
        <v>-1.5355201118031348e-012</v>
      </c>
      <c r="P132" s="67">
        <f>シート1!B112</f>
        <v>1</v>
      </c>
      <c r="Q132" s="68">
        <f>シート1!A112</f>
        <v>4740</v>
      </c>
      <c r="R132" s="55">
        <f t="shared" si="64"/>
        <v>0.22555399999999998</v>
      </c>
      <c r="S132" s="56">
        <f t="shared" si="47"/>
        <v>2.1259999999999999e-003</v>
      </c>
      <c r="T132" s="57">
        <f t="shared" si="48"/>
        <v>2.933939219547672e-002</v>
      </c>
      <c r="U132" s="58">
        <f t="shared" si="65"/>
        <v>7.7602152929092236</v>
      </c>
      <c r="V132" s="59">
        <f t="shared" si="66"/>
        <v>7.7308759007137473</v>
      </c>
      <c r="W132" s="60">
        <f t="shared" si="67"/>
        <v>0.99999999999999578</v>
      </c>
      <c r="X132" s="61">
        <f t="shared" si="68"/>
        <v>0.99999999999999467</v>
      </c>
      <c r="Y132" s="62">
        <f t="shared" si="69"/>
        <v>4.2188474935755949e-015</v>
      </c>
      <c r="Z132" s="63">
        <f t="shared" si="70"/>
        <v>5.3290705182007514e-015</v>
      </c>
      <c r="AA132" s="64">
        <f t="shared" si="71"/>
        <v>3.3427107264222018e-014</v>
      </c>
      <c r="AB132" s="65">
        <f t="shared" si="72"/>
        <v>-3.888421687320137e-013</v>
      </c>
      <c r="AC132" s="66">
        <f t="shared" si="73"/>
        <v>1.7251055939889681e-012</v>
      </c>
      <c r="AD132" s="67">
        <f>シート1!C112</f>
        <v>1329</v>
      </c>
      <c r="AE132" s="6">
        <f t="shared" si="74"/>
        <v>-1.3634272327048376e-009</v>
      </c>
      <c r="AF132" s="13">
        <f t="shared" si="75"/>
        <v>2.039800717656256e-006</v>
      </c>
      <c r="AG132" s="11">
        <f t="shared" si="76"/>
        <v>2.038437290423551e-006</v>
      </c>
      <c r="AH132" s="2">
        <f t="shared" si="77"/>
        <v>4740</v>
      </c>
      <c r="AI132" s="76"/>
      <c r="AJ132" s="76"/>
      <c r="AK132" s="76"/>
    </row>
    <row r="133" ht="14.25">
      <c r="A133" s="14"/>
      <c r="B133" s="14"/>
      <c r="C133" s="14"/>
      <c r="D133" s="55">
        <f t="shared" si="61"/>
        <v>0.22344699999999998</v>
      </c>
      <c r="E133" s="56">
        <f t="shared" si="35"/>
        <v>2.124e-003</v>
      </c>
      <c r="F133" s="57">
        <f t="shared" si="36"/>
        <v>2.9280635068249457e-002</v>
      </c>
      <c r="G133" s="58">
        <f t="shared" si="78"/>
        <v>7.7037605049966471</v>
      </c>
      <c r="H133" s="59">
        <f t="shared" si="79"/>
        <v>7.6744798699283976</v>
      </c>
      <c r="I133" s="60">
        <f t="shared" si="80"/>
        <v>0.99999999999999334</v>
      </c>
      <c r="J133" s="61">
        <f t="shared" si="81"/>
        <v>0.99999999999999167</v>
      </c>
      <c r="K133" s="62">
        <f t="shared" si="82"/>
        <v>6.6613381477509392e-015</v>
      </c>
      <c r="L133" s="63">
        <f t="shared" si="83"/>
        <v>8.3266726846886741e-015</v>
      </c>
      <c r="M133" s="64">
        <f t="shared" si="84"/>
        <v>5.172156965492364e-014</v>
      </c>
      <c r="N133" s="65">
        <f t="shared" si="62"/>
        <v>6.0165323777120126e-013</v>
      </c>
      <c r="O133" s="66">
        <f t="shared" si="63"/>
        <v>-2.6550912719586016e-012</v>
      </c>
      <c r="P133" s="67">
        <f>シート1!B113</f>
        <v>2793</v>
      </c>
      <c r="Q133" s="68">
        <f>シート1!A113</f>
        <v>4750</v>
      </c>
      <c r="R133" s="55">
        <f t="shared" si="64"/>
        <v>0.22344699999999998</v>
      </c>
      <c r="S133" s="56">
        <f t="shared" si="47"/>
        <v>2.1259999999999999e-003</v>
      </c>
      <c r="T133" s="57">
        <f t="shared" si="48"/>
        <v>2.933939219547672e-002</v>
      </c>
      <c r="U133" s="58">
        <f t="shared" si="65"/>
        <v>7.6884005809355775</v>
      </c>
      <c r="V133" s="59">
        <f t="shared" si="66"/>
        <v>7.6590611887401012</v>
      </c>
      <c r="W133" s="60">
        <f t="shared" si="67"/>
        <v>0.99999999999999256</v>
      </c>
      <c r="X133" s="61">
        <f t="shared" si="68"/>
        <v>0.99999999999999067</v>
      </c>
      <c r="Y133" s="62">
        <f t="shared" si="69"/>
        <v>7.4384942649885488e-015</v>
      </c>
      <c r="Z133" s="63">
        <f t="shared" si="70"/>
        <v>9.3258734068513149e-015</v>
      </c>
      <c r="AA133" s="64">
        <f t="shared" si="71"/>
        <v>5.8211685434243056e-014</v>
      </c>
      <c r="AB133" s="65">
        <f t="shared" si="72"/>
        <v>-6.7714977042072355e-013</v>
      </c>
      <c r="AC133" s="66">
        <f t="shared" si="73"/>
        <v>2.9762807786419118e-012</v>
      </c>
      <c r="AD133" s="67">
        <f>シート1!C113</f>
        <v>20858</v>
      </c>
      <c r="AE133" s="6">
        <f t="shared" si="74"/>
        <v>-6.5845613114916522e-006</v>
      </c>
      <c r="AF133" s="13">
        <f t="shared" si="75"/>
        <v>5.5232364854616702e-005</v>
      </c>
      <c r="AG133" s="11">
        <f t="shared" si="76"/>
        <v>4.8647803543125048e-005</v>
      </c>
      <c r="AH133" s="2">
        <f t="shared" si="77"/>
        <v>4750</v>
      </c>
      <c r="AI133" s="76"/>
      <c r="AJ133" s="76"/>
      <c r="AK133" s="76"/>
    </row>
    <row r="134" ht="14.25">
      <c r="A134" s="14"/>
      <c r="B134" s="14"/>
      <c r="C134" s="14"/>
      <c r="D134" s="55">
        <f t="shared" si="61"/>
        <v>0.22134399999999999</v>
      </c>
      <c r="E134" s="56">
        <f t="shared" si="35"/>
        <v>2.124e-003</v>
      </c>
      <c r="F134" s="57">
        <f t="shared" si="36"/>
        <v>2.9280635068249457e-002</v>
      </c>
      <c r="G134" s="58">
        <f t="shared" si="78"/>
        <v>7.6319382922919647</v>
      </c>
      <c r="H134" s="59">
        <f t="shared" si="79"/>
        <v>7.6026576572237152</v>
      </c>
      <c r="I134" s="60">
        <f t="shared" si="80"/>
        <v>0.99999999999998845</v>
      </c>
      <c r="J134" s="61">
        <f t="shared" si="81"/>
        <v>0.99999999999998557</v>
      </c>
      <c r="K134" s="62">
        <f t="shared" si="82"/>
        <v>1.1546319456101628e-014</v>
      </c>
      <c r="L134" s="63">
        <f t="shared" si="83"/>
        <v>1.4432899320127035e-014</v>
      </c>
      <c r="M134" s="64">
        <f t="shared" si="84"/>
        <v>8.9711306856231982e-014</v>
      </c>
      <c r="N134" s="65">
        <f t="shared" si="62"/>
        <v>1.0435703826246805e-012</v>
      </c>
      <c r="O134" s="66">
        <f t="shared" si="63"/>
        <v>-4.5621695920406584e-012</v>
      </c>
      <c r="P134" s="67">
        <f>シート1!B114</f>
        <v>6</v>
      </c>
      <c r="Q134" s="68">
        <f>シート1!A114</f>
        <v>4760</v>
      </c>
      <c r="R134" s="55">
        <f t="shared" si="64"/>
        <v>0.22134399999999999</v>
      </c>
      <c r="S134" s="56">
        <f t="shared" si="47"/>
        <v>2.1259999999999999e-003</v>
      </c>
      <c r="T134" s="57">
        <f t="shared" si="48"/>
        <v>2.933939219547672e-002</v>
      </c>
      <c r="U134" s="58">
        <f t="shared" si="65"/>
        <v>7.6167222044379139</v>
      </c>
      <c r="V134" s="59">
        <f t="shared" si="66"/>
        <v>7.5873828122424376</v>
      </c>
      <c r="W134" s="60">
        <f t="shared" si="67"/>
        <v>0.99999999999998701</v>
      </c>
      <c r="X134" s="61">
        <f t="shared" si="68"/>
        <v>0.99999999999998368</v>
      </c>
      <c r="Y134" s="62">
        <f t="shared" si="69"/>
        <v>1.2989609388114332e-014</v>
      </c>
      <c r="Z134" s="63">
        <f t="shared" si="70"/>
        <v>1.6320278461989801e-014</v>
      </c>
      <c r="AA134" s="64">
        <f t="shared" si="71"/>
        <v>1.0074668448191728e-013</v>
      </c>
      <c r="AB134" s="65">
        <f t="shared" si="72"/>
        <v>-1.1719398563823161e-012</v>
      </c>
      <c r="AC134" s="66">
        <f t="shared" si="73"/>
        <v>5.1028281857711014e-012</v>
      </c>
      <c r="AD134" s="67">
        <f>シート1!C114</f>
        <v>792</v>
      </c>
      <c r="AE134" s="6">
        <f t="shared" si="74"/>
        <v>-2.4305196190632353e-008</v>
      </c>
      <c r="AF134" s="13">
        <f t="shared" si="75"/>
        <v>3.5956979554904461e-006</v>
      </c>
      <c r="AG134" s="11">
        <f t="shared" si="76"/>
        <v>3.5713927592998136e-006</v>
      </c>
      <c r="AH134" s="2">
        <f t="shared" si="77"/>
        <v>4760</v>
      </c>
      <c r="AI134" s="76"/>
      <c r="AJ134" s="76"/>
      <c r="AK134" s="76"/>
    </row>
    <row r="135" ht="14.25">
      <c r="A135" s="14"/>
      <c r="B135" s="14"/>
      <c r="C135" s="14"/>
      <c r="D135" s="55">
        <f t="shared" si="61"/>
        <v>0.219245</v>
      </c>
      <c r="E135" s="56">
        <f t="shared" si="35"/>
        <v>2.124e-003</v>
      </c>
      <c r="F135" s="57">
        <f t="shared" si="36"/>
        <v>2.9280635068249457e-002</v>
      </c>
      <c r="G135" s="58">
        <f t="shared" si="78"/>
        <v>7.5602526886461598</v>
      </c>
      <c r="H135" s="59">
        <f t="shared" si="79"/>
        <v>7.5309720535779103</v>
      </c>
      <c r="I135" s="60">
        <f t="shared" si="80"/>
        <v>0.9999999999999799</v>
      </c>
      <c r="J135" s="61">
        <f t="shared" si="81"/>
        <v>0.9999999999999748</v>
      </c>
      <c r="K135" s="62">
        <f t="shared" si="82"/>
        <v>2.0095036745715333e-014</v>
      </c>
      <c r="L135" s="63">
        <f t="shared" si="83"/>
        <v>2.5202062658991053e-014</v>
      </c>
      <c r="M135" s="64">
        <f t="shared" si="84"/>
        <v>1.5464427874931069e-013</v>
      </c>
      <c r="N135" s="65">
        <f t="shared" si="62"/>
        <v>1.7989057879154636e-012</v>
      </c>
      <c r="O135" s="66">
        <f t="shared" si="63"/>
        <v>-7.7901119833228835e-012</v>
      </c>
      <c r="P135" s="67">
        <f>シート1!B115</f>
        <v>19</v>
      </c>
      <c r="Q135" s="68">
        <f>シート1!A115</f>
        <v>4770</v>
      </c>
      <c r="R135" s="55">
        <f t="shared" si="64"/>
        <v>0.219245</v>
      </c>
      <c r="S135" s="56">
        <f t="shared" si="47"/>
        <v>2.1259999999999999e-003</v>
      </c>
      <c r="T135" s="57">
        <f t="shared" si="48"/>
        <v>2.933939219547672e-002</v>
      </c>
      <c r="U135" s="58">
        <f t="shared" si="65"/>
        <v>7.5451801634162328</v>
      </c>
      <c r="V135" s="59">
        <f t="shared" si="66"/>
        <v>7.5158407712207564</v>
      </c>
      <c r="W135" s="60">
        <f t="shared" si="67"/>
        <v>0.99999999999997735</v>
      </c>
      <c r="X135" s="61">
        <f t="shared" si="68"/>
        <v>0.9999999999999718</v>
      </c>
      <c r="Y135" s="62">
        <f t="shared" si="69"/>
        <v>2.2648549702353193e-014</v>
      </c>
      <c r="Z135" s="63">
        <f t="shared" si="70"/>
        <v>2.8199664825478976e-014</v>
      </c>
      <c r="AA135" s="64">
        <f t="shared" si="71"/>
        <v>1.7328991696793518e-013</v>
      </c>
      <c r="AB135" s="65">
        <f t="shared" si="72"/>
        <v>-2.0158019238871984e-012</v>
      </c>
      <c r="AC135" s="66">
        <f t="shared" si="73"/>
        <v>8.6943886728242102e-012</v>
      </c>
      <c r="AD135" s="67">
        <f>シート1!C115</f>
        <v>805</v>
      </c>
      <c r="AE135" s="6">
        <f t="shared" si="74"/>
        <v>-1.3142372027729216e-007</v>
      </c>
      <c r="AF135" s="13">
        <f t="shared" si="75"/>
        <v>6.227045042518194e-006</v>
      </c>
      <c r="AG135" s="11">
        <f t="shared" si="76"/>
        <v>6.0956213222409019e-006</v>
      </c>
      <c r="AH135" s="2">
        <f t="shared" si="77"/>
        <v>4770</v>
      </c>
      <c r="AI135" s="76"/>
      <c r="AJ135" s="76"/>
      <c r="AK135" s="76"/>
    </row>
    <row r="136" ht="14.25">
      <c r="A136" s="14"/>
      <c r="B136" s="14"/>
      <c r="C136" s="14"/>
      <c r="D136" s="55">
        <f t="shared" si="61"/>
        <v>0.218197</v>
      </c>
      <c r="E136" s="56">
        <f t="shared" si="35"/>
        <v>2.124e-003</v>
      </c>
      <c r="F136" s="57">
        <f t="shared" si="36"/>
        <v>2.9280635068249457e-002</v>
      </c>
      <c r="G136" s="58">
        <f t="shared" si="78"/>
        <v>7.524461115220336</v>
      </c>
      <c r="H136" s="59">
        <f t="shared" si="79"/>
        <v>7.4951804801520865</v>
      </c>
      <c r="I136" s="60">
        <f t="shared" si="80"/>
        <v>0.99999999999997358</v>
      </c>
      <c r="J136" s="61">
        <f t="shared" si="81"/>
        <v>0.99999999999996692</v>
      </c>
      <c r="K136" s="62">
        <f t="shared" si="82"/>
        <v>2.6423307986078726e-014</v>
      </c>
      <c r="L136" s="63">
        <f t="shared" si="83"/>
        <v>3.3084646133829665e-014</v>
      </c>
      <c r="M136" s="64">
        <f t="shared" si="84"/>
        <v>2.0256895041641972e-013</v>
      </c>
      <c r="N136" s="65">
        <f t="shared" si="62"/>
        <v>2.3563914572409119e-012</v>
      </c>
      <c r="O136" s="66">
        <f t="shared" si="63"/>
        <v>-1.0155791592281238e-011</v>
      </c>
      <c r="P136" s="67">
        <f>シート1!B116</f>
        <v>8</v>
      </c>
      <c r="Q136" s="68">
        <f>シート1!A116</f>
        <v>4775</v>
      </c>
      <c r="R136" s="55">
        <f t="shared" si="64"/>
        <v>0.218197</v>
      </c>
      <c r="S136" s="56">
        <f t="shared" si="47"/>
        <v>2.1259999999999999e-003</v>
      </c>
      <c r="T136" s="57">
        <f t="shared" si="48"/>
        <v>2.933939219547672e-002</v>
      </c>
      <c r="U136" s="58">
        <f t="shared" si="65"/>
        <v>7.5094602687088852</v>
      </c>
      <c r="V136" s="59">
        <f t="shared" si="66"/>
        <v>7.4801208765134088</v>
      </c>
      <c r="W136" s="60">
        <f t="shared" si="67"/>
        <v>0.99999999999997025</v>
      </c>
      <c r="X136" s="61">
        <f t="shared" si="68"/>
        <v>0.99999999999996292</v>
      </c>
      <c r="Y136" s="62">
        <f t="shared" si="69"/>
        <v>2.9753977059954195e-014</v>
      </c>
      <c r="Z136" s="63">
        <f t="shared" si="70"/>
        <v>3.7081449022480228e-014</v>
      </c>
      <c r="AA136" s="64">
        <f t="shared" si="71"/>
        <v>2.2674841480810559e-013</v>
      </c>
      <c r="AB136" s="65">
        <f t="shared" si="72"/>
        <v>-2.6376600485827915e-012</v>
      </c>
      <c r="AC136" s="66">
        <f t="shared" si="73"/>
        <v>1.1322466964769242e-011</v>
      </c>
      <c r="AD136" s="67">
        <f>シート1!C116</f>
        <v>2374</v>
      </c>
      <c r="AE136" s="6">
        <f t="shared" si="74"/>
        <v>-7.2140678432827001e-008</v>
      </c>
      <c r="AF136" s="13">
        <f t="shared" si="75"/>
        <v>2.3914915610101174e-005</v>
      </c>
      <c r="AG136" s="11">
        <f t="shared" si="76"/>
        <v>2.3842774931668348e-005</v>
      </c>
      <c r="AH136" s="2">
        <f t="shared" si="77"/>
        <v>4775</v>
      </c>
      <c r="AI136" s="76"/>
      <c r="AJ136" s="76"/>
      <c r="AK136" s="76"/>
    </row>
    <row r="137" ht="14.25">
      <c r="A137" s="14"/>
      <c r="B137" s="14"/>
      <c r="C137" s="14"/>
      <c r="D137" s="55">
        <f t="shared" si="61"/>
        <v>0.21715099999999998</v>
      </c>
      <c r="E137" s="56">
        <f t="shared" si="35"/>
        <v>2.124e-003</v>
      </c>
      <c r="F137" s="57">
        <f t="shared" si="36"/>
        <v>2.9280635068249457e-002</v>
      </c>
      <c r="G137" s="58">
        <f t="shared" si="78"/>
        <v>7.48873784632395</v>
      </c>
      <c r="H137" s="59">
        <f t="shared" si="79"/>
        <v>7.4594572112557005</v>
      </c>
      <c r="I137" s="60">
        <f t="shared" si="80"/>
        <v>0.99999999999996525</v>
      </c>
      <c r="J137" s="61">
        <f t="shared" si="81"/>
        <v>0.99999999999995648</v>
      </c>
      <c r="K137" s="62">
        <f t="shared" si="82"/>
        <v>3.47499806707674e-014</v>
      </c>
      <c r="L137" s="63">
        <f t="shared" si="83"/>
        <v>4.3520742565306136e-014</v>
      </c>
      <c r="M137" s="64">
        <f t="shared" si="84"/>
        <v>2.6487038582106749e-013</v>
      </c>
      <c r="N137" s="65">
        <f t="shared" si="62"/>
        <v>3.0811154085649874e-012</v>
      </c>
      <c r="O137" s="66">
        <f t="shared" si="63"/>
        <v>-1.3215982003752785e-011</v>
      </c>
      <c r="P137" s="67">
        <f>シート1!B117</f>
        <v>23</v>
      </c>
      <c r="Q137" s="68">
        <f>シート1!A117</f>
        <v>4780</v>
      </c>
      <c r="R137" s="55">
        <f t="shared" si="64"/>
        <v>0.21715099999999998</v>
      </c>
      <c r="S137" s="56">
        <f t="shared" si="47"/>
        <v>2.1259999999999999e-003</v>
      </c>
      <c r="T137" s="57">
        <f t="shared" si="48"/>
        <v>2.933939219547672e-002</v>
      </c>
      <c r="U137" s="58">
        <f t="shared" si="65"/>
        <v>7.4738085417395288</v>
      </c>
      <c r="V137" s="59">
        <f t="shared" si="66"/>
        <v>7.4444691495440525</v>
      </c>
      <c r="W137" s="60">
        <f t="shared" si="67"/>
        <v>0.99999999999996103</v>
      </c>
      <c r="X137" s="61">
        <f t="shared" si="68"/>
        <v>0.99999999999995137</v>
      </c>
      <c r="Y137" s="62">
        <f t="shared" si="69"/>
        <v>3.8968828164342995e-014</v>
      </c>
      <c r="Z137" s="63">
        <f t="shared" si="70"/>
        <v>4.8627768478581856e-014</v>
      </c>
      <c r="AA137" s="64">
        <f t="shared" si="71"/>
        <v>2.9616916735752531e-013</v>
      </c>
      <c r="AB137" s="65">
        <f t="shared" si="72"/>
        <v>-3.4451997427284759e-012</v>
      </c>
      <c r="AC137" s="66">
        <f t="shared" si="73"/>
        <v>1.4718439448860123e-011</v>
      </c>
      <c r="AD137" s="67">
        <f>シート1!C117</f>
        <v>244</v>
      </c>
      <c r="AE137" s="6">
        <f t="shared" si="74"/>
        <v>-2.6990052526434554e-007</v>
      </c>
      <c r="AF137" s="13">
        <f t="shared" si="75"/>
        <v>3.1952045628232785e-006</v>
      </c>
      <c r="AG137" s="11">
        <f t="shared" si="76"/>
        <v>2.9253040375589328e-006</v>
      </c>
      <c r="AH137" s="2">
        <f t="shared" si="77"/>
        <v>4780</v>
      </c>
      <c r="AI137" s="76"/>
      <c r="AJ137" s="76"/>
      <c r="AK137" s="76"/>
    </row>
    <row r="138" ht="14.25">
      <c r="A138" s="14"/>
      <c r="B138" s="14"/>
      <c r="C138" s="14"/>
      <c r="D138" s="55">
        <f t="shared" si="61"/>
        <v>0.215061</v>
      </c>
      <c r="E138" s="56">
        <f t="shared" si="35"/>
        <v>2.124e-003</v>
      </c>
      <c r="F138" s="57">
        <f t="shared" si="36"/>
        <v>2.9280635068249457e-002</v>
      </c>
      <c r="G138" s="58">
        <f t="shared" si="78"/>
        <v>7.4173596130606194</v>
      </c>
      <c r="H138" s="59">
        <f t="shared" si="79"/>
        <v>7.3880789779923699</v>
      </c>
      <c r="I138" s="60">
        <f t="shared" si="80"/>
        <v>0.99999999999994027</v>
      </c>
      <c r="J138" s="61">
        <f t="shared" si="81"/>
        <v>0.9999999999999255</v>
      </c>
      <c r="K138" s="62">
        <f t="shared" si="82"/>
        <v>5.9729998724833422e-014</v>
      </c>
      <c r="L138" s="63">
        <f t="shared" si="83"/>
        <v>7.4495964952348004e-014</v>
      </c>
      <c r="M138" s="64">
        <f t="shared" si="84"/>
        <v>4.5089119019787005e-013</v>
      </c>
      <c r="N138" s="65">
        <f t="shared" si="62"/>
        <v>5.2450098919075334e-012</v>
      </c>
      <c r="O138" s="66">
        <f t="shared" si="63"/>
        <v>-2.2282406178346776e-011</v>
      </c>
      <c r="P138" s="67">
        <f>シート1!B118</f>
        <v>10</v>
      </c>
      <c r="Q138" s="68">
        <f>シート1!A118</f>
        <v>4790</v>
      </c>
      <c r="R138" s="55">
        <f t="shared" si="64"/>
        <v>0.215061</v>
      </c>
      <c r="S138" s="56">
        <f t="shared" si="47"/>
        <v>2.1259999999999999e-003</v>
      </c>
      <c r="T138" s="57">
        <f t="shared" si="48"/>
        <v>2.933939219547672e-002</v>
      </c>
      <c r="U138" s="58">
        <f t="shared" si="65"/>
        <v>7.4025732555388073</v>
      </c>
      <c r="V138" s="59">
        <f t="shared" si="66"/>
        <v>7.373233863343331</v>
      </c>
      <c r="W138" s="60">
        <f t="shared" si="67"/>
        <v>0.99999999999993316</v>
      </c>
      <c r="X138" s="61">
        <f t="shared" si="68"/>
        <v>0.99999999999991673</v>
      </c>
      <c r="Y138" s="62">
        <f t="shared" si="69"/>
        <v>6.6835426082434424e-014</v>
      </c>
      <c r="Z138" s="63">
        <f t="shared" si="70"/>
        <v>8.3266726846886741e-014</v>
      </c>
      <c r="AA138" s="64">
        <f t="shared" si="71"/>
        <v>5.0310176206029045e-013</v>
      </c>
      <c r="AB138" s="65">
        <f t="shared" si="72"/>
        <v>-5.8523514675111056e-012</v>
      </c>
      <c r="AC138" s="66">
        <f t="shared" si="73"/>
        <v>2.4762930231846678e-011</v>
      </c>
      <c r="AD138" s="67">
        <f>シート1!C118</f>
        <v>568</v>
      </c>
      <c r="AE138" s="6">
        <f t="shared" si="74"/>
        <v>-1.9785113304750724e-007</v>
      </c>
      <c r="AF138" s="13">
        <f t="shared" si="75"/>
        <v>1.2514037314050442e-005</v>
      </c>
      <c r="AG138" s="11">
        <f t="shared" si="76"/>
        <v>1.2316186181002935e-005</v>
      </c>
      <c r="AH138" s="2">
        <f t="shared" si="77"/>
        <v>4790</v>
      </c>
      <c r="AI138" s="76"/>
      <c r="AJ138" s="76"/>
      <c r="AK138" s="76"/>
    </row>
    <row r="139" ht="14.25">
      <c r="A139" s="14"/>
      <c r="B139" s="14"/>
      <c r="C139" s="14"/>
      <c r="D139" s="55">
        <f t="shared" si="61"/>
        <v>0.21401799999999999</v>
      </c>
      <c r="E139" s="56">
        <f t="shared" si="35"/>
        <v>2.124e-003</v>
      </c>
      <c r="F139" s="57">
        <f t="shared" si="36"/>
        <v>2.9280635068249457e-002</v>
      </c>
      <c r="G139" s="58">
        <f t="shared" si="78"/>
        <v>7.3817388009583915</v>
      </c>
      <c r="H139" s="59">
        <f t="shared" si="79"/>
        <v>7.352458165890142</v>
      </c>
      <c r="I139" s="60">
        <f t="shared" si="80"/>
        <v>0.99999999999992184</v>
      </c>
      <c r="J139" s="61">
        <f t="shared" si="81"/>
        <v>0.99999999999990274</v>
      </c>
      <c r="K139" s="62">
        <f t="shared" si="82"/>
        <v>7.815970093361102e-014</v>
      </c>
      <c r="L139" s="63">
        <f t="shared" si="83"/>
        <v>9.7255536957163713e-014</v>
      </c>
      <c r="M139" s="64">
        <f t="shared" si="84"/>
        <v>5.8687039243673862e-013</v>
      </c>
      <c r="N139" s="65">
        <f t="shared" si="62"/>
        <v>6.8267934271404423e-012</v>
      </c>
      <c r="O139" s="66">
        <f t="shared" si="63"/>
        <v>-2.8862474977863889e-011</v>
      </c>
      <c r="P139" s="67">
        <f>シート1!B119</f>
        <v>2</v>
      </c>
      <c r="Q139" s="68">
        <f>シート1!A119</f>
        <v>4795</v>
      </c>
      <c r="R139" s="55">
        <f t="shared" si="64"/>
        <v>0.21401799999999999</v>
      </c>
      <c r="S139" s="56">
        <f t="shared" si="47"/>
        <v>2.1259999999999999e-003</v>
      </c>
      <c r="T139" s="57">
        <f t="shared" si="48"/>
        <v>2.933939219547672e-002</v>
      </c>
      <c r="U139" s="58">
        <f t="shared" si="65"/>
        <v>7.3670237801764378</v>
      </c>
      <c r="V139" s="59">
        <f t="shared" si="66"/>
        <v>7.3376843879809615</v>
      </c>
      <c r="W139" s="60">
        <f t="shared" si="67"/>
        <v>0.99999999999991274</v>
      </c>
      <c r="X139" s="61">
        <f t="shared" si="68"/>
        <v>0.99999999999989142</v>
      </c>
      <c r="Y139" s="62">
        <f t="shared" si="69"/>
        <v>8.7263529735537304e-014</v>
      </c>
      <c r="Z139" s="63">
        <f t="shared" si="70"/>
        <v>1.0857981180834031e-013</v>
      </c>
      <c r="AA139" s="64">
        <f t="shared" si="71"/>
        <v>6.5413789173444062e-013</v>
      </c>
      <c r="AB139" s="65">
        <f t="shared" si="72"/>
        <v>-7.6092853162933395e-012</v>
      </c>
      <c r="AC139" s="66">
        <f t="shared" si="73"/>
        <v>3.204177166733368e-011</v>
      </c>
      <c r="AD139" s="67">
        <f>シート1!C119</f>
        <v>371</v>
      </c>
      <c r="AE139" s="6">
        <f t="shared" si="74"/>
        <v>-5.1255446393172069e-008</v>
      </c>
      <c r="AF139" s="13">
        <f t="shared" si="75"/>
        <v>1.0576391214380976e-005</v>
      </c>
      <c r="AG139" s="11">
        <f t="shared" si="76"/>
        <v>1.0525135767987803e-005</v>
      </c>
      <c r="AH139" s="2">
        <f t="shared" si="77"/>
        <v>4795</v>
      </c>
      <c r="AI139" s="76"/>
      <c r="AJ139" s="76"/>
      <c r="AK139" s="76"/>
    </row>
    <row r="140" ht="14.25">
      <c r="A140" s="14"/>
      <c r="B140" s="14"/>
      <c r="C140" s="14"/>
      <c r="D140" s="55">
        <f t="shared" si="61"/>
        <v>0.212975</v>
      </c>
      <c r="E140" s="56">
        <f t="shared" si="35"/>
        <v>2.124e-003</v>
      </c>
      <c r="F140" s="57">
        <f t="shared" si="36"/>
        <v>2.9280635068249457e-002</v>
      </c>
      <c r="G140" s="58">
        <f t="shared" si="78"/>
        <v>7.3461179888561645</v>
      </c>
      <c r="H140" s="59">
        <f t="shared" si="79"/>
        <v>7.316837353787915</v>
      </c>
      <c r="I140" s="60">
        <f t="shared" si="80"/>
        <v>0.99999999999989797</v>
      </c>
      <c r="J140" s="61">
        <f t="shared" si="81"/>
        <v>0.99999999999987299</v>
      </c>
      <c r="K140" s="62">
        <f t="shared" si="82"/>
        <v>1.0202949596305189e-013</v>
      </c>
      <c r="L140" s="63">
        <f t="shared" si="83"/>
        <v>1.2700951401711791e-013</v>
      </c>
      <c r="M140" s="64">
        <f t="shared" si="84"/>
        <v>7.6288943200991864e-013</v>
      </c>
      <c r="N140" s="65">
        <f t="shared" si="62"/>
        <v>8.8743419794203052e-012</v>
      </c>
      <c r="O140" s="66">
        <f t="shared" si="63"/>
        <v>-3.7337377210302465e-011</v>
      </c>
      <c r="P140" s="67">
        <f>シート1!B120</f>
        <v>5102</v>
      </c>
      <c r="Q140" s="68">
        <f>シート1!A120</f>
        <v>4800</v>
      </c>
      <c r="R140" s="55">
        <f t="shared" si="64"/>
        <v>0.212975</v>
      </c>
      <c r="S140" s="56">
        <f t="shared" si="47"/>
        <v>2.1259999999999999e-003</v>
      </c>
      <c r="T140" s="57">
        <f t="shared" si="48"/>
        <v>2.933939219547672e-002</v>
      </c>
      <c r="U140" s="58">
        <f t="shared" si="65"/>
        <v>7.3314743048140683</v>
      </c>
      <c r="V140" s="59">
        <f t="shared" si="66"/>
        <v>7.3021349126185919</v>
      </c>
      <c r="W140" s="60">
        <f t="shared" si="67"/>
        <v>0.9999999999998862</v>
      </c>
      <c r="X140" s="61">
        <f t="shared" si="68"/>
        <v>0.99999999999985834</v>
      </c>
      <c r="Y140" s="62">
        <f t="shared" si="69"/>
        <v>1.1379786002407855e-013</v>
      </c>
      <c r="Z140" s="63">
        <f t="shared" si="70"/>
        <v>1.4166445794216997e-013</v>
      </c>
      <c r="AA140" s="64">
        <f t="shared" si="71"/>
        <v>8.4944238845551167e-013</v>
      </c>
      <c r="AB140" s="65">
        <f t="shared" si="72"/>
        <v>-9.8811727239548249e-012</v>
      </c>
      <c r="AC140" s="66">
        <f t="shared" si="73"/>
        <v>4.1406828578098229e-011</v>
      </c>
      <c r="AD140" s="67">
        <f>シート1!C120</f>
        <v>30742</v>
      </c>
      <c r="AE140" s="6">
        <f t="shared" si="74"/>
        <v>-1.6914560461790825e-004</v>
      </c>
      <c r="AF140" s="13">
        <f t="shared" si="75"/>
        <v>1.1325337745854735e-003</v>
      </c>
      <c r="AG140" s="11">
        <f t="shared" si="76"/>
        <v>9.6338816996756522e-004</v>
      </c>
      <c r="AH140" s="2">
        <f t="shared" si="77"/>
        <v>4800</v>
      </c>
      <c r="AI140" s="76"/>
      <c r="AJ140" s="76"/>
      <c r="AK140" s="76"/>
    </row>
    <row r="141" ht="14.25">
      <c r="A141" s="14"/>
      <c r="B141" s="14"/>
      <c r="C141" s="14"/>
      <c r="D141" s="55">
        <f t="shared" si="61"/>
        <v>0.21193399999999998</v>
      </c>
      <c r="E141" s="56">
        <f t="shared" si="35"/>
        <v>2.124e-003</v>
      </c>
      <c r="F141" s="57">
        <f t="shared" si="36"/>
        <v>2.9280635068249457e-002</v>
      </c>
      <c r="G141" s="58">
        <f t="shared" si="78"/>
        <v>7.3105654812833754</v>
      </c>
      <c r="H141" s="59">
        <f t="shared" si="79"/>
        <v>7.2812848462151258</v>
      </c>
      <c r="I141" s="60">
        <f t="shared" si="80"/>
        <v>0.999999999999867</v>
      </c>
      <c r="J141" s="61">
        <f t="shared" si="81"/>
        <v>0.99999999999983469</v>
      </c>
      <c r="K141" s="62">
        <f t="shared" si="82"/>
        <v>1.3300471835009375e-013</v>
      </c>
      <c r="L141" s="63">
        <f t="shared" si="83"/>
        <v>1.6531220836668581e-013</v>
      </c>
      <c r="M141" s="64">
        <f t="shared" si="84"/>
        <v>9.8994960088915555e-013</v>
      </c>
      <c r="N141" s="65">
        <f t="shared" si="62"/>
        <v>1.1515628519765351e-011</v>
      </c>
      <c r="O141" s="66">
        <f t="shared" si="63"/>
        <v>-4.8214749347631573e-011</v>
      </c>
      <c r="P141" s="67">
        <f>シート1!B121</f>
        <v>0</v>
      </c>
      <c r="Q141" s="68">
        <f>シート1!A121</f>
        <v>4805</v>
      </c>
      <c r="R141" s="55">
        <f t="shared" si="64"/>
        <v>0.21193399999999998</v>
      </c>
      <c r="S141" s="56">
        <f t="shared" si="47"/>
        <v>2.1259999999999999e-003</v>
      </c>
      <c r="T141" s="57">
        <f t="shared" si="48"/>
        <v>2.933939219547672e-002</v>
      </c>
      <c r="U141" s="58">
        <f t="shared" si="65"/>
        <v>7.2959929971896891</v>
      </c>
      <c r="V141" s="59">
        <f t="shared" si="66"/>
        <v>7.2666536049942128</v>
      </c>
      <c r="W141" s="60">
        <f t="shared" si="67"/>
        <v>0.99999999999985179</v>
      </c>
      <c r="X141" s="61">
        <f t="shared" si="68"/>
        <v>0.9999999999998157</v>
      </c>
      <c r="Y141" s="62">
        <f t="shared" si="69"/>
        <v>1.482147737874584e-013</v>
      </c>
      <c r="Z141" s="63">
        <f t="shared" si="70"/>
        <v>1.8429702208777599e-013</v>
      </c>
      <c r="AA141" s="64">
        <f t="shared" si="71"/>
        <v>1.1011176123080001e-012</v>
      </c>
      <c r="AB141" s="65">
        <f t="shared" si="72"/>
        <v>-1.2808794880588793e-011</v>
      </c>
      <c r="AC141" s="66">
        <f t="shared" si="73"/>
        <v>5.3414153985317402e-011</v>
      </c>
      <c r="AD141" s="67">
        <f>シート1!C121</f>
        <v>679</v>
      </c>
      <c r="AE141" s="6">
        <f t="shared" si="74"/>
        <v>0</v>
      </c>
      <c r="AF141" s="13">
        <f t="shared" si="75"/>
        <v>3.2268085886723721e-005</v>
      </c>
      <c r="AG141" s="11">
        <f t="shared" si="76"/>
        <v>3.2268085886723721e-005</v>
      </c>
      <c r="AH141" s="2">
        <f t="shared" si="77"/>
        <v>4805</v>
      </c>
      <c r="AI141" s="76"/>
      <c r="AJ141" s="76"/>
      <c r="AK141" s="76"/>
    </row>
    <row r="142" ht="14.25">
      <c r="A142" s="14"/>
      <c r="B142" s="14"/>
      <c r="C142" s="14"/>
      <c r="D142" s="55">
        <f t="shared" si="61"/>
        <v>0.210894</v>
      </c>
      <c r="E142" s="56">
        <f t="shared" si="35"/>
        <v>2.124e-003</v>
      </c>
      <c r="F142" s="57">
        <f t="shared" si="36"/>
        <v>2.9280635068249457e-002</v>
      </c>
      <c r="G142" s="58">
        <f t="shared" si="78"/>
        <v>7.2750471259753065</v>
      </c>
      <c r="H142" s="59">
        <f t="shared" si="79"/>
        <v>7.2457664909070569</v>
      </c>
      <c r="I142" s="60">
        <f t="shared" si="80"/>
        <v>0.99999999999982681</v>
      </c>
      <c r="J142" s="61">
        <f t="shared" si="81"/>
        <v>0.99999999999978506</v>
      </c>
      <c r="K142" s="62">
        <f t="shared" si="82"/>
        <v>1.7319479184152442e-013</v>
      </c>
      <c r="L142" s="63">
        <f t="shared" si="83"/>
        <v>2.1493917756743031e-013</v>
      </c>
      <c r="M142" s="64">
        <f t="shared" si="84"/>
        <v>1.2826487043383687e-012</v>
      </c>
      <c r="N142" s="65">
        <f t="shared" si="62"/>
        <v>1.4920462604613794e-011</v>
      </c>
      <c r="O142" s="66">
        <f t="shared" si="63"/>
        <v>-6.2165705695654216e-011</v>
      </c>
      <c r="P142" s="67">
        <f>シート1!B122</f>
        <v>19</v>
      </c>
      <c r="Q142" s="68">
        <f>シート1!A122</f>
        <v>4810</v>
      </c>
      <c r="R142" s="55">
        <f t="shared" si="64"/>
        <v>0.210894</v>
      </c>
      <c r="S142" s="56">
        <f t="shared" si="47"/>
        <v>2.1259999999999999e-003</v>
      </c>
      <c r="T142" s="57">
        <f t="shared" si="48"/>
        <v>2.933939219547672e-002</v>
      </c>
      <c r="U142" s="58">
        <f t="shared" si="65"/>
        <v>7.2605457734343064</v>
      </c>
      <c r="V142" s="59">
        <f t="shared" si="66"/>
        <v>7.2312063812388301</v>
      </c>
      <c r="W142" s="60">
        <f t="shared" si="67"/>
        <v>0.99999999999980727</v>
      </c>
      <c r="X142" s="61">
        <f t="shared" si="68"/>
        <v>0.99999999999976064</v>
      </c>
      <c r="Y142" s="62">
        <f t="shared" si="69"/>
        <v>1.9273471707492718e-013</v>
      </c>
      <c r="Z142" s="63">
        <f t="shared" si="70"/>
        <v>2.3936408410918375e-013</v>
      </c>
      <c r="AA142" s="64">
        <f t="shared" si="71"/>
        <v>1.4252113502053768e-012</v>
      </c>
      <c r="AB142" s="65">
        <f t="shared" si="72"/>
        <v>-1.6578828312448595e-011</v>
      </c>
      <c r="AC142" s="66">
        <f t="shared" si="73"/>
        <v>6.8798380575561608e-011</v>
      </c>
      <c r="AD142" s="67">
        <f>シート1!C122</f>
        <v>473</v>
      </c>
      <c r="AE142" s="6">
        <f t="shared" si="74"/>
        <v>-1.0487716137684044e-006</v>
      </c>
      <c r="AF142" s="13">
        <f t="shared" si="75"/>
        <v>2.8952524127957351e-005</v>
      </c>
      <c r="AG142" s="11">
        <f t="shared" si="76"/>
        <v>2.7903752514188946e-005</v>
      </c>
      <c r="AH142" s="2">
        <f t="shared" si="77"/>
        <v>4810</v>
      </c>
      <c r="AI142" s="76"/>
      <c r="AJ142" s="76"/>
      <c r="AK142" s="76"/>
    </row>
    <row r="143" ht="14.25">
      <c r="A143" s="14"/>
      <c r="B143" s="14"/>
      <c r="C143" s="14"/>
      <c r="D143" s="55">
        <f t="shared" si="61"/>
        <v>0.20985499999999999</v>
      </c>
      <c r="E143" s="56">
        <f t="shared" si="35"/>
        <v>2.124e-003</v>
      </c>
      <c r="F143" s="57">
        <f t="shared" si="36"/>
        <v>2.9280635068249457e-002</v>
      </c>
      <c r="G143" s="58">
        <f t="shared" si="78"/>
        <v>7.239562922931956</v>
      </c>
      <c r="H143" s="59">
        <f t="shared" si="79"/>
        <v>7.2102822878637065</v>
      </c>
      <c r="I143" s="60">
        <f t="shared" si="80"/>
        <v>0.99999999999977496</v>
      </c>
      <c r="J143" s="61">
        <f t="shared" si="81"/>
        <v>0.99999999999972089</v>
      </c>
      <c r="K143" s="62">
        <f t="shared" si="82"/>
        <v>2.2504220709151923e-013</v>
      </c>
      <c r="L143" s="63">
        <f t="shared" si="83"/>
        <v>2.7911006839076435e-013</v>
      </c>
      <c r="M143" s="64">
        <f t="shared" si="84"/>
        <v>1.6593847898936237e-012</v>
      </c>
      <c r="N143" s="65">
        <f t="shared" si="62"/>
        <v>1.930286026137149e-011</v>
      </c>
      <c r="O143" s="66">
        <f t="shared" si="63"/>
        <v>-8.003098835665842e-011</v>
      </c>
      <c r="P143" s="67">
        <f>シート1!B123</f>
        <v>0</v>
      </c>
      <c r="Q143" s="68">
        <f>シート1!A123</f>
        <v>4815</v>
      </c>
      <c r="R143" s="55">
        <f t="shared" si="64"/>
        <v>0.20985499999999999</v>
      </c>
      <c r="S143" s="56">
        <f t="shared" si="47"/>
        <v>2.1259999999999999e-003</v>
      </c>
      <c r="T143" s="57">
        <f t="shared" si="48"/>
        <v>2.933939219547672e-002</v>
      </c>
      <c r="U143" s="58">
        <f t="shared" si="65"/>
        <v>7.2251326335479185</v>
      </c>
      <c r="V143" s="59">
        <f t="shared" si="66"/>
        <v>7.1957932413524421</v>
      </c>
      <c r="W143" s="60">
        <f t="shared" si="67"/>
        <v>0.99999999999974976</v>
      </c>
      <c r="X143" s="61">
        <f t="shared" si="68"/>
        <v>0.99999999999968958</v>
      </c>
      <c r="Y143" s="62">
        <f t="shared" si="69"/>
        <v>2.5024426975051028e-013</v>
      </c>
      <c r="Z143" s="63">
        <f t="shared" si="70"/>
        <v>3.1041835768519377e-013</v>
      </c>
      <c r="AA143" s="64">
        <f t="shared" si="71"/>
        <v>1.8419260612300756e-012</v>
      </c>
      <c r="AB143" s="65">
        <f t="shared" si="72"/>
        <v>-2.1426278936774984e-011</v>
      </c>
      <c r="AC143" s="66">
        <f t="shared" si="73"/>
        <v>8.8478765704074106e-011</v>
      </c>
      <c r="AD143" s="67">
        <f>シート1!C123</f>
        <v>114</v>
      </c>
      <c r="AE143" s="6">
        <f t="shared" si="74"/>
        <v>0</v>
      </c>
      <c r="AF143" s="13">
        <f t="shared" si="75"/>
        <v>8.9741016127244119e-006</v>
      </c>
      <c r="AG143" s="11">
        <f t="shared" si="76"/>
        <v>8.9741016127244119e-006</v>
      </c>
      <c r="AH143" s="2">
        <f t="shared" si="77"/>
        <v>4815</v>
      </c>
      <c r="AI143" s="76"/>
      <c r="AJ143" s="76"/>
      <c r="AK143" s="76"/>
    </row>
    <row r="144" ht="14.25">
      <c r="A144" s="14"/>
      <c r="B144" s="14"/>
      <c r="C144" s="14"/>
      <c r="D144" s="55">
        <f t="shared" si="61"/>
        <v>0.208817</v>
      </c>
      <c r="E144" s="56">
        <f t="shared" si="35"/>
        <v>2.124e-003</v>
      </c>
      <c r="F144" s="57">
        <f t="shared" si="36"/>
        <v>2.9280635068249457e-002</v>
      </c>
      <c r="G144" s="58">
        <f t="shared" si="78"/>
        <v>7.2041128721533259</v>
      </c>
      <c r="H144" s="59">
        <f t="shared" si="79"/>
        <v>7.1748322370850763</v>
      </c>
      <c r="I144" s="60">
        <f t="shared" si="80"/>
        <v>0.9999999999997079</v>
      </c>
      <c r="J144" s="61">
        <f t="shared" si="81"/>
        <v>0.99999999999963807</v>
      </c>
      <c r="K144" s="62">
        <f t="shared" si="82"/>
        <v>2.9209967777887869e-013</v>
      </c>
      <c r="L144" s="63">
        <f t="shared" si="83"/>
        <v>3.6193270602780103e-013</v>
      </c>
      <c r="M144" s="64">
        <f t="shared" si="84"/>
        <v>2.1435459535001228e-012</v>
      </c>
      <c r="N144" s="65">
        <f t="shared" si="62"/>
        <v>2.4934884456120431e-011</v>
      </c>
      <c r="O144" s="66">
        <f t="shared" si="63"/>
        <v>-1.028734622665281e-010</v>
      </c>
      <c r="P144" s="67">
        <f>シート1!B124</f>
        <v>2</v>
      </c>
      <c r="Q144" s="68">
        <f>シート1!A124</f>
        <v>4820</v>
      </c>
      <c r="R144" s="55">
        <f t="shared" si="64"/>
        <v>0.208817</v>
      </c>
      <c r="S144" s="56">
        <f t="shared" si="47"/>
        <v>2.1259999999999999e-003</v>
      </c>
      <c r="T144" s="57">
        <f t="shared" si="48"/>
        <v>2.933939219547672e-002</v>
      </c>
      <c r="U144" s="58">
        <f t="shared" si="65"/>
        <v>7.1897535775305279</v>
      </c>
      <c r="V144" s="59">
        <f t="shared" si="66"/>
        <v>7.1604141853350516</v>
      </c>
      <c r="W144" s="60">
        <f t="shared" si="67"/>
        <v>0.99999999999967548</v>
      </c>
      <c r="X144" s="61">
        <f t="shared" si="68"/>
        <v>0.99999999999959788</v>
      </c>
      <c r="Y144" s="62">
        <f t="shared" si="69"/>
        <v>3.2451819009793326e-013</v>
      </c>
      <c r="Z144" s="63">
        <f t="shared" si="70"/>
        <v>4.021227795192317e-013</v>
      </c>
      <c r="AA144" s="64">
        <f t="shared" si="71"/>
        <v>2.3769171428830728e-012</v>
      </c>
      <c r="AB144" s="65">
        <f t="shared" si="72"/>
        <v>-2.7649584196123426e-011</v>
      </c>
      <c r="AC144" s="66">
        <f t="shared" si="73"/>
        <v>1.1361622982153547e-010</v>
      </c>
      <c r="AD144" s="67">
        <f>シート1!C124</f>
        <v>606</v>
      </c>
      <c r="AE144" s="6">
        <f t="shared" si="74"/>
        <v>-1.8268790997743752e-007</v>
      </c>
      <c r="AF144" s="13">
        <f t="shared" si="75"/>
        <v>6.1257613560613245e-005</v>
      </c>
      <c r="AG144" s="11">
        <f t="shared" si="76"/>
        <v>6.1074925650635804e-005</v>
      </c>
      <c r="AH144" s="2">
        <f t="shared" si="77"/>
        <v>4820</v>
      </c>
      <c r="AI144" s="76"/>
      <c r="AJ144" s="76"/>
      <c r="AK144" s="76"/>
    </row>
    <row r="145" ht="14.25">
      <c r="A145" s="14"/>
      <c r="B145" s="14"/>
      <c r="C145" s="14"/>
      <c r="D145" s="55">
        <f t="shared" si="61"/>
        <v>0.20778099999999999</v>
      </c>
      <c r="E145" s="56">
        <f t="shared" si="35"/>
        <v>2.124e-003</v>
      </c>
      <c r="F145" s="57">
        <f t="shared" si="36"/>
        <v>2.9280635068249457e-002</v>
      </c>
      <c r="G145" s="58">
        <f t="shared" si="78"/>
        <v>7.1687311259041335</v>
      </c>
      <c r="H145" s="59">
        <f t="shared" si="79"/>
        <v>7.139450490835884</v>
      </c>
      <c r="I145" s="60">
        <f t="shared" si="80"/>
        <v>0.99999999999962152</v>
      </c>
      <c r="J145" s="61">
        <f t="shared" si="81"/>
        <v>0.99999999999953149</v>
      </c>
      <c r="K145" s="62">
        <f t="shared" si="82"/>
        <v>3.7847502909471586e-013</v>
      </c>
      <c r="L145" s="63">
        <f t="shared" si="83"/>
        <v>4.6851411639181606e-013</v>
      </c>
      <c r="M145" s="64">
        <f t="shared" si="84"/>
        <v>2.7641401357682243e-012</v>
      </c>
      <c r="N145" s="65">
        <f t="shared" si="62"/>
        <v>3.2153971223879229e-011</v>
      </c>
      <c r="O145" s="66">
        <f t="shared" si="63"/>
        <v>-1.3200295417424492e-010</v>
      </c>
      <c r="P145" s="67">
        <f>シート1!B125</f>
        <v>76</v>
      </c>
      <c r="Q145" s="68">
        <f>シート1!A125</f>
        <v>4825</v>
      </c>
      <c r="R145" s="55">
        <f t="shared" si="64"/>
        <v>0.20778099999999999</v>
      </c>
      <c r="S145" s="56">
        <f t="shared" si="47"/>
        <v>2.1259999999999999e-003</v>
      </c>
      <c r="T145" s="57">
        <f t="shared" si="48"/>
        <v>2.933939219547672e-002</v>
      </c>
      <c r="U145" s="58">
        <f t="shared" si="65"/>
        <v>7.1544426892511268</v>
      </c>
      <c r="V145" s="59">
        <f t="shared" si="66"/>
        <v>7.1251032970556505</v>
      </c>
      <c r="W145" s="60">
        <f t="shared" si="67"/>
        <v>0.99999999999957989</v>
      </c>
      <c r="X145" s="61">
        <f t="shared" si="68"/>
        <v>0.99999999999947997</v>
      </c>
      <c r="Y145" s="62">
        <f t="shared" si="69"/>
        <v>4.2010839251815923e-013</v>
      </c>
      <c r="Z145" s="63">
        <f t="shared" si="70"/>
        <v>5.2002846473442332e-013</v>
      </c>
      <c r="AA145" s="64">
        <f t="shared" si="71"/>
        <v>3.061966895668892e-012</v>
      </c>
      <c r="AB145" s="65">
        <f t="shared" si="72"/>
        <v>-3.5618452978486713e-011</v>
      </c>
      <c r="AC145" s="66">
        <f t="shared" si="73"/>
        <v>1.4563972245531157e-010</v>
      </c>
      <c r="AD145" s="67">
        <f>シート1!C125</f>
        <v>5455</v>
      </c>
      <c r="AE145" s="6">
        <f t="shared" si="74"/>
        <v>-8.907866465751229e-006</v>
      </c>
      <c r="AF145" s="13">
        <f t="shared" si="75"/>
        <v>7.0684090360647494e-004</v>
      </c>
      <c r="AG145" s="11">
        <f t="shared" si="76"/>
        <v>6.9793303714072374e-004</v>
      </c>
      <c r="AH145" s="2">
        <f t="shared" si="77"/>
        <v>4825</v>
      </c>
      <c r="AI145" s="76"/>
      <c r="AJ145" s="76"/>
      <c r="AK145" s="76"/>
    </row>
    <row r="146" ht="14.25">
      <c r="A146" s="14"/>
      <c r="B146" s="14"/>
      <c r="C146" s="14"/>
      <c r="D146" s="55">
        <f t="shared" si="61"/>
        <v>0.20674499999999998</v>
      </c>
      <c r="E146" s="56">
        <f t="shared" si="35"/>
        <v>2.124e-003</v>
      </c>
      <c r="F146" s="57">
        <f t="shared" si="36"/>
        <v>2.9280635068249457e-002</v>
      </c>
      <c r="G146" s="58">
        <f t="shared" si="78"/>
        <v>7.1333493796549403</v>
      </c>
      <c r="H146" s="59">
        <f t="shared" si="79"/>
        <v>7.1040687445866908</v>
      </c>
      <c r="I146" s="60">
        <f t="shared" si="80"/>
        <v>0.99999999999951017</v>
      </c>
      <c r="J146" s="61">
        <f t="shared" si="81"/>
        <v>0.99999999999939426</v>
      </c>
      <c r="K146" s="62">
        <f t="shared" si="82"/>
        <v>4.8983039846461907e-013</v>
      </c>
      <c r="L146" s="63">
        <f t="shared" si="83"/>
        <v>6.0573768223548541e-013</v>
      </c>
      <c r="M146" s="64">
        <f t="shared" si="84"/>
        <v>3.5599478526054355e-012</v>
      </c>
      <c r="N146" s="65">
        <f t="shared" si="62"/>
        <v>4.1411236474583702e-011</v>
      </c>
      <c r="O146" s="66">
        <f t="shared" si="63"/>
        <v>-1.6916464396021929e-010</v>
      </c>
      <c r="P146" s="67">
        <f>シート1!B126</f>
        <v>11</v>
      </c>
      <c r="Q146" s="68">
        <f>シート1!A126</f>
        <v>4830</v>
      </c>
      <c r="R146" s="55">
        <f t="shared" si="64"/>
        <v>0.20674499999999998</v>
      </c>
      <c r="S146" s="56">
        <f t="shared" si="47"/>
        <v>2.1259999999999999e-003</v>
      </c>
      <c r="T146" s="57">
        <f t="shared" si="48"/>
        <v>2.933939219547672e-002</v>
      </c>
      <c r="U146" s="58">
        <f t="shared" si="65"/>
        <v>7.1191318009717257</v>
      </c>
      <c r="V146" s="59">
        <f t="shared" si="66"/>
        <v>7.0897924087762494</v>
      </c>
      <c r="W146" s="60">
        <f t="shared" si="67"/>
        <v>0.99999999999945688</v>
      </c>
      <c r="X146" s="61">
        <f t="shared" si="68"/>
        <v>0.99999999999932843</v>
      </c>
      <c r="Y146" s="62">
        <f t="shared" si="69"/>
        <v>5.4312110364662658e-013</v>
      </c>
      <c r="Z146" s="63">
        <f t="shared" si="70"/>
        <v>6.7157390759575719e-013</v>
      </c>
      <c r="AA146" s="64">
        <f t="shared" si="71"/>
        <v>3.9395392818044479e-012</v>
      </c>
      <c r="AB146" s="65">
        <f t="shared" si="72"/>
        <v>-4.5826849031037557e-011</v>
      </c>
      <c r="AC146" s="66">
        <f t="shared" si="73"/>
        <v>1.8645204068232981e-010</v>
      </c>
      <c r="AD146" s="67">
        <f>シート1!C126</f>
        <v>3694</v>
      </c>
      <c r="AE146" s="6">
        <f t="shared" si="74"/>
        <v>-1.652261332656034e-006</v>
      </c>
      <c r="AF146" s="13">
        <f t="shared" si="75"/>
        <v>6.1278920762058964e-004</v>
      </c>
      <c r="AG146" s="11">
        <f t="shared" si="76"/>
        <v>6.1113694628793362e-004</v>
      </c>
      <c r="AH146" s="2">
        <f t="shared" si="77"/>
        <v>4830</v>
      </c>
      <c r="AI146" s="76"/>
      <c r="AJ146" s="76"/>
      <c r="AK146" s="76"/>
    </row>
    <row r="147" ht="14.25">
      <c r="A147" s="14"/>
      <c r="B147" s="14"/>
      <c r="C147" s="14"/>
      <c r="D147" s="55">
        <f t="shared" si="61"/>
        <v>0.20571</v>
      </c>
      <c r="E147" s="56">
        <f t="shared" si="35"/>
        <v>2.124e-003</v>
      </c>
      <c r="F147" s="57">
        <f t="shared" si="36"/>
        <v>2.9280635068249457e-002</v>
      </c>
      <c r="G147" s="58">
        <f t="shared" si="78"/>
        <v>7.0980017856704682</v>
      </c>
      <c r="H147" s="59">
        <f t="shared" si="79"/>
        <v>7.0687211506022187</v>
      </c>
      <c r="I147" s="60">
        <f t="shared" si="80"/>
        <v>0.99999999999936717</v>
      </c>
      <c r="J147" s="61">
        <f t="shared" si="81"/>
        <v>0.99999999999921818</v>
      </c>
      <c r="K147" s="62">
        <f t="shared" si="82"/>
        <v>6.3282712403633923e-013</v>
      </c>
      <c r="L147" s="63">
        <f t="shared" si="83"/>
        <v>7.8181905394103524e-013</v>
      </c>
      <c r="M147" s="64">
        <f t="shared" si="84"/>
        <v>4.5780260328843946e-012</v>
      </c>
      <c r="N147" s="65">
        <f t="shared" si="62"/>
        <v>5.3254071824626836e-011</v>
      </c>
      <c r="O147" s="66">
        <f t="shared" si="63"/>
        <v>-2.1646013007797651e-010</v>
      </c>
      <c r="P147" s="67">
        <f>シート1!B127</f>
        <v>0</v>
      </c>
      <c r="Q147" s="68">
        <f>シート1!A127</f>
        <v>4835</v>
      </c>
      <c r="R147" s="55">
        <f t="shared" si="64"/>
        <v>0.20571</v>
      </c>
      <c r="S147" s="56">
        <f t="shared" si="47"/>
        <v>2.1259999999999999e-003</v>
      </c>
      <c r="T147" s="57">
        <f t="shared" si="48"/>
        <v>2.933939219547672e-002</v>
      </c>
      <c r="U147" s="58">
        <f t="shared" si="65"/>
        <v>7.0838549965613211</v>
      </c>
      <c r="V147" s="59">
        <f t="shared" si="66"/>
        <v>7.0545156043658448</v>
      </c>
      <c r="W147" s="60">
        <f t="shared" si="67"/>
        <v>0.99999999999929901</v>
      </c>
      <c r="X147" s="61">
        <f t="shared" si="68"/>
        <v>0.99999999999913403</v>
      </c>
      <c r="Y147" s="62">
        <f t="shared" si="69"/>
        <v>7.0099481774832384e-013</v>
      </c>
      <c r="Z147" s="63">
        <f t="shared" si="70"/>
        <v>8.659739592076221e-013</v>
      </c>
      <c r="AA147" s="64">
        <f t="shared" si="71"/>
        <v>5.0610895012287222e-012</v>
      </c>
      <c r="AB147" s="65">
        <f t="shared" si="72"/>
        <v>-5.8873327035120706e-011</v>
      </c>
      <c r="AC147" s="66">
        <f t="shared" si="73"/>
        <v>2.3834135421568871e-010</v>
      </c>
      <c r="AD147" s="67">
        <f>シート1!C127</f>
        <v>166</v>
      </c>
      <c r="AE147" s="6">
        <f t="shared" si="74"/>
        <v>0</v>
      </c>
      <c r="AF147" s="13">
        <f t="shared" si="75"/>
        <v>3.5200964764092584e-005</v>
      </c>
      <c r="AG147" s="11">
        <f t="shared" si="76"/>
        <v>3.5200964764092584e-005</v>
      </c>
      <c r="AH147" s="2">
        <f t="shared" si="77"/>
        <v>4835</v>
      </c>
      <c r="AI147" s="76"/>
      <c r="AJ147" s="76"/>
      <c r="AK147" s="76"/>
    </row>
    <row r="148" ht="14.25">
      <c r="A148" s="14"/>
      <c r="B148" s="14"/>
      <c r="C148" s="14"/>
      <c r="D148" s="55">
        <f t="shared" si="61"/>
        <v>0.204677</v>
      </c>
      <c r="E148" s="56">
        <f t="shared" si="35"/>
        <v>2.124e-003</v>
      </c>
      <c r="F148" s="57">
        <f t="shared" si="36"/>
        <v>2.9280635068249457e-002</v>
      </c>
      <c r="G148" s="58">
        <f t="shared" si="78"/>
        <v>7.062722496215434</v>
      </c>
      <c r="H148" s="59">
        <f t="shared" si="79"/>
        <v>7.0334418611471845</v>
      </c>
      <c r="I148" s="60">
        <f t="shared" si="80"/>
        <v>0.99999999999918365</v>
      </c>
      <c r="J148" s="61">
        <f t="shared" si="81"/>
        <v>0.99999999999899247</v>
      </c>
      <c r="K148" s="62">
        <f t="shared" si="82"/>
        <v>8.163469900068776e-013</v>
      </c>
      <c r="L148" s="63">
        <f t="shared" si="83"/>
        <v>1.0075273948473296e-012</v>
      </c>
      <c r="M148" s="64">
        <f t="shared" si="84"/>
        <v>5.877068325338816e-012</v>
      </c>
      <c r="N148" s="65">
        <f t="shared" si="62"/>
        <v>6.8365233501881238e-011</v>
      </c>
      <c r="O148" s="66">
        <f t="shared" si="63"/>
        <v>-2.7649510622247631e-010</v>
      </c>
      <c r="P148" s="67">
        <f>シート1!B128</f>
        <v>28</v>
      </c>
      <c r="Q148" s="68">
        <f>シート1!A128</f>
        <v>4840</v>
      </c>
      <c r="R148" s="55">
        <f t="shared" si="64"/>
        <v>0.204677</v>
      </c>
      <c r="S148" s="56">
        <f t="shared" si="47"/>
        <v>2.1259999999999999e-003</v>
      </c>
      <c r="T148" s="57">
        <f t="shared" si="48"/>
        <v>2.933939219547672e-002</v>
      </c>
      <c r="U148" s="58">
        <f t="shared" si="65"/>
        <v>7.0486463598889069</v>
      </c>
      <c r="V148" s="59">
        <f t="shared" si="66"/>
        <v>7.0193069676934305</v>
      </c>
      <c r="W148" s="60">
        <f t="shared" si="67"/>
        <v>0.99999999999909672</v>
      </c>
      <c r="X148" s="61">
        <f t="shared" si="68"/>
        <v>0.99999999999888511</v>
      </c>
      <c r="Y148" s="62">
        <f t="shared" si="69"/>
        <v>9.0327745283502736e-013</v>
      </c>
      <c r="Z148" s="63">
        <f t="shared" si="70"/>
        <v>1.1148859613285822e-012</v>
      </c>
      <c r="AA148" s="64">
        <f t="shared" si="71"/>
        <v>6.4907288589699739e-012</v>
      </c>
      <c r="AB148" s="65">
        <f t="shared" si="72"/>
        <v>-7.5503664323198018e-011</v>
      </c>
      <c r="AC148" s="66">
        <f t="shared" si="73"/>
        <v>3.0414164422681421e-010</v>
      </c>
      <c r="AD148" s="67">
        <f>シート1!C128</f>
        <v>504</v>
      </c>
      <c r="AE148" s="6">
        <f t="shared" si="74"/>
        <v>-6.8741963910446254e-006</v>
      </c>
      <c r="AF148" s="13">
        <f t="shared" si="75"/>
        <v>1.3638088418972794e-004</v>
      </c>
      <c r="AG148" s="11">
        <f t="shared" si="76"/>
        <v>1.2950668779868331e-004</v>
      </c>
      <c r="AH148" s="2">
        <f t="shared" si="77"/>
        <v>4840</v>
      </c>
      <c r="AI148" s="76"/>
      <c r="AJ148" s="76"/>
      <c r="AK148" s="76"/>
    </row>
    <row r="149" ht="14.25">
      <c r="A149" s="14"/>
      <c r="B149" s="14"/>
      <c r="C149" s="14"/>
      <c r="D149" s="55">
        <f t="shared" si="61"/>
        <v>0.20364399999999999</v>
      </c>
      <c r="E149" s="56">
        <f t="shared" ref="E149:E212" si="85">ROUND((($B$30-$B$18+POWER(($B$13/100),2)/2))*$B$17,6)</f>
        <v>2.124e-003</v>
      </c>
      <c r="F149" s="57">
        <f t="shared" ref="F149:F212" si="86">($B$13/100)*SQRT($B$17)</f>
        <v>2.9280635068249457e-002</v>
      </c>
      <c r="G149" s="58">
        <f t="shared" si="78"/>
        <v>7.0274432067603998</v>
      </c>
      <c r="H149" s="59">
        <f t="shared" si="79"/>
        <v>6.9981625716921503</v>
      </c>
      <c r="I149" s="60">
        <f t="shared" si="80"/>
        <v>0.99999999999894817</v>
      </c>
      <c r="J149" s="61">
        <f t="shared" si="81"/>
        <v>0.99999999999870326</v>
      </c>
      <c r="K149" s="62">
        <f t="shared" si="82"/>
        <v>1.0518252935298733e-012</v>
      </c>
      <c r="L149" s="63">
        <f t="shared" si="83"/>
        <v>1.2967404927621828e-012</v>
      </c>
      <c r="M149" s="64">
        <f t="shared" si="84"/>
        <v>7.5353371123190187e-012</v>
      </c>
      <c r="N149" s="65">
        <f t="shared" si="62"/>
        <v>8.7655111814508683e-011</v>
      </c>
      <c r="O149" s="66">
        <f t="shared" si="63"/>
        <v>-3.5273253608370416e-010</v>
      </c>
      <c r="P149" s="67">
        <f>シート1!B129</f>
        <v>0</v>
      </c>
      <c r="Q149" s="68">
        <f>シート1!A129</f>
        <v>4845</v>
      </c>
      <c r="R149" s="55">
        <f t="shared" si="64"/>
        <v>0.20364399999999999</v>
      </c>
      <c r="S149" s="56">
        <f t="shared" ref="S149:S212" si="87">ROUND((($C$30-$C$18+POWER(($C$13/100),2)/2))*$C$17,6)</f>
        <v>2.1259999999999999e-003</v>
      </c>
      <c r="T149" s="57">
        <f t="shared" ref="T149:T212" si="88">($C$13/100)*SQRT($C$17)</f>
        <v>2.933939219547672e-002</v>
      </c>
      <c r="U149" s="58">
        <f t="shared" si="65"/>
        <v>7.0134377232164926</v>
      </c>
      <c r="V149" s="59">
        <f t="shared" si="66"/>
        <v>6.9840983310210163</v>
      </c>
      <c r="W149" s="60">
        <f t="shared" si="67"/>
        <v>0.99999999999883737</v>
      </c>
      <c r="X149" s="61">
        <f t="shared" si="68"/>
        <v>0.99999999999856648</v>
      </c>
      <c r="Y149" s="62">
        <f t="shared" si="69"/>
        <v>1.1626255513874639e-012</v>
      </c>
      <c r="Z149" s="63">
        <f t="shared" si="70"/>
        <v>1.4335199693960021e-012</v>
      </c>
      <c r="AA149" s="64">
        <f t="shared" si="71"/>
        <v>8.3138951875206117e-012</v>
      </c>
      <c r="AB149" s="65">
        <f t="shared" si="72"/>
        <v>-9.6711719915600247e-011</v>
      </c>
      <c r="AC149" s="66">
        <f t="shared" si="73"/>
        <v>3.8761723300030942e-010</v>
      </c>
      <c r="AD149" s="67">
        <f>シート1!C129</f>
        <v>130</v>
      </c>
      <c r="AE149" s="6">
        <f t="shared" si="74"/>
        <v>0</v>
      </c>
      <c r="AF149" s="13">
        <f t="shared" si="75"/>
        <v>4.4832556572364457e-005</v>
      </c>
      <c r="AG149" s="11">
        <f t="shared" si="76"/>
        <v>4.4832556572364457e-005</v>
      </c>
      <c r="AH149" s="2">
        <f t="shared" si="77"/>
        <v>4845</v>
      </c>
      <c r="AI149" s="76"/>
      <c r="AJ149" s="76"/>
      <c r="AK149" s="76"/>
    </row>
    <row r="150" ht="14.25">
      <c r="A150" s="14"/>
      <c r="B150" s="14"/>
      <c r="C150" s="14"/>
      <c r="D150" s="55">
        <f t="shared" si="61"/>
        <v>0.20261299999999999</v>
      </c>
      <c r="E150" s="56">
        <f t="shared" si="85"/>
        <v>2.124e-003</v>
      </c>
      <c r="F150" s="57">
        <f t="shared" si="86"/>
        <v>2.9280635068249457e-002</v>
      </c>
      <c r="G150" s="58">
        <f t="shared" si="78"/>
        <v>6.9922322218348034</v>
      </c>
      <c r="H150" s="59">
        <f t="shared" si="79"/>
        <v>6.9629515867665539</v>
      </c>
      <c r="I150" s="60">
        <f t="shared" si="80"/>
        <v>0.9999999999986473</v>
      </c>
      <c r="J150" s="61">
        <f t="shared" si="81"/>
        <v>0.99999999999833389</v>
      </c>
      <c r="K150" s="62">
        <f t="shared" si="82"/>
        <v>1.3526957332032907e-012</v>
      </c>
      <c r="L150" s="63">
        <f t="shared" si="83"/>
        <v>1.6661116930549724e-012</v>
      </c>
      <c r="M150" s="64">
        <f t="shared" si="84"/>
        <v>9.6448766830373554e-012</v>
      </c>
      <c r="N150" s="65">
        <f t="shared" si="62"/>
        <v>1.1219441565615718e-010</v>
      </c>
      <c r="O150" s="66">
        <f t="shared" si="63"/>
        <v>-4.4920942745366354e-010</v>
      </c>
      <c r="P150" s="67">
        <f>シート1!B130</f>
        <v>1351</v>
      </c>
      <c r="Q150" s="68">
        <f>シート1!A130</f>
        <v>4850</v>
      </c>
      <c r="R150" s="55">
        <f t="shared" si="64"/>
        <v>0.20261299999999999</v>
      </c>
      <c r="S150" s="56">
        <f t="shared" si="87"/>
        <v>2.1259999999999999e-003</v>
      </c>
      <c r="T150" s="57">
        <f t="shared" si="88"/>
        <v>2.933939219547672e-002</v>
      </c>
      <c r="U150" s="58">
        <f t="shared" si="65"/>
        <v>6.9782972542820696</v>
      </c>
      <c r="V150" s="59">
        <f t="shared" si="66"/>
        <v>6.9489578620865933</v>
      </c>
      <c r="W150" s="60">
        <f t="shared" si="67"/>
        <v>0.99999999999850608</v>
      </c>
      <c r="X150" s="61">
        <f t="shared" si="68"/>
        <v>0.99999999999816003</v>
      </c>
      <c r="Y150" s="62">
        <f t="shared" si="69"/>
        <v>1.4939161019356106e-012</v>
      </c>
      <c r="Z150" s="63">
        <f t="shared" si="70"/>
        <v>1.8399726187112719e-012</v>
      </c>
      <c r="AA150" s="64">
        <f t="shared" si="71"/>
        <v>1.0630915344164582e-011</v>
      </c>
      <c r="AB150" s="65">
        <f t="shared" si="72"/>
        <v>-1.2366455001195591e-010</v>
      </c>
      <c r="AC150" s="66">
        <f t="shared" si="73"/>
        <v>4.9314941763691229e-010</v>
      </c>
      <c r="AD150" s="67">
        <f>シート1!C130</f>
        <v>7111</v>
      </c>
      <c r="AE150" s="6">
        <f t="shared" si="74"/>
        <v>-5.3886585586647179e-004</v>
      </c>
      <c r="AF150" s="13">
        <f t="shared" si="75"/>
        <v>3.1200121056422026e-003</v>
      </c>
      <c r="AG150" s="11">
        <f t="shared" si="76"/>
        <v>2.5811462497757308e-003</v>
      </c>
      <c r="AH150" s="2">
        <f t="shared" si="77"/>
        <v>4850</v>
      </c>
      <c r="AI150" s="76"/>
      <c r="AJ150" s="76"/>
      <c r="AK150" s="76"/>
    </row>
    <row r="151" ht="14.25">
      <c r="A151" s="14"/>
      <c r="B151" s="14"/>
      <c r="C151" s="14"/>
      <c r="D151" s="55">
        <f t="shared" si="61"/>
        <v>0.20158199999999998</v>
      </c>
      <c r="E151" s="56">
        <f t="shared" si="85"/>
        <v>2.124e-003</v>
      </c>
      <c r="F151" s="57">
        <f t="shared" si="86"/>
        <v>2.9280635068249457e-002</v>
      </c>
      <c r="G151" s="58">
        <f t="shared" si="78"/>
        <v>6.9570212369092079</v>
      </c>
      <c r="H151" s="59">
        <f t="shared" si="79"/>
        <v>6.9277406018409584</v>
      </c>
      <c r="I151" s="60">
        <f t="shared" si="80"/>
        <v>0.99999999999826228</v>
      </c>
      <c r="J151" s="61">
        <f t="shared" si="81"/>
        <v>0.99999999999786193</v>
      </c>
      <c r="K151" s="62">
        <f t="shared" si="82"/>
        <v>1.737721078143295e-012</v>
      </c>
      <c r="L151" s="63">
        <f t="shared" si="83"/>
        <v>2.1380675008231265e-012</v>
      </c>
      <c r="M151" s="64">
        <f t="shared" si="84"/>
        <v>1.2329692002231794e-011</v>
      </c>
      <c r="N151" s="65">
        <f t="shared" si="62"/>
        <v>1.4342563776306943e-010</v>
      </c>
      <c r="O151" s="66">
        <f t="shared" si="63"/>
        <v>-5.7135055446190597e-010</v>
      </c>
      <c r="P151" s="67">
        <f>シート1!B131</f>
        <v>0</v>
      </c>
      <c r="Q151" s="68">
        <f>シート1!A131</f>
        <v>4855</v>
      </c>
      <c r="R151" s="55">
        <f t="shared" si="64"/>
        <v>0.20158199999999998</v>
      </c>
      <c r="S151" s="56">
        <f t="shared" si="87"/>
        <v>2.1259999999999999e-003</v>
      </c>
      <c r="T151" s="57">
        <f t="shared" si="88"/>
        <v>2.933939219547672e-002</v>
      </c>
      <c r="U151" s="58">
        <f t="shared" si="65"/>
        <v>6.9431567853476466</v>
      </c>
      <c r="V151" s="59">
        <f t="shared" si="66"/>
        <v>6.9138173931521703</v>
      </c>
      <c r="W151" s="60">
        <f t="shared" si="67"/>
        <v>0.99999999999808287</v>
      </c>
      <c r="X151" s="61">
        <f t="shared" si="68"/>
        <v>0.999999999997641</v>
      </c>
      <c r="Y151" s="62">
        <f t="shared" si="69"/>
        <v>1.9171331189227203e-012</v>
      </c>
      <c r="Z151" s="63">
        <f t="shared" si="70"/>
        <v>2.3590018827235326e-012</v>
      </c>
      <c r="AA151" s="64">
        <f t="shared" si="71"/>
        <v>1.3576895798909806e-011</v>
      </c>
      <c r="AB151" s="65">
        <f t="shared" si="72"/>
        <v>-1.5793378605474505e-010</v>
      </c>
      <c r="AC151" s="66">
        <f t="shared" si="73"/>
        <v>6.2662335326780533e-010</v>
      </c>
      <c r="AD151" s="67">
        <f>シート1!C131</f>
        <v>163</v>
      </c>
      <c r="AE151" s="6">
        <f t="shared" si="74"/>
        <v>0</v>
      </c>
      <c r="AF151" s="13">
        <f t="shared" si="75"/>
        <v>9.0874337253376739e-005</v>
      </c>
      <c r="AG151" s="11">
        <f t="shared" si="76"/>
        <v>9.0874337253376739e-005</v>
      </c>
      <c r="AH151" s="2">
        <f t="shared" si="77"/>
        <v>4855</v>
      </c>
      <c r="AI151" s="76"/>
      <c r="AJ151" s="76"/>
      <c r="AK151" s="76"/>
    </row>
    <row r="152" ht="14.25">
      <c r="A152" s="14"/>
      <c r="B152" s="14"/>
      <c r="C152" s="14"/>
      <c r="D152" s="55">
        <f t="shared" si="61"/>
        <v>0.20055299999999998</v>
      </c>
      <c r="E152" s="56">
        <f t="shared" si="85"/>
        <v>2.124e-003</v>
      </c>
      <c r="F152" s="57">
        <f t="shared" si="86"/>
        <v>2.9280635068249457e-002</v>
      </c>
      <c r="G152" s="58">
        <f t="shared" si="78"/>
        <v>6.9218785565130512</v>
      </c>
      <c r="H152" s="59">
        <f t="shared" si="79"/>
        <v>6.8925979214448017</v>
      </c>
      <c r="I152" s="60">
        <f t="shared" si="80"/>
        <v>0.99999999999777156</v>
      </c>
      <c r="J152" s="61">
        <f t="shared" si="81"/>
        <v>0.99999999999726086</v>
      </c>
      <c r="K152" s="62">
        <f t="shared" si="82"/>
        <v>2.2284396550276142e-012</v>
      </c>
      <c r="L152" s="63">
        <f t="shared" si="83"/>
        <v>2.7391422463551862e-012</v>
      </c>
      <c r="M152" s="64">
        <f t="shared" si="84"/>
        <v>1.5734900502400822e-011</v>
      </c>
      <c r="N152" s="65">
        <f t="shared" si="62"/>
        <v>1.830368625012514e-010</v>
      </c>
      <c r="O152" s="66">
        <f t="shared" si="63"/>
        <v>-7.2544710700326874e-010</v>
      </c>
      <c r="P152" s="67">
        <f>シート1!B132</f>
        <v>0</v>
      </c>
      <c r="Q152" s="68">
        <f>シート1!A132</f>
        <v>4860</v>
      </c>
      <c r="R152" s="55">
        <f t="shared" si="64"/>
        <v>0.20055299999999998</v>
      </c>
      <c r="S152" s="56">
        <f t="shared" si="87"/>
        <v>2.1259999999999999e-003</v>
      </c>
      <c r="T152" s="57">
        <f t="shared" si="88"/>
        <v>2.933939219547672e-002</v>
      </c>
      <c r="U152" s="58">
        <f t="shared" si="65"/>
        <v>6.9080844841512148</v>
      </c>
      <c r="V152" s="59">
        <f t="shared" si="66"/>
        <v>6.8787450919557385</v>
      </c>
      <c r="W152" s="60">
        <f t="shared" si="67"/>
        <v>0.99999999999754374</v>
      </c>
      <c r="X152" s="61">
        <f t="shared" si="68"/>
        <v>0.99999999999698086</v>
      </c>
      <c r="Y152" s="62">
        <f t="shared" si="69"/>
        <v>2.4562574196806963e-012</v>
      </c>
      <c r="Z152" s="63">
        <f t="shared" si="70"/>
        <v>3.0191404931656507e-012</v>
      </c>
      <c r="AA152" s="64">
        <f t="shared" si="71"/>
        <v>1.7309698695248397e-011</v>
      </c>
      <c r="AB152" s="65">
        <f t="shared" si="72"/>
        <v>-2.0135576577283422e-010</v>
      </c>
      <c r="AC152" s="66">
        <f t="shared" si="73"/>
        <v>7.9485317051517052e-010</v>
      </c>
      <c r="AD152" s="67">
        <f>シート1!C132</f>
        <v>325</v>
      </c>
      <c r="AE152" s="6">
        <f t="shared" si="74"/>
        <v>0</v>
      </c>
      <c r="AF152" s="13">
        <f t="shared" si="75"/>
        <v>2.2983562584417006e-004</v>
      </c>
      <c r="AG152" s="11">
        <f t="shared" si="76"/>
        <v>2.2983562584417006e-004</v>
      </c>
      <c r="AH152" s="2">
        <f t="shared" si="77"/>
        <v>4860</v>
      </c>
      <c r="AI152" s="76"/>
      <c r="AJ152" s="76"/>
      <c r="AK152" s="76"/>
    </row>
    <row r="153" ht="14.25">
      <c r="A153" s="14"/>
      <c r="B153" s="14"/>
      <c r="C153" s="14"/>
      <c r="D153" s="55">
        <f t="shared" si="61"/>
        <v>0.19952499999999998</v>
      </c>
      <c r="E153" s="56">
        <f t="shared" si="85"/>
        <v>2.124e-003</v>
      </c>
      <c r="F153" s="57">
        <f t="shared" si="86"/>
        <v>2.9280635068249457e-002</v>
      </c>
      <c r="G153" s="58">
        <f t="shared" si="78"/>
        <v>6.8867700283816129</v>
      </c>
      <c r="H153" s="59">
        <f t="shared" si="79"/>
        <v>6.8574893933133634</v>
      </c>
      <c r="I153" s="60">
        <f t="shared" si="80"/>
        <v>0.99999999999714628</v>
      </c>
      <c r="J153" s="61">
        <f t="shared" si="81"/>
        <v>0.99999999999649591</v>
      </c>
      <c r="K153" s="62">
        <f t="shared" si="82"/>
        <v>2.8537172624965024e-012</v>
      </c>
      <c r="L153" s="63">
        <f t="shared" si="83"/>
        <v>3.5040859103219191e-012</v>
      </c>
      <c r="M153" s="64">
        <f t="shared" si="84"/>
        <v>2.0051057004987157e-011</v>
      </c>
      <c r="N153" s="65">
        <f t="shared" si="62"/>
        <v>2.3324472648979315e-010</v>
      </c>
      <c r="O153" s="66">
        <f t="shared" si="63"/>
        <v>-9.1973184439077624e-010</v>
      </c>
      <c r="P153" s="67">
        <f>シート1!B133</f>
        <v>1</v>
      </c>
      <c r="Q153" s="68">
        <f>シート1!A133</f>
        <v>4865</v>
      </c>
      <c r="R153" s="55">
        <f t="shared" si="64"/>
        <v>0.19952499999999998</v>
      </c>
      <c r="S153" s="56">
        <f t="shared" si="87"/>
        <v>2.1259999999999999e-003</v>
      </c>
      <c r="T153" s="57">
        <f t="shared" si="88"/>
        <v>2.933939219547672e-002</v>
      </c>
      <c r="U153" s="58">
        <f t="shared" si="65"/>
        <v>6.8730462668237786</v>
      </c>
      <c r="V153" s="59">
        <f t="shared" si="66"/>
        <v>6.8437068746283023</v>
      </c>
      <c r="W153" s="60">
        <f t="shared" si="67"/>
        <v>0.99999999999685774</v>
      </c>
      <c r="X153" s="61">
        <f t="shared" si="68"/>
        <v>0.99999999999614153</v>
      </c>
      <c r="Y153" s="62">
        <f t="shared" si="69"/>
        <v>3.1422642265965806e-012</v>
      </c>
      <c r="Z153" s="63">
        <f t="shared" si="70"/>
        <v>3.858469099782269e-012</v>
      </c>
      <c r="AA153" s="64">
        <f t="shared" si="71"/>
        <v>2.2036498243190354e-011</v>
      </c>
      <c r="AB153" s="65">
        <f t="shared" si="72"/>
        <v>-2.5634045149077825e-010</v>
      </c>
      <c r="AC153" s="66">
        <f t="shared" si="73"/>
        <v>1.0067512317734065e-009</v>
      </c>
      <c r="AD153" s="67">
        <f>シート1!C133</f>
        <v>94</v>
      </c>
      <c r="AE153" s="6">
        <f t="shared" si="74"/>
        <v>-8.1665321983682543e-007</v>
      </c>
      <c r="AF153" s="13">
        <f t="shared" si="75"/>
        <v>8.4197093356583905e-005</v>
      </c>
      <c r="AG153" s="11">
        <f t="shared" si="76"/>
        <v>8.3380440136747081e-005</v>
      </c>
      <c r="AH153" s="2">
        <f t="shared" si="77"/>
        <v>4865</v>
      </c>
      <c r="AI153" s="76"/>
      <c r="AJ153" s="76"/>
      <c r="AK153" s="76"/>
    </row>
    <row r="154" ht="14.25">
      <c r="A154" s="14"/>
      <c r="B154" s="14"/>
      <c r="C154" s="14"/>
      <c r="D154" s="55">
        <f t="shared" si="61"/>
        <v>0.19849699999999998</v>
      </c>
      <c r="E154" s="56">
        <f t="shared" si="85"/>
        <v>2.124e-003</v>
      </c>
      <c r="F154" s="57">
        <f t="shared" si="86"/>
        <v>2.9280635068249457e-002</v>
      </c>
      <c r="G154" s="58">
        <f t="shared" si="78"/>
        <v>6.8516615002501755</v>
      </c>
      <c r="H154" s="59">
        <f t="shared" si="79"/>
        <v>6.822380865181926</v>
      </c>
      <c r="I154" s="60">
        <f t="shared" si="80"/>
        <v>0.99999999999635014</v>
      </c>
      <c r="J154" s="61">
        <f t="shared" si="81"/>
        <v>0.9999999999955228</v>
      </c>
      <c r="K154" s="62">
        <f t="shared" si="82"/>
        <v>3.6498581934552021e-012</v>
      </c>
      <c r="L154" s="63">
        <f t="shared" si="83"/>
        <v>4.4771963914058688e-012</v>
      </c>
      <c r="M154" s="64">
        <f t="shared" si="84"/>
        <v>2.5519680166021174e-011</v>
      </c>
      <c r="N154" s="65">
        <f t="shared" si="62"/>
        <v>2.9685870520193156e-010</v>
      </c>
      <c r="O154" s="66">
        <f t="shared" si="63"/>
        <v>-1.1645817903025124e-009</v>
      </c>
      <c r="P154" s="67">
        <f>シート1!B134</f>
        <v>0</v>
      </c>
      <c r="Q154" s="68">
        <f>シート1!A134</f>
        <v>4870</v>
      </c>
      <c r="R154" s="55">
        <f t="shared" si="64"/>
        <v>0.19849699999999998</v>
      </c>
      <c r="S154" s="56">
        <f t="shared" si="87"/>
        <v>2.1259999999999999e-003</v>
      </c>
      <c r="T154" s="57">
        <f t="shared" si="88"/>
        <v>2.933939219547672e-002</v>
      </c>
      <c r="U154" s="58">
        <f t="shared" si="65"/>
        <v>6.8380080494963416</v>
      </c>
      <c r="V154" s="59">
        <f t="shared" si="66"/>
        <v>6.8086686573008652</v>
      </c>
      <c r="W154" s="60">
        <f t="shared" si="67"/>
        <v>0.99999999999598488</v>
      </c>
      <c r="X154" s="61">
        <f t="shared" si="68"/>
        <v>0.99999999999507461</v>
      </c>
      <c r="Y154" s="62">
        <f t="shared" si="69"/>
        <v>4.0151215685568786e-012</v>
      </c>
      <c r="Z154" s="63">
        <f t="shared" si="70"/>
        <v>4.9253934264470445e-012</v>
      </c>
      <c r="AA154" s="64">
        <f t="shared" si="71"/>
        <v>2.8019635723500247e-011</v>
      </c>
      <c r="AB154" s="65">
        <f t="shared" si="72"/>
        <v>-3.2593953870092436e-010</v>
      </c>
      <c r="AC154" s="66">
        <f t="shared" si="73"/>
        <v>1.2735408246968209e-009</v>
      </c>
      <c r="AD154" s="67">
        <f>シート1!C134</f>
        <v>509</v>
      </c>
      <c r="AE154" s="6">
        <f t="shared" si="74"/>
        <v>0</v>
      </c>
      <c r="AF154" s="13">
        <f t="shared" si="75"/>
        <v>5.7673688769045326e-004</v>
      </c>
      <c r="AG154" s="11">
        <f t="shared" si="76"/>
        <v>5.7673688769045326e-004</v>
      </c>
      <c r="AH154" s="2">
        <f t="shared" si="77"/>
        <v>4870</v>
      </c>
      <c r="AI154" s="76"/>
      <c r="AJ154" s="76"/>
      <c r="AK154" s="76"/>
    </row>
    <row r="155" ht="14.25">
      <c r="A155" s="14"/>
      <c r="B155" s="14"/>
      <c r="C155" s="14"/>
      <c r="D155" s="55">
        <f t="shared" si="61"/>
        <v>0.19747099999999998</v>
      </c>
      <c r="E155" s="56">
        <f t="shared" si="85"/>
        <v>2.124e-003</v>
      </c>
      <c r="F155" s="57">
        <f t="shared" si="86"/>
        <v>2.9280635068249457e-002</v>
      </c>
      <c r="G155" s="58">
        <f t="shared" si="78"/>
        <v>6.816621276648176</v>
      </c>
      <c r="H155" s="59">
        <f t="shared" si="79"/>
        <v>6.7873406415799264</v>
      </c>
      <c r="I155" s="60">
        <f t="shared" si="80"/>
        <v>0.99999999999533973</v>
      </c>
      <c r="J155" s="61">
        <f t="shared" si="81"/>
        <v>0.99999999999428901</v>
      </c>
      <c r="K155" s="62">
        <f t="shared" si="82"/>
        <v>4.6602721681665571e-012</v>
      </c>
      <c r="L155" s="63">
        <f t="shared" si="83"/>
        <v>5.7109872386718052e-012</v>
      </c>
      <c r="M155" s="64">
        <f t="shared" si="84"/>
        <v>3.242467698035642e-011</v>
      </c>
      <c r="N155" s="65">
        <f t="shared" si="62"/>
        <v>3.7718135816590922e-010</v>
      </c>
      <c r="O155" s="66">
        <f t="shared" si="63"/>
        <v>-1.4720891495576873e-009</v>
      </c>
      <c r="P155" s="67">
        <f>シート1!B135</f>
        <v>205</v>
      </c>
      <c r="Q155" s="68">
        <f>シート1!A135</f>
        <v>4875</v>
      </c>
      <c r="R155" s="55">
        <f t="shared" si="64"/>
        <v>0.19747099999999998</v>
      </c>
      <c r="S155" s="56">
        <f t="shared" si="87"/>
        <v>2.1259999999999999e-003</v>
      </c>
      <c r="T155" s="57">
        <f t="shared" si="88"/>
        <v>2.933939219547672e-002</v>
      </c>
      <c r="U155" s="58">
        <f t="shared" si="65"/>
        <v>6.8030379999068966</v>
      </c>
      <c r="V155" s="59">
        <f t="shared" si="66"/>
        <v>6.7736986077114203</v>
      </c>
      <c r="W155" s="60">
        <f t="shared" si="67"/>
        <v>0.99999999999487821</v>
      </c>
      <c r="X155" s="61">
        <f t="shared" si="68"/>
        <v>0.99999999999372347</v>
      </c>
      <c r="Y155" s="62">
        <f t="shared" si="69"/>
        <v>5.1217918795032347e-012</v>
      </c>
      <c r="Z155" s="63">
        <f t="shared" si="70"/>
        <v>6.27653484741586e-012</v>
      </c>
      <c r="AA155" s="64">
        <f t="shared" si="71"/>
        <v>3.5567047196314776e-011</v>
      </c>
      <c r="AB155" s="65">
        <f t="shared" si="72"/>
        <v>-4.1373510599918204e-010</v>
      </c>
      <c r="AC155" s="66">
        <f t="shared" si="73"/>
        <v>1.6082807615092372e-009</v>
      </c>
      <c r="AD155" s="67">
        <f>シート1!C135</f>
        <v>1835</v>
      </c>
      <c r="AE155" s="6">
        <f t="shared" si="74"/>
        <v>-2.679565810372034e-004</v>
      </c>
      <c r="AF155" s="13">
        <f t="shared" si="75"/>
        <v>2.6256994386333098e-003</v>
      </c>
      <c r="AG155" s="11">
        <f t="shared" si="76"/>
        <v>2.3577428575961065e-003</v>
      </c>
      <c r="AH155" s="2">
        <f t="shared" si="77"/>
        <v>4875</v>
      </c>
      <c r="AI155" s="76"/>
      <c r="AJ155" s="76"/>
      <c r="AK155" s="76"/>
    </row>
    <row r="156" ht="14.25">
      <c r="A156" s="14"/>
      <c r="B156" s="14"/>
      <c r="C156" s="14"/>
      <c r="D156" s="55">
        <f t="shared" si="61"/>
        <v>0.19644599999999998</v>
      </c>
      <c r="E156" s="56">
        <f t="shared" si="85"/>
        <v>2.124e-003</v>
      </c>
      <c r="F156" s="57">
        <f t="shared" si="86"/>
        <v>2.9280635068249457e-002</v>
      </c>
      <c r="G156" s="58">
        <f t="shared" si="78"/>
        <v>6.7816152053108958</v>
      </c>
      <c r="H156" s="59">
        <f t="shared" si="79"/>
        <v>6.7523345702426463</v>
      </c>
      <c r="I156" s="60">
        <f t="shared" si="80"/>
        <v>0.99999999999405798</v>
      </c>
      <c r="J156" s="61">
        <f t="shared" si="81"/>
        <v>0.99999999999272571</v>
      </c>
      <c r="K156" s="62">
        <f t="shared" si="82"/>
        <v>5.9420246500963003e-012</v>
      </c>
      <c r="L156" s="63">
        <f t="shared" si="83"/>
        <v>7.2742922796464882e-012</v>
      </c>
      <c r="M156" s="64">
        <f t="shared" si="84"/>
        <v>4.1137914339087245e-011</v>
      </c>
      <c r="N156" s="65">
        <f t="shared" si="62"/>
        <v>4.7853844193821783e-010</v>
      </c>
      <c r="O156" s="66">
        <f t="shared" si="63"/>
        <v>-1.8580398738428058e-009</v>
      </c>
      <c r="P156" s="67">
        <f>シート1!B136</f>
        <v>52</v>
      </c>
      <c r="Q156" s="68">
        <f>シート1!A136</f>
        <v>4880</v>
      </c>
      <c r="R156" s="55">
        <f t="shared" si="64"/>
        <v>0.19644599999999998</v>
      </c>
      <c r="S156" s="56">
        <f t="shared" si="87"/>
        <v>2.1259999999999999e-003</v>
      </c>
      <c r="T156" s="57">
        <f t="shared" si="88"/>
        <v>2.933939219547672e-002</v>
      </c>
      <c r="U156" s="58">
        <f t="shared" si="65"/>
        <v>6.7681020341864473</v>
      </c>
      <c r="V156" s="59">
        <f t="shared" si="66"/>
        <v>6.738762641990971</v>
      </c>
      <c r="W156" s="60">
        <f t="shared" si="67"/>
        <v>0.99999999999347589</v>
      </c>
      <c r="X156" s="61">
        <f t="shared" si="68"/>
        <v>0.99999999999201283</v>
      </c>
      <c r="Y156" s="62">
        <f t="shared" si="69"/>
        <v>6.5241145819072699e-012</v>
      </c>
      <c r="Z156" s="63">
        <f t="shared" si="70"/>
        <v>7.9871664837583012e-012</v>
      </c>
      <c r="AA156" s="64">
        <f t="shared" si="71"/>
        <v>4.5081862787945849e-011</v>
      </c>
      <c r="AB156" s="65">
        <f t="shared" si="72"/>
        <v>-5.2441658078222335e-010</v>
      </c>
      <c r="AC156" s="66">
        <f t="shared" si="73"/>
        <v>2.0280104992441414e-009</v>
      </c>
      <c r="AD156" s="67">
        <f>シート1!C136</f>
        <v>264</v>
      </c>
      <c r="AE156" s="6">
        <f t="shared" si="74"/>
        <v>-8.5789636675383111e-005</v>
      </c>
      <c r="AF156" s="13">
        <f t="shared" si="75"/>
        <v>4.7634455118953398e-004</v>
      </c>
      <c r="AG156" s="11">
        <f t="shared" si="76"/>
        <v>3.9055491451415086e-004</v>
      </c>
      <c r="AH156" s="2">
        <f t="shared" si="77"/>
        <v>4880</v>
      </c>
      <c r="AI156" s="76"/>
      <c r="AJ156" s="76"/>
      <c r="AK156" s="76"/>
    </row>
    <row r="157" ht="14.25">
      <c r="A157" s="14"/>
      <c r="B157" s="14"/>
      <c r="C157" s="14"/>
      <c r="D157" s="55">
        <f t="shared" si="61"/>
        <v>0.19542199999999998</v>
      </c>
      <c r="E157" s="56">
        <f t="shared" si="85"/>
        <v>2.124e-003</v>
      </c>
      <c r="F157" s="57">
        <f t="shared" si="86"/>
        <v>2.9280635068249457e-002</v>
      </c>
      <c r="G157" s="58">
        <f t="shared" si="78"/>
        <v>6.7466432862383359</v>
      </c>
      <c r="H157" s="59">
        <f t="shared" si="79"/>
        <v>6.7173626511700864</v>
      </c>
      <c r="I157" s="60">
        <f t="shared" si="80"/>
        <v>0.99999999999243472</v>
      </c>
      <c r="J157" s="61">
        <f t="shared" si="81"/>
        <v>0.99999999999074785</v>
      </c>
      <c r="K157" s="62">
        <f t="shared" si="82"/>
        <v>7.5652817344007417e-012</v>
      </c>
      <c r="L157" s="63">
        <f t="shared" si="83"/>
        <v>9.2521545980162045e-012</v>
      </c>
      <c r="M157" s="64">
        <f t="shared" si="84"/>
        <v>5.2116665187373092e-011</v>
      </c>
      <c r="N157" s="65">
        <f t="shared" si="62"/>
        <v>6.0624920243184679e-010</v>
      </c>
      <c r="O157" s="66">
        <f t="shared" si="63"/>
        <v>-2.3417159881819151e-009</v>
      </c>
      <c r="P157" s="67">
        <f>シート1!B137</f>
        <v>50</v>
      </c>
      <c r="Q157" s="68">
        <f>シート1!A137</f>
        <v>4885</v>
      </c>
      <c r="R157" s="55">
        <f t="shared" si="64"/>
        <v>0.19542199999999998</v>
      </c>
      <c r="S157" s="56">
        <f t="shared" si="87"/>
        <v>2.1259999999999999e-003</v>
      </c>
      <c r="T157" s="57">
        <f t="shared" si="88"/>
        <v>2.933939219547672e-002</v>
      </c>
      <c r="U157" s="58">
        <f t="shared" si="65"/>
        <v>6.7332001523349936</v>
      </c>
      <c r="V157" s="59">
        <f t="shared" si="66"/>
        <v>6.7038607601395173</v>
      </c>
      <c r="W157" s="60">
        <f t="shared" si="67"/>
        <v>0.99999999999170142</v>
      </c>
      <c r="X157" s="61">
        <f t="shared" si="68"/>
        <v>0.99999999998985079</v>
      </c>
      <c r="Y157" s="62">
        <f t="shared" si="69"/>
        <v>8.2985840421656576e-012</v>
      </c>
      <c r="Z157" s="63">
        <f t="shared" si="70"/>
        <v>1.0149214801913331e-011</v>
      </c>
      <c r="AA157" s="64">
        <f t="shared" si="71"/>
        <v>5.7059263430710556e-011</v>
      </c>
      <c r="AB157" s="65">
        <f t="shared" si="72"/>
        <v>-6.6374417514722255e-010</v>
      </c>
      <c r="AC157" s="66">
        <f t="shared" si="73"/>
        <v>2.5535204079813365e-009</v>
      </c>
      <c r="AD157" s="67">
        <f>シート1!C137</f>
        <v>135</v>
      </c>
      <c r="AE157" s="6">
        <f t="shared" si="74"/>
        <v>-1.0396344942035113e-004</v>
      </c>
      <c r="AF157" s="13">
        <f t="shared" si="75"/>
        <v>3.0670452078075558e-004</v>
      </c>
      <c r="AG157" s="11">
        <f t="shared" si="76"/>
        <v>2.0274107136040445e-004</v>
      </c>
      <c r="AH157" s="2">
        <f t="shared" si="77"/>
        <v>4885</v>
      </c>
      <c r="AI157" s="76"/>
      <c r="AJ157" s="76"/>
      <c r="AK157" s="76"/>
    </row>
    <row r="158" ht="14.25">
      <c r="A158" s="14"/>
      <c r="B158" s="14"/>
      <c r="C158" s="14"/>
      <c r="D158" s="55">
        <f t="shared" si="61"/>
        <v>0.19439899999999999</v>
      </c>
      <c r="E158" s="56">
        <f t="shared" si="85"/>
        <v>2.124e-003</v>
      </c>
      <c r="F158" s="57">
        <f t="shared" si="86"/>
        <v>2.9280635068249457e-002</v>
      </c>
      <c r="G158" s="58">
        <f t="shared" si="78"/>
        <v>6.7117055194304944</v>
      </c>
      <c r="H158" s="59">
        <f t="shared" si="79"/>
        <v>6.6824248843622449</v>
      </c>
      <c r="I158" s="60">
        <f t="shared" si="80"/>
        <v>0.9999999999903818</v>
      </c>
      <c r="J158" s="61">
        <f t="shared" si="81"/>
        <v>0.99999999998824896</v>
      </c>
      <c r="K158" s="62">
        <f t="shared" si="82"/>
        <v>9.6181951292351187e-012</v>
      </c>
      <c r="L158" s="63">
        <f t="shared" si="83"/>
        <v>1.1751044581842507e-011</v>
      </c>
      <c r="M158" s="64">
        <f t="shared" si="84"/>
        <v>6.5929572763234663e-011</v>
      </c>
      <c r="N158" s="65">
        <f t="shared" si="62"/>
        <v>7.6692840496761793e-010</v>
      </c>
      <c r="O158" s="66">
        <f t="shared" si="63"/>
        <v>-2.9469526264107735e-009</v>
      </c>
      <c r="P158" s="67">
        <f>シート1!B138</f>
        <v>0</v>
      </c>
      <c r="Q158" s="68">
        <f>シート1!A138</f>
        <v>4890</v>
      </c>
      <c r="R158" s="55">
        <f t="shared" si="64"/>
        <v>0.19439899999999999</v>
      </c>
      <c r="S158" s="56">
        <f t="shared" si="87"/>
        <v>2.1259999999999999e-003</v>
      </c>
      <c r="T158" s="57">
        <f t="shared" si="88"/>
        <v>2.933939219547672e-002</v>
      </c>
      <c r="U158" s="58">
        <f t="shared" si="65"/>
        <v>6.6983323543525355</v>
      </c>
      <c r="V158" s="59">
        <f t="shared" si="66"/>
        <v>6.6689929621570592</v>
      </c>
      <c r="W158" s="60">
        <f t="shared" si="67"/>
        <v>0.99999999998945932</v>
      </c>
      <c r="X158" s="61">
        <f t="shared" si="68"/>
        <v>0.99999999998712163</v>
      </c>
      <c r="Y158" s="62">
        <f t="shared" si="69"/>
        <v>1.0540679440396161e-011</v>
      </c>
      <c r="Z158" s="63">
        <f t="shared" si="70"/>
        <v>1.2878365041046891e-011</v>
      </c>
      <c r="AA158" s="64">
        <f t="shared" si="71"/>
        <v>7.2114448394864959e-011</v>
      </c>
      <c r="AB158" s="65">
        <f t="shared" si="72"/>
        <v>-8.3887421933112956e-010</v>
      </c>
      <c r="AC158" s="66">
        <f t="shared" si="73"/>
        <v>3.2104856396207796e-009</v>
      </c>
      <c r="AD158" s="67">
        <f>シート1!C138</f>
        <v>643</v>
      </c>
      <c r="AE158" s="6">
        <f t="shared" si="74"/>
        <v>0</v>
      </c>
      <c r="AF158" s="13">
        <f t="shared" si="75"/>
        <v>1.836660053709682e-003</v>
      </c>
      <c r="AG158" s="11">
        <f t="shared" si="76"/>
        <v>1.836660053709682e-003</v>
      </c>
      <c r="AH158" s="2">
        <f t="shared" si="77"/>
        <v>4890</v>
      </c>
      <c r="AI158" s="76"/>
      <c r="AJ158" s="76"/>
      <c r="AK158" s="76"/>
    </row>
    <row r="159" ht="14.25">
      <c r="A159" s="14"/>
      <c r="B159" s="14"/>
      <c r="C159" s="14"/>
      <c r="D159" s="55">
        <f t="shared" si="61"/>
        <v>0.19337699999999999</v>
      </c>
      <c r="E159" s="56">
        <f t="shared" si="85"/>
        <v>2.124e-003</v>
      </c>
      <c r="F159" s="57">
        <f t="shared" si="86"/>
        <v>2.9280635068249457e-002</v>
      </c>
      <c r="G159" s="58">
        <f t="shared" si="78"/>
        <v>6.6768019048873724</v>
      </c>
      <c r="H159" s="59">
        <f t="shared" si="79"/>
        <v>6.6475212698191228</v>
      </c>
      <c r="I159" s="60">
        <f t="shared" si="80"/>
        <v>0.99999999998778932</v>
      </c>
      <c r="J159" s="61">
        <f t="shared" si="81"/>
        <v>0.99999999998509637</v>
      </c>
      <c r="K159" s="62">
        <f t="shared" si="82"/>
        <v>1.2210676914037322e-011</v>
      </c>
      <c r="L159" s="63">
        <f t="shared" si="83"/>
        <v>1.4903633882568101e-011</v>
      </c>
      <c r="M159" s="64">
        <f t="shared" si="84"/>
        <v>8.3282691641715402e-011</v>
      </c>
      <c r="N159" s="65">
        <f t="shared" si="62"/>
        <v>9.6878925776701863e-010</v>
      </c>
      <c r="O159" s="66">
        <f t="shared" si="63"/>
        <v>-3.7031669839203372e-009</v>
      </c>
      <c r="P159" s="67">
        <f>シート1!B139</f>
        <v>297</v>
      </c>
      <c r="Q159" s="68">
        <f>シート1!A139</f>
        <v>4895</v>
      </c>
      <c r="R159" s="55">
        <f t="shared" si="64"/>
        <v>0.19337699999999999</v>
      </c>
      <c r="S159" s="56">
        <f t="shared" si="87"/>
        <v>2.1259999999999999e-003</v>
      </c>
      <c r="T159" s="57">
        <f t="shared" si="88"/>
        <v>2.933939219547672e-002</v>
      </c>
      <c r="U159" s="58">
        <f t="shared" si="65"/>
        <v>6.6634986402390721</v>
      </c>
      <c r="V159" s="59">
        <f t="shared" si="66"/>
        <v>6.6341592480435958</v>
      </c>
      <c r="W159" s="60">
        <f t="shared" si="67"/>
        <v>0.99999999998663069</v>
      </c>
      <c r="X159" s="61">
        <f t="shared" si="68"/>
        <v>0.99999999998368205</v>
      </c>
      <c r="Y159" s="62">
        <f t="shared" si="69"/>
        <v>1.3369305662536135e-011</v>
      </c>
      <c r="Z159" s="63">
        <f t="shared" si="70"/>
        <v>1.6317946993638088e-011</v>
      </c>
      <c r="AA159" s="64">
        <f t="shared" si="71"/>
        <v>9.1010557701945193e-011</v>
      </c>
      <c r="AB159" s="65">
        <f t="shared" si="72"/>
        <v>-1.0586839703061001e-009</v>
      </c>
      <c r="AC159" s="66">
        <f t="shared" si="73"/>
        <v>4.0305643060611816e-009</v>
      </c>
      <c r="AD159" s="67">
        <f>シート1!C139</f>
        <v>454</v>
      </c>
      <c r="AE159" s="6">
        <f t="shared" si="74"/>
        <v>-9.7657634457085519e-004</v>
      </c>
      <c r="AF159" s="13">
        <f t="shared" si="75"/>
        <v>1.6280539159646277e-003</v>
      </c>
      <c r="AG159" s="11">
        <f t="shared" si="76"/>
        <v>6.5147757139377249e-004</v>
      </c>
      <c r="AH159" s="2">
        <f t="shared" si="77"/>
        <v>4895</v>
      </c>
      <c r="AI159" s="76"/>
      <c r="AJ159" s="76"/>
      <c r="AK159" s="76"/>
    </row>
    <row r="160" ht="14.25">
      <c r="A160" s="14"/>
      <c r="B160" s="14"/>
      <c r="C160" s="14"/>
      <c r="D160" s="55">
        <f t="shared" si="61"/>
        <v>0.192356</v>
      </c>
      <c r="E160" s="56">
        <f t="shared" si="85"/>
        <v>2.124e-003</v>
      </c>
      <c r="F160" s="57">
        <f t="shared" si="86"/>
        <v>2.9280635068249457e-002</v>
      </c>
      <c r="G160" s="58">
        <f t="shared" si="78"/>
        <v>6.6419324426089696</v>
      </c>
      <c r="H160" s="59">
        <f t="shared" si="79"/>
        <v>6.6126518075407201</v>
      </c>
      <c r="I160" s="60">
        <f t="shared" si="80"/>
        <v>0.99999999998452016</v>
      </c>
      <c r="J160" s="61">
        <f t="shared" si="81"/>
        <v>0.9999999999811251</v>
      </c>
      <c r="K160" s="62">
        <f t="shared" si="82"/>
        <v>1.5479839632348558e-011</v>
      </c>
      <c r="L160" s="63">
        <f t="shared" si="83"/>
        <v>1.8874901641652286e-011</v>
      </c>
      <c r="M160" s="64">
        <f t="shared" si="84"/>
        <v>1.0505135193308568e-010</v>
      </c>
      <c r="N160" s="65">
        <f t="shared" si="62"/>
        <v>1.2220140735184782e-009</v>
      </c>
      <c r="O160" s="66">
        <f t="shared" si="63"/>
        <v>-4.6466087775579625e-009</v>
      </c>
      <c r="P160" s="67">
        <f>シート1!B140</f>
        <v>5353</v>
      </c>
      <c r="Q160" s="68">
        <f>シート1!A140</f>
        <v>4900</v>
      </c>
      <c r="R160" s="55">
        <f t="shared" si="64"/>
        <v>0.192356</v>
      </c>
      <c r="S160" s="56">
        <f t="shared" si="87"/>
        <v>2.1259999999999999e-003</v>
      </c>
      <c r="T160" s="57">
        <f t="shared" si="88"/>
        <v>2.933939219547672e-002</v>
      </c>
      <c r="U160" s="58">
        <f t="shared" si="65"/>
        <v>6.6286990099946053</v>
      </c>
      <c r="V160" s="59">
        <f t="shared" si="66"/>
        <v>6.5993596177991289</v>
      </c>
      <c r="W160" s="60">
        <f t="shared" si="67"/>
        <v>0.99999999998306699</v>
      </c>
      <c r="X160" s="61">
        <f t="shared" si="68"/>
        <v>0.99999999997935296</v>
      </c>
      <c r="Y160" s="62">
        <f t="shared" si="69"/>
        <v>1.6933010549280425e-011</v>
      </c>
      <c r="Z160" s="63">
        <f t="shared" si="70"/>
        <v>2.0647039633558961e-011</v>
      </c>
      <c r="AA160" s="64">
        <f t="shared" si="71"/>
        <v>1.1469280578705027e-010</v>
      </c>
      <c r="AB160" s="65">
        <f t="shared" si="72"/>
        <v>-1.3341686729778779e-009</v>
      </c>
      <c r="AC160" s="66">
        <f t="shared" si="73"/>
        <v>5.0527307807953114e-009</v>
      </c>
      <c r="AD160" s="67">
        <f>シート1!C140</f>
        <v>27618</v>
      </c>
      <c r="AE160" s="6">
        <f t="shared" si="74"/>
        <v>-2.2085630754600689e-002</v>
      </c>
      <c r="AF160" s="13">
        <f t="shared" si="75"/>
        <v>0.12415535611166874</v>
      </c>
      <c r="AG160" s="11">
        <f t="shared" si="76"/>
        <v>0.10206972535706804</v>
      </c>
      <c r="AH160" s="2">
        <f t="shared" si="77"/>
        <v>4900</v>
      </c>
      <c r="AI160" s="76"/>
      <c r="AJ160" s="76"/>
      <c r="AK160" s="76"/>
    </row>
    <row r="161" ht="14.25">
      <c r="A161" s="14"/>
      <c r="B161" s="14"/>
      <c r="C161" s="14"/>
      <c r="D161" s="55">
        <f t="shared" si="61"/>
        <v>0.19133599999999998</v>
      </c>
      <c r="E161" s="56">
        <f t="shared" si="85"/>
        <v>2.124e-003</v>
      </c>
      <c r="F161" s="57">
        <f t="shared" si="86"/>
        <v>2.9280635068249457e-002</v>
      </c>
      <c r="G161" s="58">
        <f t="shared" si="78"/>
        <v>6.6070971325952863</v>
      </c>
      <c r="H161" s="59">
        <f t="shared" si="79"/>
        <v>6.5778164975270368</v>
      </c>
      <c r="I161" s="60">
        <f t="shared" si="80"/>
        <v>0.99999999998040345</v>
      </c>
      <c r="J161" s="61">
        <f t="shared" si="81"/>
        <v>0.99999999997612954</v>
      </c>
      <c r="K161" s="62">
        <f t="shared" si="82"/>
        <v>1.9596546607658638e-011</v>
      </c>
      <c r="L161" s="63">
        <f t="shared" si="83"/>
        <v>2.3870461163255641e-011</v>
      </c>
      <c r="M161" s="64">
        <f t="shared" si="84"/>
        <v>1.3231908589347011e-010</v>
      </c>
      <c r="N161" s="65">
        <f t="shared" si="62"/>
        <v>1.5392070847400021e-009</v>
      </c>
      <c r="O161" s="66">
        <f t="shared" si="63"/>
        <v>-5.8218773654031086e-009</v>
      </c>
      <c r="P161" s="67">
        <f>シート1!B141</f>
        <v>241</v>
      </c>
      <c r="Q161" s="68">
        <f>シート1!A141</f>
        <v>4905</v>
      </c>
      <c r="R161" s="55">
        <f t="shared" si="64"/>
        <v>0.19133599999999998</v>
      </c>
      <c r="S161" s="56">
        <f t="shared" si="87"/>
        <v>2.1259999999999999e-003</v>
      </c>
      <c r="T161" s="57">
        <f t="shared" si="88"/>
        <v>2.933939219547672e-002</v>
      </c>
      <c r="U161" s="58">
        <f t="shared" si="65"/>
        <v>6.5939334636191331</v>
      </c>
      <c r="V161" s="59">
        <f t="shared" si="66"/>
        <v>6.5645940714236568</v>
      </c>
      <c r="W161" s="60">
        <f t="shared" si="67"/>
        <v>0.99999999997858369</v>
      </c>
      <c r="X161" s="61">
        <f t="shared" si="68"/>
        <v>0.99999999997391242</v>
      </c>
      <c r="Y161" s="62">
        <f t="shared" si="69"/>
        <v>2.1416313167321732e-011</v>
      </c>
      <c r="Z161" s="63">
        <f t="shared" si="70"/>
        <v>2.6087576543432078e-011</v>
      </c>
      <c r="AA161" s="64">
        <f t="shared" si="71"/>
        <v>1.4433014101427404e-010</v>
      </c>
      <c r="AB161" s="65">
        <f t="shared" si="72"/>
        <v>-1.6789261661734118e-009</v>
      </c>
      <c r="AC161" s="66">
        <f t="shared" si="73"/>
        <v>6.3248917759014923e-009</v>
      </c>
      <c r="AD161" s="67">
        <f>シート1!C141</f>
        <v>342</v>
      </c>
      <c r="AE161" s="6">
        <f t="shared" si="74"/>
        <v>-1.2458235918571647e-003</v>
      </c>
      <c r="AF161" s="13">
        <f t="shared" si="75"/>
        <v>1.9245370694794188e-003</v>
      </c>
      <c r="AG161" s="11">
        <f t="shared" si="76"/>
        <v>6.7871347762225409e-004</v>
      </c>
      <c r="AH161" s="2">
        <f t="shared" si="77"/>
        <v>4905</v>
      </c>
      <c r="AI161" s="76"/>
      <c r="AJ161" s="76"/>
      <c r="AK161" s="76"/>
    </row>
    <row r="162" ht="14.25">
      <c r="A162" s="14"/>
      <c r="B162" s="14"/>
      <c r="C162" s="14"/>
      <c r="D162" s="55">
        <f t="shared" si="61"/>
        <v>0.19031699999999999</v>
      </c>
      <c r="E162" s="56">
        <f t="shared" si="85"/>
        <v>2.124e-003</v>
      </c>
      <c r="F162" s="57">
        <f t="shared" si="86"/>
        <v>2.9280635068249457e-002</v>
      </c>
      <c r="G162" s="58">
        <f t="shared" si="78"/>
        <v>6.5722959748463223</v>
      </c>
      <c r="H162" s="59">
        <f t="shared" si="79"/>
        <v>6.5430153397780728</v>
      </c>
      <c r="I162" s="60">
        <f t="shared" si="80"/>
        <v>0.99999999997522726</v>
      </c>
      <c r="J162" s="61">
        <f t="shared" si="81"/>
        <v>0.99999999996985456</v>
      </c>
      <c r="K162" s="62">
        <f t="shared" si="82"/>
        <v>2.4772739415368505e-011</v>
      </c>
      <c r="L162" s="63">
        <f t="shared" si="83"/>
        <v>3.0145441698437025e-011</v>
      </c>
      <c r="M162" s="64">
        <f t="shared" si="84"/>
        <v>1.6642510563772378e-010</v>
      </c>
      <c r="N162" s="65">
        <f t="shared" si="62"/>
        <v>1.9359467301824006e-009</v>
      </c>
      <c r="O162" s="66">
        <f t="shared" si="63"/>
        <v>-7.2837593251626285e-009</v>
      </c>
      <c r="P162" s="67">
        <f>シート1!B142</f>
        <v>548</v>
      </c>
      <c r="Q162" s="68">
        <f>シート1!A142</f>
        <v>4910</v>
      </c>
      <c r="R162" s="55">
        <f t="shared" si="64"/>
        <v>0.19031699999999999</v>
      </c>
      <c r="S162" s="56">
        <f t="shared" si="87"/>
        <v>2.1259999999999999e-003</v>
      </c>
      <c r="T162" s="57">
        <f t="shared" si="88"/>
        <v>2.933939219547672e-002</v>
      </c>
      <c r="U162" s="58">
        <f t="shared" si="65"/>
        <v>6.5592020011126566</v>
      </c>
      <c r="V162" s="59">
        <f t="shared" si="66"/>
        <v>6.5298626089171803</v>
      </c>
      <c r="W162" s="60">
        <f t="shared" si="67"/>
        <v>0.99999999997295164</v>
      </c>
      <c r="X162" s="61">
        <f t="shared" si="68"/>
        <v>0.99999999996708477</v>
      </c>
      <c r="Y162" s="62">
        <f t="shared" si="69"/>
        <v>2.7048363548942689e-011</v>
      </c>
      <c r="Z162" s="63">
        <f t="shared" si="70"/>
        <v>3.2915226100271866e-011</v>
      </c>
      <c r="AA162" s="64">
        <f t="shared" si="71"/>
        <v>1.8136600870586073e-010</v>
      </c>
      <c r="AB162" s="65">
        <f t="shared" si="72"/>
        <v>-2.1097473856177396e-009</v>
      </c>
      <c r="AC162" s="66">
        <f t="shared" si="73"/>
        <v>7.9058419143988494e-009</v>
      </c>
      <c r="AD162" s="67">
        <f>シート1!C142</f>
        <v>944</v>
      </c>
      <c r="AE162" s="6">
        <f t="shared" si="74"/>
        <v>-3.5441541323647137e-003</v>
      </c>
      <c r="AF162" s="13">
        <f t="shared" si="75"/>
        <v>6.6399864950106181e-003</v>
      </c>
      <c r="AG162" s="11">
        <f t="shared" si="76"/>
        <v>3.0958323626459044e-003</v>
      </c>
      <c r="AH162" s="2">
        <f t="shared" si="77"/>
        <v>4910</v>
      </c>
      <c r="AI162" s="76"/>
      <c r="AJ162" s="76"/>
      <c r="AK162" s="76"/>
    </row>
    <row r="163" ht="14.25">
      <c r="A163" s="14"/>
      <c r="B163" s="14"/>
      <c r="C163" s="14"/>
      <c r="D163" s="55">
        <f t="shared" si="61"/>
        <v>0.1893</v>
      </c>
      <c r="E163" s="56">
        <f t="shared" si="85"/>
        <v>2.124e-003</v>
      </c>
      <c r="F163" s="57">
        <f t="shared" si="86"/>
        <v>2.9280635068249457e-002</v>
      </c>
      <c r="G163" s="58">
        <f t="shared" si="78"/>
        <v>6.5375631216267971</v>
      </c>
      <c r="H163" s="59">
        <f t="shared" si="79"/>
        <v>6.5082824865585476</v>
      </c>
      <c r="I163" s="60">
        <f t="shared" si="80"/>
        <v>0.99999999996873523</v>
      </c>
      <c r="J163" s="61">
        <f t="shared" si="81"/>
        <v>0.9999999999619924</v>
      </c>
      <c r="K163" s="62">
        <f t="shared" si="82"/>
        <v>3.1264768551864108e-011</v>
      </c>
      <c r="L163" s="63">
        <f t="shared" si="83"/>
        <v>3.8007597069622534e-011</v>
      </c>
      <c r="M163" s="64">
        <f t="shared" si="84"/>
        <v>2.0897545358309077e-010</v>
      </c>
      <c r="N163" s="65">
        <f t="shared" si="62"/>
        <v>2.4309153628132976e-009</v>
      </c>
      <c r="O163" s="66">
        <f t="shared" si="63"/>
        <v>-9.0974667871268117e-009</v>
      </c>
      <c r="P163" s="67">
        <f>シート1!B143</f>
        <v>100</v>
      </c>
      <c r="Q163" s="68">
        <f>シート1!A143</f>
        <v>4915</v>
      </c>
      <c r="R163" s="55">
        <f t="shared" si="64"/>
        <v>0.1893</v>
      </c>
      <c r="S163" s="56">
        <f t="shared" si="87"/>
        <v>2.1259999999999999e-003</v>
      </c>
      <c r="T163" s="57">
        <f t="shared" si="88"/>
        <v>2.933939219547672e-002</v>
      </c>
      <c r="U163" s="58">
        <f t="shared" si="65"/>
        <v>6.5245387063441722</v>
      </c>
      <c r="V163" s="59">
        <f t="shared" si="66"/>
        <v>6.4951993141486959</v>
      </c>
      <c r="W163" s="60">
        <f t="shared" si="67"/>
        <v>0.99999999996589417</v>
      </c>
      <c r="X163" s="61">
        <f t="shared" si="68"/>
        <v>0.99999999995853806</v>
      </c>
      <c r="Y163" s="62">
        <f t="shared" si="69"/>
        <v>3.4105829271879884e-011</v>
      </c>
      <c r="Z163" s="63">
        <f t="shared" si="70"/>
        <v>4.1461944988441246e-011</v>
      </c>
      <c r="AA163" s="64">
        <f t="shared" si="71"/>
        <v>2.2752950389485626e-010</v>
      </c>
      <c r="AB163" s="65">
        <f t="shared" si="72"/>
        <v>-2.6467460987774525e-009</v>
      </c>
      <c r="AC163" s="66">
        <f t="shared" si="73"/>
        <v>9.8654838294156424e-009</v>
      </c>
      <c r="AD163" s="67">
        <f>シート1!C143</f>
        <v>160</v>
      </c>
      <c r="AE163" s="6">
        <f t="shared" si="74"/>
        <v>-8.0778713810729494e-004</v>
      </c>
      <c r="AF163" s="13">
        <f t="shared" si="75"/>
        <v>1.4043826244137026e-003</v>
      </c>
      <c r="AG163" s="11">
        <f t="shared" si="76"/>
        <v>5.9659548630640769e-004</v>
      </c>
      <c r="AH163" s="2">
        <f t="shared" si="77"/>
        <v>4915</v>
      </c>
      <c r="AI163" s="76"/>
      <c r="AJ163" s="76"/>
      <c r="AK163" s="76"/>
    </row>
    <row r="164" ht="14.25">
      <c r="A164" s="14"/>
      <c r="B164" s="14"/>
      <c r="C164" s="14"/>
      <c r="D164" s="55">
        <f t="shared" ref="D164:D227" si="89">ROUND(LN($B$11/Q164),6)</f>
        <v>0.18828299999999998</v>
      </c>
      <c r="E164" s="56">
        <f t="shared" si="85"/>
        <v>2.124e-003</v>
      </c>
      <c r="F164" s="57">
        <f t="shared" si="86"/>
        <v>2.9280635068249457e-002</v>
      </c>
      <c r="G164" s="58">
        <f t="shared" si="78"/>
        <v>6.502830268407271</v>
      </c>
      <c r="H164" s="59">
        <f t="shared" si="79"/>
        <v>6.4735496333390214</v>
      </c>
      <c r="I164" s="60">
        <f t="shared" si="80"/>
        <v>0.99999999996058841</v>
      </c>
      <c r="J164" s="61">
        <f t="shared" si="81"/>
        <v>0.99999999995213629</v>
      </c>
      <c r="K164" s="62">
        <f t="shared" si="82"/>
        <v>3.9411585106563507e-011</v>
      </c>
      <c r="L164" s="63">
        <f t="shared" si="83"/>
        <v>4.7863712993034824e-011</v>
      </c>
      <c r="M164" s="64">
        <f t="shared" si="84"/>
        <v>2.620883951340301e-010</v>
      </c>
      <c r="N164" s="65">
        <f t="shared" ref="N164:N227" si="90">($B$11*EXP(-$B$18*$B$17)*M164*SQRT($B$17))/100</f>
        <v>3.0487537900860317e-009</v>
      </c>
      <c r="O164" s="66">
        <f t="shared" ref="O164:O227" si="91">-(EXP(-$B$18*$B$17)*H164)/($B$13/100)*M164</f>
        <v>-1.1348777486436878e-008</v>
      </c>
      <c r="P164" s="67">
        <f>シート1!B144</f>
        <v>158</v>
      </c>
      <c r="Q164" s="68">
        <f>シート1!A144</f>
        <v>4920</v>
      </c>
      <c r="R164" s="55">
        <f t="shared" ref="R164:R227" si="92">ROUND(LN($C$11/AH164),6)</f>
        <v>0.18828299999999998</v>
      </c>
      <c r="S164" s="56">
        <f t="shared" si="87"/>
        <v>2.1259999999999999e-003</v>
      </c>
      <c r="T164" s="57">
        <f t="shared" si="88"/>
        <v>2.933939219547672e-002</v>
      </c>
      <c r="U164" s="58">
        <f t="shared" ref="U164:U227" si="93">(R164+S164)/T164</f>
        <v>6.4898754115756869</v>
      </c>
      <c r="V164" s="59">
        <f t="shared" ref="V164:V227" si="94">U164-T164</f>
        <v>6.4605360193802106</v>
      </c>
      <c r="W164" s="60">
        <f t="shared" ref="W164:W227" si="95">NORMSDIST(U164)</f>
        <v>0.99999999995704614</v>
      </c>
      <c r="X164" s="61">
        <f t="shared" ref="X164:X227" si="96">NORMSDIST(V164)</f>
        <v>0.99999999994783328</v>
      </c>
      <c r="Y164" s="62">
        <f t="shared" ref="Y164:Y227" si="97">1-NORMSDIST(U164)</f>
        <v>4.2953862688932531e-011</v>
      </c>
      <c r="Z164" s="63">
        <f t="shared" ref="Z164:Z227" si="98">1-NORMSDIST(V164)</f>
        <v>5.2166715391877005e-011</v>
      </c>
      <c r="AA164" s="64">
        <f t="shared" ref="AA164:AA227" si="99">_xlfn.NORM.DIST(U164,0,1,FALSE)</f>
        <v>2.8510033012258506e-010</v>
      </c>
      <c r="AB164" s="65">
        <f t="shared" ref="AB164:AB227" si="100">($C$11*EXP(-$C$18*$C$17)*AA164*SQRT($C$17))/100*-1</f>
        <v>-3.3164410487213952e-009</v>
      </c>
      <c r="AC164" s="66">
        <f t="shared" ref="AC164:AC227" si="101">-(EXP(-$C$18*$C$17)*V164)/($C$13/100)*AA164*-1</f>
        <v>1.2295733991282707e-008</v>
      </c>
      <c r="AD164" s="67">
        <f>シート1!C144</f>
        <v>533</v>
      </c>
      <c r="AE164" s="6">
        <f t="shared" ref="AE164:AE227" si="102">O164*P164*$B$11*($B$13*0.01)</f>
        <v>-1.5921450210312205e-003</v>
      </c>
      <c r="AF164" s="13">
        <f t="shared" ref="AF164:AF227" si="103">AC164*AD164*$C$11*($C$13*0.01)</f>
        <v>5.8308080384707637e-003</v>
      </c>
      <c r="AG164" s="11">
        <f t="shared" ref="AG164:AG227" si="104">SUM(AE164:AF164)</f>
        <v>4.238663017439543e-003</v>
      </c>
      <c r="AH164" s="2">
        <f t="shared" ref="AH164:AH227" si="105">Q164</f>
        <v>4920</v>
      </c>
      <c r="AI164" s="76"/>
      <c r="AJ164" s="76"/>
      <c r="AK164" s="76"/>
    </row>
    <row r="165" ht="14.25">
      <c r="A165" s="14"/>
      <c r="B165" s="14"/>
      <c r="C165" s="14"/>
      <c r="D165" s="55">
        <f t="shared" si="89"/>
        <v>0.18726699999999999</v>
      </c>
      <c r="E165" s="56">
        <f t="shared" si="85"/>
        <v>2.124e-003</v>
      </c>
      <c r="F165" s="57">
        <f t="shared" si="86"/>
        <v>2.9280635068249457e-002</v>
      </c>
      <c r="G165" s="58">
        <f t="shared" si="78"/>
        <v>6.4681315674524651</v>
      </c>
      <c r="H165" s="59">
        <f t="shared" si="79"/>
        <v>6.4388509323842156</v>
      </c>
      <c r="I165" s="60">
        <f t="shared" si="80"/>
        <v>0.99999999995038857</v>
      </c>
      <c r="J165" s="61">
        <f t="shared" si="81"/>
        <v>0.99999999993980893</v>
      </c>
      <c r="K165" s="62">
        <f t="shared" si="82"/>
        <v>4.9611426078399745e-011</v>
      </c>
      <c r="L165" s="63">
        <f t="shared" si="83"/>
        <v>6.0191074346960249e-011</v>
      </c>
      <c r="M165" s="64">
        <f t="shared" si="84"/>
        <v>3.2823164562774447e-010</v>
      </c>
      <c r="N165" s="65">
        <f t="shared" si="90"/>
        <v>3.8181678098414545e-009</v>
      </c>
      <c r="O165" s="66">
        <f t="shared" si="91"/>
        <v>-1.4136686538382663e-008</v>
      </c>
      <c r="P165" s="67">
        <f>シート1!B145</f>
        <v>290</v>
      </c>
      <c r="Q165" s="68">
        <f>シート1!A145</f>
        <v>4925</v>
      </c>
      <c r="R165" s="55">
        <f t="shared" si="92"/>
        <v>0.18726699999999999</v>
      </c>
      <c r="S165" s="56">
        <f t="shared" si="87"/>
        <v>2.1259999999999999e-003</v>
      </c>
      <c r="T165" s="57">
        <f t="shared" si="88"/>
        <v>2.933939219547672e-002</v>
      </c>
      <c r="U165" s="58">
        <f t="shared" si="93"/>
        <v>6.4552462006761973</v>
      </c>
      <c r="V165" s="59">
        <f t="shared" si="94"/>
        <v>6.4259068084807209</v>
      </c>
      <c r="W165" s="60">
        <f t="shared" si="95"/>
        <v>0.9999999999459781</v>
      </c>
      <c r="X165" s="61">
        <f t="shared" si="96"/>
        <v>0.99999999993445665</v>
      </c>
      <c r="Y165" s="62">
        <f t="shared" si="97"/>
        <v>5.4021898066025642e-011</v>
      </c>
      <c r="Z165" s="63">
        <f t="shared" si="98"/>
        <v>6.5543348526375667e-011</v>
      </c>
      <c r="AA165" s="64">
        <f t="shared" si="99"/>
        <v>3.5673058287376531e-010</v>
      </c>
      <c r="AB165" s="65">
        <f t="shared" si="100"/>
        <v>-4.1496828427668794e-009</v>
      </c>
      <c r="AC165" s="66">
        <f t="shared" si="101"/>
        <v>1.5302519901747825e-008</v>
      </c>
      <c r="AD165" s="67">
        <f>シート1!C145</f>
        <v>4499</v>
      </c>
      <c r="AE165" s="6">
        <f t="shared" si="102"/>
        <v>-3.6401734793057774e-003</v>
      </c>
      <c r="AF165" s="13">
        <f t="shared" si="103"/>
        <v>6.1252810713380554e-002</v>
      </c>
      <c r="AG165" s="11">
        <f t="shared" si="104"/>
        <v>5.7612637234074775e-002</v>
      </c>
      <c r="AH165" s="2">
        <f t="shared" si="105"/>
        <v>4925</v>
      </c>
      <c r="AI165" s="76"/>
      <c r="AJ165" s="76"/>
      <c r="AK165" s="76"/>
    </row>
    <row r="166" ht="14.25">
      <c r="A166" s="14"/>
      <c r="B166" s="14"/>
      <c r="C166" s="14"/>
      <c r="D166" s="55">
        <f t="shared" si="89"/>
        <v>0.186252</v>
      </c>
      <c r="E166" s="56">
        <f t="shared" si="85"/>
        <v>2.124e-003</v>
      </c>
      <c r="F166" s="57">
        <f t="shared" si="86"/>
        <v>2.9280635068249457e-002</v>
      </c>
      <c r="G166" s="58">
        <f t="shared" si="78"/>
        <v>6.4334670187623786</v>
      </c>
      <c r="H166" s="59">
        <f t="shared" si="79"/>
        <v>6.4041863836941291</v>
      </c>
      <c r="I166" s="60">
        <f t="shared" si="80"/>
        <v>0.99999999993763677</v>
      </c>
      <c r="J166" s="61">
        <f t="shared" si="81"/>
        <v>0.99999999992441291</v>
      </c>
      <c r="K166" s="62">
        <f t="shared" si="82"/>
        <v>6.2363225694639368e-011</v>
      </c>
      <c r="L166" s="63">
        <f t="shared" si="83"/>
        <v>7.5587092140949608e-011</v>
      </c>
      <c r="M166" s="64">
        <f t="shared" si="84"/>
        <v>4.1048264158625623e-010</v>
      </c>
      <c r="N166" s="65">
        <f t="shared" si="90"/>
        <v>4.7749558261083518e-009</v>
      </c>
      <c r="O166" s="66">
        <f t="shared" si="91"/>
        <v>-1.7583995611969898e-008</v>
      </c>
      <c r="P166" s="67">
        <f>シート1!B146</f>
        <v>841</v>
      </c>
      <c r="Q166" s="68">
        <f>シート1!A146</f>
        <v>4930</v>
      </c>
      <c r="R166" s="55">
        <f t="shared" si="92"/>
        <v>0.186252</v>
      </c>
      <c r="S166" s="56">
        <f t="shared" si="87"/>
        <v>2.1259999999999999e-003</v>
      </c>
      <c r="T166" s="57">
        <f t="shared" si="88"/>
        <v>2.933939219547672e-002</v>
      </c>
      <c r="U166" s="58">
        <f t="shared" si="93"/>
        <v>6.4206510736457041</v>
      </c>
      <c r="V166" s="59">
        <f t="shared" si="94"/>
        <v>6.3913116814502278</v>
      </c>
      <c r="W166" s="60">
        <f t="shared" si="95"/>
        <v>0.99999999993215316</v>
      </c>
      <c r="X166" s="61">
        <f t="shared" si="96"/>
        <v>0.99999999991776511</v>
      </c>
      <c r="Y166" s="62">
        <f t="shared" si="97"/>
        <v>6.7846839257867941e-011</v>
      </c>
      <c r="Z166" s="63">
        <f t="shared" si="98"/>
        <v>8.223488556780012e-011</v>
      </c>
      <c r="AA166" s="64">
        <f t="shared" si="99"/>
        <v>4.4572513730523921e-010</v>
      </c>
      <c r="AB166" s="65">
        <f t="shared" si="100"/>
        <v>-5.1849155740033058e-009</v>
      </c>
      <c r="AC166" s="66">
        <f t="shared" si="101"/>
        <v>1.9017144704772907e-008</v>
      </c>
      <c r="AD166" s="67">
        <f>シート1!C146</f>
        <v>2205</v>
      </c>
      <c r="AE166" s="6">
        <f t="shared" si="102"/>
        <v>-1.31307646603099e-002</v>
      </c>
      <c r="AF166" s="13">
        <f t="shared" si="103"/>
        <v>3.7307915184880476e-002</v>
      </c>
      <c r="AG166" s="11">
        <f t="shared" si="104"/>
        <v>2.4177150524570576e-002</v>
      </c>
      <c r="AH166" s="2">
        <f t="shared" si="105"/>
        <v>4930</v>
      </c>
      <c r="AI166" s="76"/>
      <c r="AJ166" s="76"/>
      <c r="AK166" s="76"/>
    </row>
    <row r="167" ht="14.25">
      <c r="A167" s="76"/>
      <c r="B167" s="76"/>
      <c r="C167" s="76"/>
      <c r="D167" s="55">
        <f t="shared" si="89"/>
        <v>0.18523899999999999</v>
      </c>
      <c r="E167" s="56">
        <f t="shared" si="85"/>
        <v>2.124e-003</v>
      </c>
      <c r="F167" s="57">
        <f t="shared" si="86"/>
        <v>2.9280635068249457e-002</v>
      </c>
      <c r="G167" s="58">
        <f t="shared" si="78"/>
        <v>6.3988707746017299</v>
      </c>
      <c r="H167" s="59">
        <f t="shared" si="79"/>
        <v>6.3695901395334804</v>
      </c>
      <c r="I167" s="60">
        <f t="shared" si="80"/>
        <v>0.99999999992173438</v>
      </c>
      <c r="J167" s="61">
        <f t="shared" si="81"/>
        <v>0.99999999990523236</v>
      </c>
      <c r="K167" s="62">
        <f t="shared" si="82"/>
        <v>7.826561621016026e-011</v>
      </c>
      <c r="L167" s="63">
        <f t="shared" si="83"/>
        <v>9.47676381812812e-011</v>
      </c>
      <c r="M167" s="64">
        <f t="shared" si="84"/>
        <v>5.1250424181873929e-010</v>
      </c>
      <c r="N167" s="65">
        <f t="shared" si="90"/>
        <v>5.9617261911997234e-009</v>
      </c>
      <c r="O167" s="66">
        <f t="shared" si="91"/>
        <v>-2.1835732208412872e-008</v>
      </c>
      <c r="P167" s="67">
        <f>シート1!B147</f>
        <v>430</v>
      </c>
      <c r="Q167" s="68">
        <f>シート1!A147</f>
        <v>4935</v>
      </c>
      <c r="R167" s="55">
        <f t="shared" si="92"/>
        <v>0.18523899999999999</v>
      </c>
      <c r="S167" s="56">
        <f t="shared" si="87"/>
        <v>2.1259999999999999e-003</v>
      </c>
      <c r="T167" s="57">
        <f t="shared" si="88"/>
        <v>2.933939219547672e-002</v>
      </c>
      <c r="U167" s="58">
        <f t="shared" si="93"/>
        <v>6.3861241143532004</v>
      </c>
      <c r="V167" s="59">
        <f t="shared" si="94"/>
        <v>6.3567847221577241</v>
      </c>
      <c r="W167" s="60">
        <f t="shared" si="95"/>
        <v>0.99999999991492794</v>
      </c>
      <c r="X167" s="61">
        <f t="shared" si="96"/>
        <v>0.99999999989698907</v>
      </c>
      <c r="Y167" s="62">
        <f t="shared" si="97"/>
        <v>8.5072060507229708e-011</v>
      </c>
      <c r="Z167" s="63">
        <f t="shared" si="98"/>
        <v>1.0301093311682052e-010</v>
      </c>
      <c r="AA167" s="64">
        <f t="shared" si="99"/>
        <v>5.5601316985640546e-010</v>
      </c>
      <c r="AB167" s="65">
        <f t="shared" si="100"/>
        <v>-6.4678455452809305e-009</v>
      </c>
      <c r="AC167" s="66">
        <f t="shared" si="101"/>
        <v>2.359449948906332e-008</v>
      </c>
      <c r="AD167" s="67">
        <f>シート1!C147</f>
        <v>722</v>
      </c>
      <c r="AE167" s="6">
        <f t="shared" si="102"/>
        <v>-8.3370550703743464e-003</v>
      </c>
      <c r="AF167" s="13">
        <f t="shared" si="103"/>
        <v>1.5156364544625404e-002</v>
      </c>
      <c r="AG167" s="11">
        <f t="shared" si="104"/>
        <v>6.8193094742510577e-003</v>
      </c>
      <c r="AH167" s="2">
        <f t="shared" si="105"/>
        <v>4935</v>
      </c>
      <c r="AI167" s="76"/>
      <c r="AJ167" s="76"/>
      <c r="AK167" s="76"/>
    </row>
    <row r="168" ht="14.25">
      <c r="A168" s="76"/>
      <c r="B168" s="76"/>
      <c r="C168" s="76"/>
      <c r="D168" s="55">
        <f t="shared" si="89"/>
        <v>0.184226</v>
      </c>
      <c r="E168" s="56">
        <f t="shared" si="85"/>
        <v>2.124e-003</v>
      </c>
      <c r="F168" s="57">
        <f t="shared" si="86"/>
        <v>2.9280635068249457e-002</v>
      </c>
      <c r="G168" s="58">
        <f t="shared" si="78"/>
        <v>6.3642745304410822</v>
      </c>
      <c r="H168" s="59">
        <f t="shared" si="79"/>
        <v>6.3349938953728326</v>
      </c>
      <c r="I168" s="60">
        <f t="shared" si="80"/>
        <v>0.99999999990189181</v>
      </c>
      <c r="J168" s="61">
        <f t="shared" si="81"/>
        <v>0.99999999988132382</v>
      </c>
      <c r="K168" s="62">
        <f t="shared" si="82"/>
        <v>9.8108188240075833e-011</v>
      </c>
      <c r="L168" s="63">
        <f t="shared" si="83"/>
        <v>1.1867617999428148e-010</v>
      </c>
      <c r="M168" s="64">
        <f t="shared" si="84"/>
        <v>6.3911693423790853e-010</v>
      </c>
      <c r="N168" s="65">
        <f t="shared" si="90"/>
        <v>7.434553424502199e-009</v>
      </c>
      <c r="O168" s="66">
        <f t="shared" si="91"/>
        <v>-2.7082286801515388e-008</v>
      </c>
      <c r="P168" s="67">
        <f>シート1!B148</f>
        <v>239</v>
      </c>
      <c r="Q168" s="68">
        <f>シート1!A148</f>
        <v>4940</v>
      </c>
      <c r="R168" s="55">
        <f t="shared" si="92"/>
        <v>0.184226</v>
      </c>
      <c r="S168" s="56">
        <f t="shared" si="87"/>
        <v>2.1259999999999999e-003</v>
      </c>
      <c r="T168" s="57">
        <f t="shared" si="88"/>
        <v>2.933939219547672e-002</v>
      </c>
      <c r="U168" s="58">
        <f t="shared" si="93"/>
        <v>6.3515971550606984</v>
      </c>
      <c r="V168" s="59">
        <f t="shared" si="94"/>
        <v>6.3222577628652221</v>
      </c>
      <c r="W168" s="60">
        <f t="shared" si="95"/>
        <v>0.99999999989345389</v>
      </c>
      <c r="X168" s="61">
        <f t="shared" si="96"/>
        <v>0.99999999987111465</v>
      </c>
      <c r="Y168" s="62">
        <f t="shared" si="97"/>
        <v>1.0654610527183195e-010</v>
      </c>
      <c r="Z168" s="63">
        <f t="shared" si="98"/>
        <v>1.2888534683952457e-010</v>
      </c>
      <c r="AA168" s="64">
        <f t="shared" si="99"/>
        <v>6.927639859969504e-010</v>
      </c>
      <c r="AB168" s="65">
        <f t="shared" si="100"/>
        <v>-8.0586049102373024e-009</v>
      </c>
      <c r="AC168" s="66">
        <f t="shared" si="101"/>
        <v>2.9237867078121985e-008</v>
      </c>
      <c r="AD168" s="67">
        <f>シート1!C148</f>
        <v>1671</v>
      </c>
      <c r="AE168" s="6">
        <f t="shared" si="102"/>
        <v>-5.7472447079015875e-003</v>
      </c>
      <c r="AF168" s="13">
        <f t="shared" si="103"/>
        <v>4.3467955432383819e-002</v>
      </c>
      <c r="AG168" s="11">
        <f t="shared" si="104"/>
        <v>3.7720710724482229e-002</v>
      </c>
      <c r="AH168" s="2">
        <f t="shared" si="105"/>
        <v>4940</v>
      </c>
      <c r="AI168" s="76"/>
      <c r="AJ168" s="76"/>
      <c r="AK168" s="76"/>
    </row>
    <row r="169" ht="14.25">
      <c r="A169" s="76"/>
      <c r="B169" s="76"/>
      <c r="C169" s="76"/>
      <c r="D169" s="55">
        <f t="shared" si="89"/>
        <v>0.18321399999999999</v>
      </c>
      <c r="E169" s="56">
        <f t="shared" si="85"/>
        <v>2.124e-003</v>
      </c>
      <c r="F169" s="57">
        <f t="shared" si="86"/>
        <v>2.9280635068249457e-002</v>
      </c>
      <c r="G169" s="58">
        <f t="shared" si="78"/>
        <v>6.329712438545152</v>
      </c>
      <c r="H169" s="59">
        <f t="shared" si="79"/>
        <v>6.3004318034769025</v>
      </c>
      <c r="I169" s="60">
        <f t="shared" si="80"/>
        <v>0.99999999987718979</v>
      </c>
      <c r="J169" s="61">
        <f t="shared" si="81"/>
        <v>0.99999999985159005</v>
      </c>
      <c r="K169" s="62">
        <f t="shared" si="82"/>
        <v>1.2281020644877572e-010</v>
      </c>
      <c r="L169" s="63">
        <f t="shared" si="83"/>
        <v>1.484099509951875e-010</v>
      </c>
      <c r="M169" s="64">
        <f t="shared" si="84"/>
        <v>7.9588348968376263e-010</v>
      </c>
      <c r="N169" s="65">
        <f t="shared" si="90"/>
        <v>9.258146681387392e-009</v>
      </c>
      <c r="O169" s="66">
        <f t="shared" si="91"/>
        <v>-3.3541201674018458e-008</v>
      </c>
      <c r="P169" s="67">
        <f>シート1!B149</f>
        <v>39</v>
      </c>
      <c r="Q169" s="68">
        <f>シート1!A149</f>
        <v>4945</v>
      </c>
      <c r="R169" s="55">
        <f t="shared" si="92"/>
        <v>0.18321399999999999</v>
      </c>
      <c r="S169" s="56">
        <f t="shared" si="87"/>
        <v>2.1259999999999999e-003</v>
      </c>
      <c r="T169" s="57">
        <f t="shared" si="88"/>
        <v>2.933939219547672e-002</v>
      </c>
      <c r="U169" s="58">
        <f t="shared" si="93"/>
        <v>6.3171042796371903</v>
      </c>
      <c r="V169" s="59">
        <f t="shared" si="94"/>
        <v>6.287764887441714</v>
      </c>
      <c r="W169" s="60">
        <f t="shared" si="95"/>
        <v>0.99999999986674415</v>
      </c>
      <c r="X169" s="61">
        <f t="shared" si="96"/>
        <v>0.99999999983896415</v>
      </c>
      <c r="Y169" s="62">
        <f t="shared" si="97"/>
        <v>1.3325585079826396e-010</v>
      </c>
      <c r="Z169" s="63">
        <f t="shared" si="98"/>
        <v>1.6103585132043463e-010</v>
      </c>
      <c r="AA169" s="64">
        <f t="shared" si="99"/>
        <v>8.6193455268221662e-010</v>
      </c>
      <c r="AB169" s="65">
        <f t="shared" si="100"/>
        <v>-1.0026488326399057e-008</v>
      </c>
      <c r="AC169" s="66">
        <f t="shared" si="101"/>
        <v>3.6179184349986789e-008</v>
      </c>
      <c r="AD169" s="67">
        <f>シート1!C149</f>
        <v>107</v>
      </c>
      <c r="AE169" s="6">
        <f t="shared" si="102"/>
        <v>-1.1615012461971136e-003</v>
      </c>
      <c r="AF169" s="13">
        <f t="shared" si="103"/>
        <v>3.4442100140048676e-003</v>
      </c>
      <c r="AG169" s="11">
        <f t="shared" si="104"/>
        <v>2.2827087678077541e-003</v>
      </c>
      <c r="AH169" s="2">
        <f t="shared" si="105"/>
        <v>4945</v>
      </c>
      <c r="AI169" s="76"/>
      <c r="AJ169" s="76"/>
      <c r="AK169" s="76"/>
    </row>
    <row r="170" ht="14.25">
      <c r="A170" s="76"/>
      <c r="B170" s="76"/>
      <c r="C170" s="76"/>
      <c r="D170" s="55">
        <f t="shared" si="89"/>
        <v>0.182204</v>
      </c>
      <c r="E170" s="56">
        <f t="shared" si="85"/>
        <v>2.124e-003</v>
      </c>
      <c r="F170" s="57">
        <f t="shared" si="86"/>
        <v>2.9280635068249457e-002</v>
      </c>
      <c r="G170" s="58">
        <f t="shared" si="78"/>
        <v>6.2952186511786623</v>
      </c>
      <c r="H170" s="59">
        <f t="shared" si="79"/>
        <v>6.2659380161104128</v>
      </c>
      <c r="I170" s="60">
        <f t="shared" si="80"/>
        <v>0.99999999984651544</v>
      </c>
      <c r="J170" s="61">
        <f t="shared" si="81"/>
        <v>0.99999999981470467</v>
      </c>
      <c r="K170" s="62">
        <f t="shared" si="82"/>
        <v>1.5348455839614417e-010</v>
      </c>
      <c r="L170" s="63">
        <f t="shared" si="83"/>
        <v>1.8529533463151893e-010</v>
      </c>
      <c r="M170" s="64">
        <f t="shared" si="84"/>
        <v>9.8949394883753091e-010</v>
      </c>
      <c r="N170" s="65">
        <f t="shared" si="90"/>
        <v>1.1510328128961551e-008</v>
      </c>
      <c r="O170" s="66">
        <f t="shared" si="91"/>
        <v>-4.147229264703877e-008</v>
      </c>
      <c r="P170" s="67">
        <f>シート1!B150</f>
        <v>2177</v>
      </c>
      <c r="Q170" s="68">
        <f>シート1!A150</f>
        <v>4950</v>
      </c>
      <c r="R170" s="55">
        <f t="shared" si="92"/>
        <v>0.182204</v>
      </c>
      <c r="S170" s="56">
        <f t="shared" si="87"/>
        <v>2.1259999999999999e-003</v>
      </c>
      <c r="T170" s="57">
        <f t="shared" si="88"/>
        <v>2.933939219547672e-002</v>
      </c>
      <c r="U170" s="58">
        <f t="shared" si="93"/>
        <v>6.2826795719516753</v>
      </c>
      <c r="V170" s="59">
        <f t="shared" si="94"/>
        <v>6.2533401797561989</v>
      </c>
      <c r="W170" s="60">
        <f t="shared" si="95"/>
        <v>0.99999999983360544</v>
      </c>
      <c r="X170" s="61">
        <f t="shared" si="96"/>
        <v>0.99999999979911547</v>
      </c>
      <c r="Y170" s="62">
        <f t="shared" si="97"/>
        <v>1.6639456479339287e-010</v>
      </c>
      <c r="Z170" s="63">
        <f t="shared" si="98"/>
        <v>2.0088453123179306e-010</v>
      </c>
      <c r="AA170" s="64">
        <f t="shared" si="99"/>
        <v>1.0706821854670816e-009</v>
      </c>
      <c r="AB170" s="65">
        <f t="shared" si="100"/>
        <v>-1.2454753554620564e-008</v>
      </c>
      <c r="AC170" s="66">
        <f t="shared" si="101"/>
        <v>4.4695193125036578e-008</v>
      </c>
      <c r="AD170" s="67">
        <f>シート1!C150</f>
        <v>17183</v>
      </c>
      <c r="AE170" s="6">
        <f t="shared" si="102"/>
        <v>-8.0166501021463249e-002</v>
      </c>
      <c r="AF170" s="13">
        <f t="shared" si="103"/>
        <v>0.68329286233721276</v>
      </c>
      <c r="AG170" s="11">
        <f t="shared" si="104"/>
        <v>0.60312636131574948</v>
      </c>
      <c r="AH170" s="2">
        <f t="shared" si="105"/>
        <v>4950</v>
      </c>
      <c r="AI170" s="76"/>
      <c r="AJ170" s="76"/>
      <c r="AK170" s="76"/>
    </row>
    <row r="171" ht="14.25">
      <c r="A171" s="76"/>
      <c r="B171" s="76"/>
      <c r="C171" s="76"/>
      <c r="D171" s="55">
        <f t="shared" si="89"/>
        <v>0.18119399999999999</v>
      </c>
      <c r="E171" s="56">
        <f t="shared" si="85"/>
        <v>2.124e-003</v>
      </c>
      <c r="F171" s="57">
        <f t="shared" si="86"/>
        <v>2.9280635068249457e-002</v>
      </c>
      <c r="G171" s="58">
        <f t="shared" si="78"/>
        <v>6.2607248638121717</v>
      </c>
      <c r="H171" s="59">
        <f t="shared" si="79"/>
        <v>6.2314442287439222</v>
      </c>
      <c r="I171" s="60">
        <f t="shared" si="80"/>
        <v>0.99999999980840237</v>
      </c>
      <c r="J171" s="61">
        <f t="shared" si="81"/>
        <v>0.99999999976892073</v>
      </c>
      <c r="K171" s="62">
        <f t="shared" si="82"/>
        <v>1.9159762665310609e-010</v>
      </c>
      <c r="L171" s="63">
        <f t="shared" si="83"/>
        <v>2.3107926683252344e-010</v>
      </c>
      <c r="M171" s="64">
        <f t="shared" si="84"/>
        <v>1.2287401713719276e-009</v>
      </c>
      <c r="N171" s="65">
        <f t="shared" si="90"/>
        <v>1.4293369428224332e-008</v>
      </c>
      <c r="O171" s="66">
        <f t="shared" si="91"/>
        <v>-5.1216226418203459e-008</v>
      </c>
      <c r="P171" s="67">
        <f>シート1!B151</f>
        <v>304</v>
      </c>
      <c r="Q171" s="68">
        <f>シート1!A151</f>
        <v>4955</v>
      </c>
      <c r="R171" s="55">
        <f t="shared" si="92"/>
        <v>0.18119399999999999</v>
      </c>
      <c r="S171" s="56">
        <f t="shared" si="87"/>
        <v>2.1259999999999999e-003</v>
      </c>
      <c r="T171" s="57">
        <f t="shared" si="88"/>
        <v>2.933939219547672e-002</v>
      </c>
      <c r="U171" s="58">
        <f t="shared" si="93"/>
        <v>6.2482548642661584</v>
      </c>
      <c r="V171" s="59">
        <f t="shared" si="94"/>
        <v>6.2189154720706821</v>
      </c>
      <c r="W171" s="60">
        <f t="shared" si="95"/>
        <v>0.99999999979246623</v>
      </c>
      <c r="X171" s="61">
        <f t="shared" si="96"/>
        <v>0.99999999974969633</v>
      </c>
      <c r="Y171" s="62">
        <f t="shared" si="97"/>
        <v>2.0753376794857559e-010</v>
      </c>
      <c r="Z171" s="63">
        <f t="shared" si="98"/>
        <v>2.5030366668232773e-010</v>
      </c>
      <c r="AA171" s="64">
        <f t="shared" si="99"/>
        <v>1.3284101872841795e-009</v>
      </c>
      <c r="AB171" s="65">
        <f t="shared" si="100"/>
        <v>-1.5452784894197241e-008</v>
      </c>
      <c r="AC171" s="66">
        <f t="shared" si="101"/>
        <v>5.5148669338837753e-008</v>
      </c>
      <c r="AD171" s="67">
        <f>シート1!C151</f>
        <v>374</v>
      </c>
      <c r="AE171" s="6">
        <f t="shared" si="102"/>
        <v>-1.3824760473491017e-002</v>
      </c>
      <c r="AF171" s="13">
        <f t="shared" si="103"/>
        <v>1.8350745662226376e-002</v>
      </c>
      <c r="AG171" s="11">
        <f t="shared" si="104"/>
        <v>4.5259851887353587e-003</v>
      </c>
      <c r="AH171" s="2">
        <f t="shared" si="105"/>
        <v>4955</v>
      </c>
      <c r="AI171" s="76"/>
      <c r="AJ171" s="76"/>
      <c r="AK171" s="76"/>
    </row>
    <row r="172" ht="14.25">
      <c r="A172" s="76"/>
      <c r="B172" s="76"/>
      <c r="C172" s="76"/>
      <c r="D172" s="55">
        <f t="shared" si="89"/>
        <v>0.18018599999999999</v>
      </c>
      <c r="E172" s="56">
        <f t="shared" si="85"/>
        <v>2.124e-003</v>
      </c>
      <c r="F172" s="57">
        <f t="shared" si="86"/>
        <v>2.9280635068249457e-002</v>
      </c>
      <c r="G172" s="58">
        <f t="shared" ref="G172:G235" si="106">(D172+E172)/F172</f>
        <v>6.226299380975119</v>
      </c>
      <c r="H172" s="59">
        <f t="shared" ref="H172:H235" si="107">G172-F172</f>
        <v>6.1970187459068695</v>
      </c>
      <c r="I172" s="60">
        <f t="shared" ref="I172:I235" si="108">NORMSDIST(G172)</f>
        <v>0.99999999976120746</v>
      </c>
      <c r="J172" s="61">
        <f t="shared" ref="J172:J235" si="109">NORMSDIST(H172)</f>
        <v>0.99999999971228415</v>
      </c>
      <c r="K172" s="62">
        <f t="shared" ref="K172:K235" si="110">1-NORMSDIST(G172)</f>
        <v>2.3879254129610672e-010</v>
      </c>
      <c r="L172" s="63">
        <f t="shared" ref="L172:L235" si="111">1-NORMSDIST(H172)</f>
        <v>2.8771585114384379e-010</v>
      </c>
      <c r="M172" s="64">
        <f t="shared" ref="M172:M235" si="112">_xlfn.NORM.DIST(G172,0,1,FALSE)</f>
        <v>1.5233704981511469e-009</v>
      </c>
      <c r="N172" s="65">
        <f t="shared" si="90"/>
        <v>1.7720668546077566e-008</v>
      </c>
      <c r="O172" s="66">
        <f t="shared" si="91"/>
        <v>-6.3146190862903978e-008</v>
      </c>
      <c r="P172" s="67">
        <f>シート1!B152</f>
        <v>242</v>
      </c>
      <c r="Q172" s="68">
        <f>シート1!A152</f>
        <v>4960</v>
      </c>
      <c r="R172" s="55">
        <f t="shared" si="92"/>
        <v>0.18018599999999999</v>
      </c>
      <c r="S172" s="56">
        <f t="shared" si="87"/>
        <v>2.1259999999999999e-003</v>
      </c>
      <c r="T172" s="57">
        <f t="shared" si="88"/>
        <v>2.933939219547672e-002</v>
      </c>
      <c r="U172" s="58">
        <f t="shared" si="93"/>
        <v>6.2138983243186328</v>
      </c>
      <c r="V172" s="59">
        <f t="shared" si="94"/>
        <v>6.1845589321231564</v>
      </c>
      <c r="W172" s="60">
        <f t="shared" si="95"/>
        <v>0.99999999974156784</v>
      </c>
      <c r="X172" s="61">
        <f t="shared" si="96"/>
        <v>0.9999999996886153</v>
      </c>
      <c r="Y172" s="62">
        <f t="shared" si="97"/>
        <v>2.5843216455712081e-010</v>
      </c>
      <c r="Z172" s="63">
        <f t="shared" si="98"/>
        <v>3.113846958058275e-010</v>
      </c>
      <c r="AA172" s="64">
        <f t="shared" si="99"/>
        <v>1.6455276805960866e-009</v>
      </c>
      <c r="AB172" s="65">
        <f t="shared" si="100"/>
        <v>-1.9141666880531803e-008</v>
      </c>
      <c r="AC172" s="66">
        <f t="shared" si="101"/>
        <v>6.7936334546638365e-008</v>
      </c>
      <c r="AD172" s="67">
        <f>シート1!C152</f>
        <v>698</v>
      </c>
      <c r="AE172" s="6">
        <f t="shared" si="102"/>
        <v>-1.3568723076792816e-002</v>
      </c>
      <c r="AF172" s="13">
        <f t="shared" si="103"/>
        <v>4.2189522454277831e-002</v>
      </c>
      <c r="AG172" s="11">
        <f t="shared" si="104"/>
        <v>2.8620799377485014e-002</v>
      </c>
      <c r="AH172" s="2">
        <f t="shared" si="105"/>
        <v>4960</v>
      </c>
      <c r="AI172" s="76"/>
      <c r="AJ172" s="76"/>
      <c r="AK172" s="76"/>
    </row>
    <row r="173" ht="14.25">
      <c r="A173" s="76"/>
      <c r="B173" s="76"/>
      <c r="C173" s="76"/>
      <c r="D173" s="55">
        <f t="shared" si="89"/>
        <v>0.179178</v>
      </c>
      <c r="E173" s="56">
        <f t="shared" si="85"/>
        <v>2.124e-003</v>
      </c>
      <c r="F173" s="57">
        <f t="shared" si="86"/>
        <v>2.9280635068249457e-002</v>
      </c>
      <c r="G173" s="58">
        <f t="shared" si="106"/>
        <v>6.1918738981380681</v>
      </c>
      <c r="H173" s="59">
        <f t="shared" si="107"/>
        <v>6.1625932630698186</v>
      </c>
      <c r="I173" s="60">
        <f t="shared" si="108"/>
        <v>0.99999999970273179</v>
      </c>
      <c r="J173" s="61">
        <f t="shared" si="109"/>
        <v>0.99999999964218078</v>
      </c>
      <c r="K173" s="62">
        <f t="shared" si="110"/>
        <v>2.9726821004771864e-010</v>
      </c>
      <c r="L173" s="63">
        <f t="shared" si="111"/>
        <v>3.5781921869926236e-010</v>
      </c>
      <c r="M173" s="64">
        <f t="shared" si="112"/>
        <v>1.8864110688976204e-009</v>
      </c>
      <c r="N173" s="65">
        <f t="shared" si="90"/>
        <v>2.1943752576380729e-008</v>
      </c>
      <c r="O173" s="66">
        <f t="shared" si="91"/>
        <v>-7.776042906066095e-008</v>
      </c>
      <c r="P173" s="67">
        <f>シート1!B153</f>
        <v>1206</v>
      </c>
      <c r="Q173" s="68">
        <f>シート1!A153</f>
        <v>4965</v>
      </c>
      <c r="R173" s="55">
        <f t="shared" si="92"/>
        <v>0.179178</v>
      </c>
      <c r="S173" s="56">
        <f t="shared" si="87"/>
        <v>2.1259999999999999e-003</v>
      </c>
      <c r="T173" s="57">
        <f t="shared" si="88"/>
        <v>2.933939219547672e-002</v>
      </c>
      <c r="U173" s="58">
        <f t="shared" si="93"/>
        <v>6.1795417843711089</v>
      </c>
      <c r="V173" s="59">
        <f t="shared" si="94"/>
        <v>6.1502023921756326</v>
      </c>
      <c r="W173" s="60">
        <f t="shared" si="95"/>
        <v>0.99999999967855735</v>
      </c>
      <c r="X173" s="61">
        <f t="shared" si="96"/>
        <v>0.99999999961307551</v>
      </c>
      <c r="Y173" s="62">
        <f t="shared" si="97"/>
        <v>3.2144265027511665e-010</v>
      </c>
      <c r="Z173" s="63">
        <f t="shared" si="98"/>
        <v>3.8692449244592808e-010</v>
      </c>
      <c r="AA173" s="64">
        <f t="shared" si="99"/>
        <v>2.0359427335395677e-009</v>
      </c>
      <c r="AB173" s="65">
        <f t="shared" si="100"/>
        <v>-2.3683185675209366e-008</v>
      </c>
      <c r="AC173" s="66">
        <f t="shared" si="101"/>
        <v>8.358784960045156e-008</v>
      </c>
      <c r="AD173" s="67">
        <f>シート1!C153</f>
        <v>1386</v>
      </c>
      <c r="AE173" s="6">
        <f t="shared" si="102"/>
        <v>-8.326882016494408e-002</v>
      </c>
      <c r="AF173" s="13">
        <f t="shared" si="103"/>
        <v>0.10307502735698032</v>
      </c>
      <c r="AG173" s="11">
        <f t="shared" si="104"/>
        <v>1.980620719203624e-002</v>
      </c>
      <c r="AH173" s="2">
        <f t="shared" si="105"/>
        <v>4965</v>
      </c>
      <c r="AI173" s="76"/>
      <c r="AJ173" s="76"/>
      <c r="AK173" s="76"/>
    </row>
    <row r="174" ht="14.25">
      <c r="A174" s="76"/>
      <c r="B174" s="76"/>
      <c r="C174" s="76"/>
      <c r="D174" s="55">
        <f t="shared" si="89"/>
        <v>0.178171</v>
      </c>
      <c r="E174" s="56">
        <f t="shared" si="85"/>
        <v>2.124e-003</v>
      </c>
      <c r="F174" s="57">
        <f t="shared" si="86"/>
        <v>2.9280635068249457e-002</v>
      </c>
      <c r="G174" s="58">
        <f t="shared" si="106"/>
        <v>6.1574825675657356</v>
      </c>
      <c r="H174" s="59">
        <f t="shared" si="107"/>
        <v>6.1282019324974861</v>
      </c>
      <c r="I174" s="60">
        <f t="shared" si="108"/>
        <v>0.9999999996304445</v>
      </c>
      <c r="J174" s="61">
        <f t="shared" si="109"/>
        <v>0.99999999955560681</v>
      </c>
      <c r="K174" s="62">
        <f t="shared" si="110"/>
        <v>3.6955549731487736e-010</v>
      </c>
      <c r="L174" s="63">
        <f t="shared" si="111"/>
        <v>4.4439318891420498e-010</v>
      </c>
      <c r="M174" s="64">
        <f t="shared" si="112"/>
        <v>2.3327119523921353e-009</v>
      </c>
      <c r="N174" s="65">
        <f t="shared" si="90"/>
        <v>2.7135365541070805e-008</v>
      </c>
      <c r="O174" s="66">
        <f t="shared" si="91"/>
        <v>-9.5620935749896118e-008</v>
      </c>
      <c r="P174" s="67">
        <f>シート1!B154</f>
        <v>807</v>
      </c>
      <c r="Q174" s="68">
        <f>シート1!A154</f>
        <v>4970</v>
      </c>
      <c r="R174" s="55">
        <f t="shared" si="92"/>
        <v>0.178171</v>
      </c>
      <c r="S174" s="56">
        <f t="shared" si="87"/>
        <v>2.1259999999999999e-003</v>
      </c>
      <c r="T174" s="57">
        <f t="shared" si="88"/>
        <v>2.933939219547672e-002</v>
      </c>
      <c r="U174" s="58">
        <f t="shared" si="93"/>
        <v>6.1452193282925789</v>
      </c>
      <c r="V174" s="59">
        <f t="shared" si="94"/>
        <v>6.1158799360971026</v>
      </c>
      <c r="W174" s="60">
        <f t="shared" si="95"/>
        <v>0.9999999996007306</v>
      </c>
      <c r="X174" s="61">
        <f t="shared" si="96"/>
        <v>0.99999999951986696</v>
      </c>
      <c r="Y174" s="62">
        <f t="shared" si="97"/>
        <v>3.9926939532364258e-010</v>
      </c>
      <c r="Z174" s="63">
        <f t="shared" si="98"/>
        <v>4.8013304443372817e-010</v>
      </c>
      <c r="AA174" s="64">
        <f t="shared" si="99"/>
        <v>2.515488469935733e-009</v>
      </c>
      <c r="AB174" s="65">
        <f t="shared" si="100"/>
        <v>-2.9261520727433791e-008</v>
      </c>
      <c r="AC174" s="66">
        <f t="shared" si="101"/>
        <v>1.0269976944434944e-007</v>
      </c>
      <c r="AD174" s="67">
        <f>シート1!C154</f>
        <v>1182</v>
      </c>
      <c r="AE174" s="6">
        <f t="shared" si="102"/>
        <v>-6.8517732044344595e-002</v>
      </c>
      <c r="AF174" s="13">
        <f t="shared" si="103"/>
        <v>0.10800255285447201</v>
      </c>
      <c r="AG174" s="11">
        <f t="shared" si="104"/>
        <v>3.9484820810127413e-002</v>
      </c>
      <c r="AH174" s="2">
        <f t="shared" si="105"/>
        <v>4970</v>
      </c>
      <c r="AI174" s="76"/>
      <c r="AJ174" s="76"/>
      <c r="AK174" s="76"/>
    </row>
    <row r="175" ht="14.25">
      <c r="A175" s="76"/>
      <c r="B175" s="76"/>
      <c r="C175" s="76"/>
      <c r="D175" s="55">
        <f t="shared" si="89"/>
        <v>0.17716599999999999</v>
      </c>
      <c r="E175" s="56">
        <f t="shared" si="85"/>
        <v>2.124e-003</v>
      </c>
      <c r="F175" s="57">
        <f t="shared" si="86"/>
        <v>2.9280635068249457e-002</v>
      </c>
      <c r="G175" s="58">
        <f t="shared" si="106"/>
        <v>6.123159541522841</v>
      </c>
      <c r="H175" s="59">
        <f t="shared" si="107"/>
        <v>6.0938789064545915</v>
      </c>
      <c r="I175" s="60">
        <f t="shared" si="108"/>
        <v>0.99999999954130647</v>
      </c>
      <c r="J175" s="61">
        <f t="shared" si="109"/>
        <v>0.9999999994489589</v>
      </c>
      <c r="K175" s="62">
        <f t="shared" si="110"/>
        <v>4.5869352760519178e-010</v>
      </c>
      <c r="L175" s="63">
        <f t="shared" si="111"/>
        <v>5.5104110163739506e-010</v>
      </c>
      <c r="M175" s="64">
        <f t="shared" si="112"/>
        <v>2.879987397501178e-009</v>
      </c>
      <c r="N175" s="65">
        <f t="shared" si="90"/>
        <v>3.3501569152046989e-008</v>
      </c>
      <c r="O175" s="66">
        <f t="shared" si="91"/>
        <v>-1.1739327392968217e-007</v>
      </c>
      <c r="P175" s="67">
        <f>シート1!B155</f>
        <v>778</v>
      </c>
      <c r="Q175" s="68">
        <f>シート1!A155</f>
        <v>4975</v>
      </c>
      <c r="R175" s="55">
        <f t="shared" si="92"/>
        <v>0.17716599999999999</v>
      </c>
      <c r="S175" s="56">
        <f t="shared" si="87"/>
        <v>2.1259999999999999e-003</v>
      </c>
      <c r="T175" s="57">
        <f t="shared" si="88"/>
        <v>2.933939219547672e-002</v>
      </c>
      <c r="U175" s="58">
        <f t="shared" si="93"/>
        <v>6.1109650399520401</v>
      </c>
      <c r="V175" s="59">
        <f t="shared" si="94"/>
        <v>6.0816256477565638</v>
      </c>
      <c r="W175" s="60">
        <f t="shared" si="95"/>
        <v>0.99999999950484253</v>
      </c>
      <c r="X175" s="61">
        <f t="shared" si="96"/>
        <v>0.99999999940514317</v>
      </c>
      <c r="Y175" s="62">
        <f t="shared" si="97"/>
        <v>4.9515747058137549e-010</v>
      </c>
      <c r="Z175" s="63">
        <f t="shared" si="98"/>
        <v>5.948568304603441e-010</v>
      </c>
      <c r="AA175" s="64">
        <f t="shared" si="99"/>
        <v>3.1030343147694624e-009</v>
      </c>
      <c r="AB175" s="65">
        <f t="shared" si="100"/>
        <v>-3.6096171381729578e-008</v>
      </c>
      <c r="AC175" s="66">
        <f t="shared" si="101"/>
        <v>1.2597792439633294e-007</v>
      </c>
      <c r="AD175" s="67">
        <f>シート1!C155</f>
        <v>7171</v>
      </c>
      <c r="AE175" s="6">
        <f t="shared" si="102"/>
        <v>-8.1095968868810639e-002</v>
      </c>
      <c r="AF175" s="13">
        <f t="shared" si="103"/>
        <v>0.80375048318242681</v>
      </c>
      <c r="AG175" s="11">
        <f t="shared" si="104"/>
        <v>0.72265451431361616</v>
      </c>
      <c r="AH175" s="2">
        <f t="shared" si="105"/>
        <v>4975</v>
      </c>
      <c r="AI175" s="76"/>
      <c r="AJ175" s="76"/>
      <c r="AK175" s="76"/>
    </row>
    <row r="176" ht="14.25">
      <c r="A176" s="76"/>
      <c r="B176" s="76"/>
      <c r="C176" s="76"/>
      <c r="D176" s="55">
        <f t="shared" si="89"/>
        <v>0.17616099999999998</v>
      </c>
      <c r="E176" s="56">
        <f t="shared" si="85"/>
        <v>2.124e-003</v>
      </c>
      <c r="F176" s="57">
        <f t="shared" si="86"/>
        <v>2.9280635068249457e-002</v>
      </c>
      <c r="G176" s="58">
        <f t="shared" si="106"/>
        <v>6.0888365154799473</v>
      </c>
      <c r="H176" s="59">
        <f t="shared" si="107"/>
        <v>6.0595558804116978</v>
      </c>
      <c r="I176" s="60">
        <f t="shared" si="108"/>
        <v>0.99999999943132289</v>
      </c>
      <c r="J176" s="61">
        <f t="shared" si="109"/>
        <v>0.99999999931750283</v>
      </c>
      <c r="K176" s="62">
        <f t="shared" si="110"/>
        <v>5.6867710540586813e-010</v>
      </c>
      <c r="L176" s="63">
        <f t="shared" si="111"/>
        <v>6.8249716989043918e-010</v>
      </c>
      <c r="M176" s="64">
        <f t="shared" si="112"/>
        <v>3.5514722918911433e-009</v>
      </c>
      <c r="N176" s="65">
        <f t="shared" si="90"/>
        <v>4.1312644173930367e-008</v>
      </c>
      <c r="O176" s="66">
        <f t="shared" si="91"/>
        <v>-1.4394879471871699e-007</v>
      </c>
      <c r="P176" s="67">
        <f>シート1!B156</f>
        <v>194</v>
      </c>
      <c r="Q176" s="68">
        <f>シート1!A156</f>
        <v>4980</v>
      </c>
      <c r="R176" s="55">
        <f t="shared" si="92"/>
        <v>0.17616099999999998</v>
      </c>
      <c r="S176" s="56">
        <f t="shared" si="87"/>
        <v>2.1259999999999999e-003</v>
      </c>
      <c r="T176" s="57">
        <f t="shared" si="88"/>
        <v>2.933939219547672e-002</v>
      </c>
      <c r="U176" s="58">
        <f t="shared" si="93"/>
        <v>6.0767107516115022</v>
      </c>
      <c r="V176" s="59">
        <f t="shared" si="94"/>
        <v>6.0473713594160259</v>
      </c>
      <c r="W176" s="60">
        <f t="shared" si="95"/>
        <v>0.99999999938662953</v>
      </c>
      <c r="X176" s="61">
        <f t="shared" si="96"/>
        <v>0.99999999926385086</v>
      </c>
      <c r="Y176" s="62">
        <f t="shared" si="97"/>
        <v>6.1337046552978336e-010</v>
      </c>
      <c r="Z176" s="63">
        <f t="shared" si="98"/>
        <v>7.3614914164465972e-010</v>
      </c>
      <c r="AA176" s="64">
        <f t="shared" si="99"/>
        <v>3.8233252351134001e-009</v>
      </c>
      <c r="AB176" s="65">
        <f t="shared" si="100"/>
        <v>-4.447498446210318e-008</v>
      </c>
      <c r="AC176" s="66">
        <f t="shared" si="101"/>
        <v>1.5434624515725846e-007</v>
      </c>
      <c r="AD176" s="67">
        <f>シート1!C156</f>
        <v>498</v>
      </c>
      <c r="AE176" s="6">
        <f t="shared" si="102"/>
        <v>-2.4796262082942819e-002</v>
      </c>
      <c r="AF176" s="13">
        <f t="shared" si="103"/>
        <v>6.8386832261604427e-002</v>
      </c>
      <c r="AG176" s="11">
        <f t="shared" si="104"/>
        <v>4.3590570178661608e-002</v>
      </c>
      <c r="AH176" s="2">
        <f t="shared" si="105"/>
        <v>4980</v>
      </c>
      <c r="AI176" s="76"/>
      <c r="AJ176" s="76"/>
      <c r="AK176" s="76"/>
    </row>
    <row r="177" ht="14.25">
      <c r="A177" s="76"/>
      <c r="B177" s="76"/>
      <c r="C177" s="76"/>
      <c r="D177" s="55">
        <f t="shared" si="89"/>
        <v>0.17515799999999998</v>
      </c>
      <c r="E177" s="56">
        <f t="shared" si="85"/>
        <v>2.124e-003</v>
      </c>
      <c r="F177" s="57">
        <f t="shared" si="86"/>
        <v>2.9280635068249457e-002</v>
      </c>
      <c r="G177" s="58">
        <f t="shared" si="106"/>
        <v>6.0545817939664914</v>
      </c>
      <c r="H177" s="59">
        <f t="shared" si="107"/>
        <v>6.0253011588982419</v>
      </c>
      <c r="I177" s="60">
        <f t="shared" si="108"/>
        <v>0.9999999992960773</v>
      </c>
      <c r="J177" s="61">
        <f t="shared" si="109"/>
        <v>0.9999999991560149</v>
      </c>
      <c r="K177" s="62">
        <f t="shared" si="110"/>
        <v>7.039226979088653e-010</v>
      </c>
      <c r="L177" s="63">
        <f t="shared" si="111"/>
        <v>8.4398510402650118e-010</v>
      </c>
      <c r="M177" s="64">
        <f t="shared" si="112"/>
        <v>4.3725525836333243e-009</v>
      </c>
      <c r="N177" s="65">
        <f t="shared" si="90"/>
        <v>5.0863893667956094e-008</v>
      </c>
      <c r="O177" s="66">
        <f t="shared" si="91"/>
        <v>-1.7622706454521319e-007</v>
      </c>
      <c r="P177" s="67">
        <f>シート1!B157</f>
        <v>372</v>
      </c>
      <c r="Q177" s="68">
        <f>シート1!A157</f>
        <v>4985</v>
      </c>
      <c r="R177" s="55">
        <f t="shared" si="92"/>
        <v>0.17515799999999998</v>
      </c>
      <c r="S177" s="56">
        <f t="shared" si="87"/>
        <v>2.1259999999999999e-003</v>
      </c>
      <c r="T177" s="57">
        <f t="shared" si="88"/>
        <v>2.933939219547672e-002</v>
      </c>
      <c r="U177" s="58">
        <f t="shared" si="93"/>
        <v>6.0425246310089546</v>
      </c>
      <c r="V177" s="59">
        <f t="shared" si="94"/>
        <v>6.0131852388134783</v>
      </c>
      <c r="W177" s="60">
        <f t="shared" si="95"/>
        <v>0.99999999924138527</v>
      </c>
      <c r="X177" s="61">
        <f t="shared" si="96"/>
        <v>0.99999999909042414</v>
      </c>
      <c r="Y177" s="62">
        <f t="shared" si="97"/>
        <v>7.5861472659255469e-010</v>
      </c>
      <c r="Z177" s="63">
        <f t="shared" si="98"/>
        <v>9.0957585907602834e-010</v>
      </c>
      <c r="AA177" s="64">
        <f t="shared" si="99"/>
        <v>4.7033515276029148e-009</v>
      </c>
      <c r="AB177" s="65">
        <f t="shared" si="100"/>
        <v>-5.4711925678942289e-008</v>
      </c>
      <c r="AC177" s="66">
        <f t="shared" si="101"/>
        <v>1.887992254922074e-007</v>
      </c>
      <c r="AD177" s="67">
        <f>シート1!C157</f>
        <v>704</v>
      </c>
      <c r="AE177" s="6">
        <f t="shared" si="102"/>
        <v>-5.8209249803270531e-002</v>
      </c>
      <c r="AF177" s="13">
        <f t="shared" si="103"/>
        <v>0.11825511733860843</v>
      </c>
      <c r="AG177" s="11">
        <f t="shared" si="104"/>
        <v>6.0045867535337895e-002</v>
      </c>
      <c r="AH177" s="2">
        <f t="shared" si="105"/>
        <v>4985</v>
      </c>
      <c r="AI177" s="76"/>
      <c r="AJ177" s="76"/>
      <c r="AK177" s="76"/>
    </row>
    <row r="178" ht="14.25">
      <c r="A178" s="76"/>
      <c r="B178" s="76"/>
      <c r="C178" s="76"/>
      <c r="D178" s="55">
        <f t="shared" si="89"/>
        <v>0.174155</v>
      </c>
      <c r="E178" s="56">
        <f t="shared" si="85"/>
        <v>2.124e-003</v>
      </c>
      <c r="F178" s="57">
        <f t="shared" si="86"/>
        <v>2.9280635068249457e-002</v>
      </c>
      <c r="G178" s="58">
        <f t="shared" si="106"/>
        <v>6.0203270724530373</v>
      </c>
      <c r="H178" s="59">
        <f t="shared" si="107"/>
        <v>5.9910464373847878</v>
      </c>
      <c r="I178" s="60">
        <f t="shared" si="108"/>
        <v>0.99999999912966464</v>
      </c>
      <c r="J178" s="61">
        <f t="shared" si="109"/>
        <v>0.99999999895751146</v>
      </c>
      <c r="K178" s="62">
        <f t="shared" si="110"/>
        <v>8.7033535933755957e-010</v>
      </c>
      <c r="L178" s="63">
        <f t="shared" si="111"/>
        <v>1.0424885399373807e-009</v>
      </c>
      <c r="M178" s="64">
        <f t="shared" si="112"/>
        <v>5.3771488173024605e-009</v>
      </c>
      <c r="N178" s="65">
        <f t="shared" si="90"/>
        <v>6.2549899732202681e-008</v>
      </c>
      <c r="O178" s="66">
        <f t="shared" si="91"/>
        <v>-2.154832659878778e-007</v>
      </c>
      <c r="P178" s="67">
        <f>シート1!B158</f>
        <v>1375</v>
      </c>
      <c r="Q178" s="68">
        <f>シート1!A158</f>
        <v>4990</v>
      </c>
      <c r="R178" s="55">
        <f t="shared" si="92"/>
        <v>0.174155</v>
      </c>
      <c r="S178" s="56">
        <f t="shared" si="87"/>
        <v>2.1259999999999999e-003</v>
      </c>
      <c r="T178" s="57">
        <f t="shared" si="88"/>
        <v>2.933939219547672e-002</v>
      </c>
      <c r="U178" s="58">
        <f t="shared" si="93"/>
        <v>6.008338510406408</v>
      </c>
      <c r="V178" s="59">
        <f t="shared" si="94"/>
        <v>5.9789991182109317</v>
      </c>
      <c r="W178" s="60">
        <f t="shared" si="95"/>
        <v>0.99999999906281767</v>
      </c>
      <c r="X178" s="61">
        <f t="shared" si="96"/>
        <v>0.99999999887742175</v>
      </c>
      <c r="Y178" s="62">
        <f t="shared" si="97"/>
        <v>9.3718233173945009e-010</v>
      </c>
      <c r="Z178" s="63">
        <f t="shared" si="98"/>
        <v>1.1225782525770001e-009</v>
      </c>
      <c r="AA178" s="64">
        <f t="shared" si="99"/>
        <v>5.7791781033746013e-009</v>
      </c>
      <c r="AB178" s="65">
        <f t="shared" si="100"/>
        <v>-6.7226521560541225e-008</v>
      </c>
      <c r="AC178" s="66">
        <f t="shared" si="101"/>
        <v>2.3066555930614592e-007</v>
      </c>
      <c r="AD178" s="67">
        <f>シート1!C158</f>
        <v>1698</v>
      </c>
      <c r="AE178" s="6">
        <f t="shared" si="102"/>
        <v>-0.26308294976071556</v>
      </c>
      <c r="AF178" s="13">
        <f t="shared" si="103"/>
        <v>0.34847170202337802</v>
      </c>
      <c r="AG178" s="11">
        <f t="shared" si="104"/>
        <v>8.538875226266246e-002</v>
      </c>
      <c r="AH178" s="2">
        <f t="shared" si="105"/>
        <v>4990</v>
      </c>
      <c r="AI178" s="76"/>
      <c r="AJ178" s="76"/>
      <c r="AK178" s="76"/>
    </row>
    <row r="179" ht="14.25">
      <c r="A179" s="76"/>
      <c r="B179" s="76"/>
      <c r="C179" s="76"/>
      <c r="D179" s="55">
        <f t="shared" si="89"/>
        <v>0.173154</v>
      </c>
      <c r="E179" s="56">
        <f t="shared" si="85"/>
        <v>2.124e-003</v>
      </c>
      <c r="F179" s="57">
        <f t="shared" si="86"/>
        <v>2.9280635068249457e-002</v>
      </c>
      <c r="G179" s="58">
        <f t="shared" si="106"/>
        <v>5.9861406554690202</v>
      </c>
      <c r="H179" s="59">
        <f t="shared" si="107"/>
        <v>5.9568600204007707</v>
      </c>
      <c r="I179" s="60">
        <f t="shared" si="108"/>
        <v>0.99999999892559355</v>
      </c>
      <c r="J179" s="61">
        <f t="shared" si="109"/>
        <v>0.99999999871433143</v>
      </c>
      <c r="K179" s="62">
        <f t="shared" si="110"/>
        <v>1.0744064526946318e-009</v>
      </c>
      <c r="L179" s="63">
        <f t="shared" si="111"/>
        <v>1.2856685716045035e-009</v>
      </c>
      <c r="M179" s="64">
        <f t="shared" si="112"/>
        <v>6.6020970288625108e-009</v>
      </c>
      <c r="N179" s="65">
        <f t="shared" si="90"/>
        <v>7.6799159035511333e-008</v>
      </c>
      <c r="O179" s="66">
        <f t="shared" si="91"/>
        <v>-2.630619922544335e-007</v>
      </c>
      <c r="P179" s="67">
        <f>シート1!B159</f>
        <v>629</v>
      </c>
      <c r="Q179" s="68">
        <f>シート1!A159</f>
        <v>4995</v>
      </c>
      <c r="R179" s="55">
        <f t="shared" si="92"/>
        <v>0.173154</v>
      </c>
      <c r="S179" s="56">
        <f t="shared" si="87"/>
        <v>2.1259999999999999e-003</v>
      </c>
      <c r="T179" s="57">
        <f t="shared" si="88"/>
        <v>2.933939219547672e-002</v>
      </c>
      <c r="U179" s="58">
        <f t="shared" si="93"/>
        <v>5.9742205575418517</v>
      </c>
      <c r="V179" s="59">
        <f t="shared" si="94"/>
        <v>5.9448811653463753</v>
      </c>
      <c r="W179" s="60">
        <f t="shared" si="95"/>
        <v>0.9999999988440208</v>
      </c>
      <c r="X179" s="61">
        <f t="shared" si="96"/>
        <v>0.99999999861669386</v>
      </c>
      <c r="Y179" s="62">
        <f t="shared" si="97"/>
        <v>1.1559792012505454e-009</v>
      </c>
      <c r="Z179" s="63">
        <f t="shared" si="98"/>
        <v>1.3833061363044408e-009</v>
      </c>
      <c r="AA179" s="64">
        <f t="shared" si="99"/>
        <v>7.0899030670324791e-009</v>
      </c>
      <c r="AB179" s="65">
        <f t="shared" si="100"/>
        <v>-8.2473582380112289e-008</v>
      </c>
      <c r="AC179" s="66">
        <f t="shared" si="101"/>
        <v>2.8136602942144779e-007</v>
      </c>
      <c r="AD179" s="67">
        <f>シート1!C159</f>
        <v>829</v>
      </c>
      <c r="AE179" s="6">
        <f t="shared" si="102"/>
        <v>-0.14692144986131134</v>
      </c>
      <c r="AF179" s="13">
        <f t="shared" si="103"/>
        <v>0.2075263598583314</v>
      </c>
      <c r="AG179" s="11">
        <f t="shared" si="104"/>
        <v>6.0604909997020062e-002</v>
      </c>
      <c r="AH179" s="2">
        <f t="shared" si="105"/>
        <v>4995</v>
      </c>
      <c r="AI179" s="76"/>
      <c r="AJ179" s="76"/>
      <c r="AK179" s="76"/>
    </row>
    <row r="180" ht="14.25">
      <c r="A180" s="76"/>
      <c r="B180" s="76"/>
      <c r="C180" s="76"/>
      <c r="D180" s="55">
        <f t="shared" si="89"/>
        <v>0.172153</v>
      </c>
      <c r="E180" s="56">
        <f t="shared" si="85"/>
        <v>2.124e-003</v>
      </c>
      <c r="F180" s="57">
        <f t="shared" si="86"/>
        <v>2.9280635068249457e-002</v>
      </c>
      <c r="G180" s="58">
        <f t="shared" si="106"/>
        <v>5.951954238485003</v>
      </c>
      <c r="H180" s="59">
        <f t="shared" si="107"/>
        <v>5.9226736034167535</v>
      </c>
      <c r="I180" s="60">
        <f t="shared" si="108"/>
        <v>0.99999999867518485</v>
      </c>
      <c r="J180" s="61">
        <f t="shared" si="109"/>
        <v>0.99999999841623199</v>
      </c>
      <c r="K180" s="62">
        <f t="shared" si="110"/>
        <v>1.324815146475089e-009</v>
      </c>
      <c r="L180" s="63">
        <f t="shared" si="111"/>
        <v>1.583768005630759e-009</v>
      </c>
      <c r="M180" s="64">
        <f t="shared" si="112"/>
        <v>8.0966279718658736e-009</v>
      </c>
      <c r="N180" s="65">
        <f t="shared" si="90"/>
        <v>9.4184350297231316e-008</v>
      </c>
      <c r="O180" s="66">
        <f t="shared" si="91"/>
        <v>-3.2076043321508856e-007</v>
      </c>
      <c r="P180" s="67">
        <f>シート1!B160</f>
        <v>374189</v>
      </c>
      <c r="Q180" s="68">
        <f>シート1!A160</f>
        <v>5000</v>
      </c>
      <c r="R180" s="55">
        <f t="shared" si="92"/>
        <v>0.172153</v>
      </c>
      <c r="S180" s="56">
        <f t="shared" si="87"/>
        <v>2.1259999999999999e-003</v>
      </c>
      <c r="T180" s="57">
        <f t="shared" si="88"/>
        <v>2.933939219547672e-002</v>
      </c>
      <c r="U180" s="58">
        <f t="shared" si="93"/>
        <v>5.9401026046772953</v>
      </c>
      <c r="V180" s="59">
        <f t="shared" si="94"/>
        <v>5.910763212481819</v>
      </c>
      <c r="W180" s="60">
        <f t="shared" si="95"/>
        <v>0.99999999857576183</v>
      </c>
      <c r="X180" s="61">
        <f t="shared" si="96"/>
        <v>0.99999999829734443</v>
      </c>
      <c r="Y180" s="62">
        <f t="shared" si="97"/>
        <v>1.4242381718432284e-009</v>
      </c>
      <c r="Z180" s="63">
        <f t="shared" si="98"/>
        <v>1.7026555720889291e-009</v>
      </c>
      <c r="AA180" s="64">
        <f t="shared" si="99"/>
        <v>8.6877833544167087e-009</v>
      </c>
      <c r="AB180" s="65">
        <f t="shared" si="100"/>
        <v>-1.0106098904409355e-007</v>
      </c>
      <c r="AC180" s="66">
        <f t="shared" si="101"/>
        <v>3.4279993490853251e-007</v>
      </c>
      <c r="AD180" s="67">
        <f>シート1!C160</f>
        <v>392862</v>
      </c>
      <c r="AE180" s="6">
        <f t="shared" si="102"/>
        <v>-106.57326299278503</v>
      </c>
      <c r="AF180" s="13">
        <f t="shared" si="103"/>
        <v>119.8195901902493</v>
      </c>
      <c r="AG180" s="11">
        <f t="shared" si="104"/>
        <v>13.246327197464268</v>
      </c>
      <c r="AH180" s="2">
        <f t="shared" si="105"/>
        <v>5000</v>
      </c>
      <c r="AI180" s="76"/>
      <c r="AJ180" s="76"/>
      <c r="AK180" s="76"/>
    </row>
    <row r="181" ht="14.25">
      <c r="A181" s="76"/>
      <c r="B181" s="76"/>
      <c r="C181" s="76"/>
      <c r="D181" s="55">
        <f t="shared" si="89"/>
        <v>0.171154</v>
      </c>
      <c r="E181" s="56">
        <f t="shared" si="85"/>
        <v>2.124e-003</v>
      </c>
      <c r="F181" s="57">
        <f t="shared" si="86"/>
        <v>2.9280635068249457e-002</v>
      </c>
      <c r="G181" s="58">
        <f t="shared" si="106"/>
        <v>5.9178361260304255</v>
      </c>
      <c r="H181" s="59">
        <f t="shared" si="107"/>
        <v>5.888555490962176</v>
      </c>
      <c r="I181" s="60">
        <f t="shared" si="108"/>
        <v>0.99999999836895315</v>
      </c>
      <c r="J181" s="61">
        <f t="shared" si="109"/>
        <v>0.99999999805204243</v>
      </c>
      <c r="K181" s="62">
        <f t="shared" si="110"/>
        <v>1.6310468531344213e-009</v>
      </c>
      <c r="L181" s="63">
        <f t="shared" si="111"/>
        <v>1.9479575730230181e-009</v>
      </c>
      <c r="M181" s="64">
        <f t="shared" si="112"/>
        <v>9.9138730705614869e-009</v>
      </c>
      <c r="N181" s="65">
        <f t="shared" si="90"/>
        <v>1.1532352694536268e-007</v>
      </c>
      <c r="O181" s="66">
        <f t="shared" si="91"/>
        <v>-3.904909144237919e-007</v>
      </c>
      <c r="P181" s="67">
        <f>シート1!B161</f>
        <v>728</v>
      </c>
      <c r="Q181" s="68">
        <f>シート1!A161</f>
        <v>5005</v>
      </c>
      <c r="R181" s="55">
        <f t="shared" si="92"/>
        <v>0.171154</v>
      </c>
      <c r="S181" s="56">
        <f t="shared" si="87"/>
        <v>2.1259999999999999e-003</v>
      </c>
      <c r="T181" s="57">
        <f t="shared" si="88"/>
        <v>2.933939219547672e-002</v>
      </c>
      <c r="U181" s="58">
        <f t="shared" si="93"/>
        <v>5.9060528195507311</v>
      </c>
      <c r="V181" s="59">
        <f t="shared" si="94"/>
        <v>5.8767134273552548</v>
      </c>
      <c r="W181" s="60">
        <f t="shared" si="95"/>
        <v>0.99999999824796637</v>
      </c>
      <c r="X181" s="61">
        <f t="shared" si="96"/>
        <v>0.9999999979075096</v>
      </c>
      <c r="Y181" s="62">
        <f t="shared" si="97"/>
        <v>1.7520336292875527e-009</v>
      </c>
      <c r="Z181" s="63">
        <f t="shared" si="98"/>
        <v>2.0924904031716096e-009</v>
      </c>
      <c r="AA181" s="64">
        <f t="shared" si="99"/>
        <v>1.0629119423105693e-008</v>
      </c>
      <c r="AB181" s="65">
        <f t="shared" si="100"/>
        <v>-1.2364365888805785e-007</v>
      </c>
      <c r="AC181" s="66">
        <f t="shared" si="101"/>
        <v>4.1698457166039896e-007</v>
      </c>
      <c r="AD181" s="67">
        <f>シート1!C161</f>
        <v>808</v>
      </c>
      <c r="AE181" s="6">
        <f t="shared" si="102"/>
        <v>-0.25241709719521965</v>
      </c>
      <c r="AF181" s="13">
        <f t="shared" si="103"/>
        <v>0.2997632737462877</v>
      </c>
      <c r="AG181" s="11">
        <f t="shared" si="104"/>
        <v>4.7346176551068042e-002</v>
      </c>
      <c r="AH181" s="2">
        <f t="shared" si="105"/>
        <v>5005</v>
      </c>
      <c r="AI181" s="76"/>
      <c r="AJ181" s="76"/>
      <c r="AK181" s="76"/>
    </row>
    <row r="182" ht="14.25">
      <c r="A182" s="76"/>
      <c r="B182" s="76"/>
      <c r="C182" s="76"/>
      <c r="D182" s="55">
        <f t="shared" si="89"/>
        <v>0.170155</v>
      </c>
      <c r="E182" s="56">
        <f t="shared" si="85"/>
        <v>2.124e-003</v>
      </c>
      <c r="F182" s="57">
        <f t="shared" si="86"/>
        <v>2.9280635068249457e-002</v>
      </c>
      <c r="G182" s="58">
        <f t="shared" si="106"/>
        <v>5.8837180135758471</v>
      </c>
      <c r="H182" s="59">
        <f t="shared" si="107"/>
        <v>5.8544373785075976</v>
      </c>
      <c r="I182" s="60">
        <f t="shared" si="108"/>
        <v>0.99999999799421457</v>
      </c>
      <c r="J182" s="61">
        <f t="shared" si="109"/>
        <v>0.9999999976068249</v>
      </c>
      <c r="K182" s="62">
        <f t="shared" si="110"/>
        <v>2.0057854266397612e-009</v>
      </c>
      <c r="L182" s="63">
        <f t="shared" si="111"/>
        <v>2.3931751025330072e-009</v>
      </c>
      <c r="M182" s="64">
        <f t="shared" si="112"/>
        <v>1.2124867053495659e-008</v>
      </c>
      <c r="N182" s="65">
        <f t="shared" si="90"/>
        <v>1.4104300331470282e-007</v>
      </c>
      <c r="O182" s="66">
        <f t="shared" si="91"/>
        <v>-4.7481120326033629e-007</v>
      </c>
      <c r="P182" s="67">
        <f>シート1!B162</f>
        <v>1795</v>
      </c>
      <c r="Q182" s="68">
        <f>シート1!A162</f>
        <v>5010</v>
      </c>
      <c r="R182" s="55">
        <f t="shared" si="92"/>
        <v>0.170155</v>
      </c>
      <c r="S182" s="56">
        <f t="shared" si="87"/>
        <v>2.1259999999999999e-003</v>
      </c>
      <c r="T182" s="57">
        <f t="shared" si="88"/>
        <v>2.933939219547672e-002</v>
      </c>
      <c r="U182" s="58">
        <f t="shared" si="93"/>
        <v>5.872003034424166</v>
      </c>
      <c r="V182" s="59">
        <f t="shared" si="94"/>
        <v>5.8426636422286897</v>
      </c>
      <c r="W182" s="60">
        <f t="shared" si="95"/>
        <v>0.99999999784716287</v>
      </c>
      <c r="X182" s="61">
        <f t="shared" si="96"/>
        <v>0.99999999743132495</v>
      </c>
      <c r="Y182" s="62">
        <f t="shared" si="97"/>
        <v>2.1528371307866223e-009</v>
      </c>
      <c r="Z182" s="63">
        <f t="shared" si="98"/>
        <v>2.5686750504405609e-009</v>
      </c>
      <c r="AA182" s="64">
        <f t="shared" si="99"/>
        <v>1.2989190162602808e-008</v>
      </c>
      <c r="AB182" s="65">
        <f t="shared" si="100"/>
        <v>-1.5109727661971423e-007</v>
      </c>
      <c r="AC182" s="66">
        <f t="shared" si="101"/>
        <v>5.0661861885870478e-007</v>
      </c>
      <c r="AD182" s="67">
        <f>シート1!C162</f>
        <v>1682</v>
      </c>
      <c r="AE182" s="6">
        <f t="shared" si="102"/>
        <v>-0.75676644239074509</v>
      </c>
      <c r="AF182" s="13">
        <f t="shared" si="103"/>
        <v>0.75814838453019862</v>
      </c>
      <c r="AG182" s="11">
        <f t="shared" si="104"/>
        <v>1.3819421394535292e-003</v>
      </c>
      <c r="AH182" s="2">
        <f t="shared" si="105"/>
        <v>5010</v>
      </c>
      <c r="AI182" s="76"/>
      <c r="AJ182" s="76"/>
      <c r="AK182" s="76"/>
    </row>
    <row r="183" ht="14.25">
      <c r="A183" s="76"/>
      <c r="B183" s="76"/>
      <c r="C183" s="76"/>
      <c r="D183" s="55">
        <f t="shared" si="89"/>
        <v>0.169158</v>
      </c>
      <c r="E183" s="56">
        <f t="shared" si="85"/>
        <v>2.124e-003</v>
      </c>
      <c r="F183" s="57">
        <f t="shared" si="86"/>
        <v>2.9280635068249457e-002</v>
      </c>
      <c r="G183" s="58">
        <f t="shared" si="106"/>
        <v>5.8496682056507074</v>
      </c>
      <c r="H183" s="59">
        <f t="shared" si="107"/>
        <v>5.8203875705824579</v>
      </c>
      <c r="I183" s="60">
        <f t="shared" si="108"/>
        <v>0.99999999753718827</v>
      </c>
      <c r="J183" s="61">
        <f t="shared" si="109"/>
        <v>0.99999999706438492</v>
      </c>
      <c r="K183" s="62">
        <f t="shared" si="110"/>
        <v>2.4628117323288734e-009</v>
      </c>
      <c r="L183" s="63">
        <f t="shared" si="111"/>
        <v>2.9356150843540263e-009</v>
      </c>
      <c r="M183" s="64">
        <f t="shared" si="112"/>
        <v>1.4805788891937402e-008</v>
      </c>
      <c r="N183" s="65">
        <f t="shared" si="90"/>
        <v>1.7222893435027507e-007</v>
      </c>
      <c r="O183" s="66">
        <f t="shared" si="91"/>
        <v>-5.7642427852374766e-007</v>
      </c>
      <c r="P183" s="67">
        <f>シート1!B163</f>
        <v>1447</v>
      </c>
      <c r="Q183" s="68">
        <f>シート1!A163</f>
        <v>5015</v>
      </c>
      <c r="R183" s="55">
        <f t="shared" si="92"/>
        <v>0.169158</v>
      </c>
      <c r="S183" s="56">
        <f t="shared" si="87"/>
        <v>2.1259999999999999e-003</v>
      </c>
      <c r="T183" s="57">
        <f t="shared" si="88"/>
        <v>2.933939219547672e-002</v>
      </c>
      <c r="U183" s="58">
        <f t="shared" si="93"/>
        <v>5.8380214170355922</v>
      </c>
      <c r="V183" s="59">
        <f t="shared" si="94"/>
        <v>5.8086820248401159</v>
      </c>
      <c r="W183" s="60">
        <f t="shared" si="95"/>
        <v>0.99999999735873901</v>
      </c>
      <c r="X183" s="61">
        <f t="shared" si="96"/>
        <v>0.99999999685161933</v>
      </c>
      <c r="Y183" s="62">
        <f t="shared" si="97"/>
        <v>2.6412609877013438e-009</v>
      </c>
      <c r="Z183" s="63">
        <f t="shared" si="98"/>
        <v>3.1483806672838455e-009</v>
      </c>
      <c r="AA183" s="64">
        <f t="shared" si="99"/>
        <v>1.5848585776080946e-008</v>
      </c>
      <c r="AB183" s="65">
        <f t="shared" si="100"/>
        <v>-1.843593110165014e-007</v>
      </c>
      <c r="AC183" s="66">
        <f t="shared" si="101"/>
        <v>6.1454870037822515e-007</v>
      </c>
      <c r="AD183" s="67">
        <f>シート1!C163</f>
        <v>1476</v>
      </c>
      <c r="AE183" s="6">
        <f t="shared" si="102"/>
        <v>-0.74060604223443938</v>
      </c>
      <c r="AF183" s="13">
        <f t="shared" si="103"/>
        <v>0.80703010910784001</v>
      </c>
      <c r="AG183" s="11">
        <f t="shared" si="104"/>
        <v>6.6424066873400633e-002</v>
      </c>
      <c r="AH183" s="2">
        <f t="shared" si="105"/>
        <v>5015</v>
      </c>
      <c r="AI183" s="76"/>
      <c r="AJ183" s="76"/>
      <c r="AK183" s="76"/>
    </row>
    <row r="184" ht="14.25">
      <c r="A184" s="76"/>
      <c r="B184" s="76"/>
      <c r="C184" s="76"/>
      <c r="D184" s="55">
        <f t="shared" si="89"/>
        <v>0.168161</v>
      </c>
      <c r="E184" s="56">
        <f t="shared" si="85"/>
        <v>2.124e-003</v>
      </c>
      <c r="F184" s="57">
        <f t="shared" si="86"/>
        <v>2.9280635068249457e-002</v>
      </c>
      <c r="G184" s="58">
        <f t="shared" si="106"/>
        <v>5.8156183977255678</v>
      </c>
      <c r="H184" s="59">
        <f t="shared" si="107"/>
        <v>5.7863377626573183</v>
      </c>
      <c r="I184" s="60">
        <f t="shared" si="108"/>
        <v>0.99999999697944264</v>
      </c>
      <c r="J184" s="61">
        <f t="shared" si="109"/>
        <v>0.99999999640306192</v>
      </c>
      <c r="K184" s="62">
        <f t="shared" si="110"/>
        <v>3.0205573597896773e-009</v>
      </c>
      <c r="L184" s="63">
        <f t="shared" si="111"/>
        <v>3.5969380807188145e-009</v>
      </c>
      <c r="M184" s="64">
        <f t="shared" si="112"/>
        <v>1.8058538675906207e-008</v>
      </c>
      <c r="N184" s="65">
        <f t="shared" si="90"/>
        <v>2.1006667694473456e-007</v>
      </c>
      <c r="O184" s="66">
        <f t="shared" si="91"/>
        <v>-6.9894852360403861e-007</v>
      </c>
      <c r="P184" s="67">
        <f>シート1!B164</f>
        <v>3881</v>
      </c>
      <c r="Q184" s="68">
        <f>シート1!A164</f>
        <v>5020</v>
      </c>
      <c r="R184" s="55">
        <f t="shared" si="92"/>
        <v>0.168161</v>
      </c>
      <c r="S184" s="56">
        <f t="shared" si="87"/>
        <v>2.1259999999999999e-003</v>
      </c>
      <c r="T184" s="57">
        <f t="shared" si="88"/>
        <v>2.933939219547672e-002</v>
      </c>
      <c r="U184" s="58">
        <f t="shared" si="93"/>
        <v>5.8040397996470183</v>
      </c>
      <c r="V184" s="59">
        <f t="shared" si="94"/>
        <v>5.774700407451542</v>
      </c>
      <c r="W184" s="60">
        <f t="shared" si="95"/>
        <v>0.99999999676314977</v>
      </c>
      <c r="X184" s="61">
        <f t="shared" si="96"/>
        <v>0.99999999614542467</v>
      </c>
      <c r="Y184" s="62">
        <f t="shared" si="97"/>
        <v>3.2368502322910331e-009</v>
      </c>
      <c r="Z184" s="63">
        <f t="shared" si="98"/>
        <v>3.8545753255903037e-009</v>
      </c>
      <c r="AA184" s="64">
        <f t="shared" si="99"/>
        <v>1.9315121871857455e-008</v>
      </c>
      <c r="AB184" s="65">
        <f t="shared" si="100"/>
        <v>-2.2468393147542688e-007</v>
      </c>
      <c r="AC184" s="66">
        <f t="shared" si="101"/>
        <v>7.4458639615081064e-007</v>
      </c>
      <c r="AD184" s="67">
        <f>シート1!C164</f>
        <v>3975</v>
      </c>
      <c r="AE184" s="6">
        <f t="shared" si="102"/>
        <v>-2.4086033704304781</v>
      </c>
      <c r="AF184" s="13">
        <f t="shared" si="103"/>
        <v>2.6332937361839233</v>
      </c>
      <c r="AG184" s="11">
        <f t="shared" si="104"/>
        <v>0.22469036575344514</v>
      </c>
      <c r="AH184" s="2">
        <f t="shared" si="105"/>
        <v>5020</v>
      </c>
      <c r="AI184" s="76"/>
      <c r="AJ184" s="76"/>
      <c r="AK184" s="76"/>
    </row>
    <row r="185" ht="14.25">
      <c r="A185" s="76"/>
      <c r="B185" s="76"/>
      <c r="C185" s="76"/>
      <c r="D185" s="55">
        <f t="shared" si="89"/>
        <v>0.16716599999999998</v>
      </c>
      <c r="E185" s="56">
        <f t="shared" si="85"/>
        <v>2.124e-003</v>
      </c>
      <c r="F185" s="57">
        <f t="shared" si="86"/>
        <v>2.9280635068249457e-002</v>
      </c>
      <c r="G185" s="58">
        <f t="shared" si="106"/>
        <v>5.7816368943298659</v>
      </c>
      <c r="H185" s="59">
        <f t="shared" si="107"/>
        <v>5.7523562592616164</v>
      </c>
      <c r="I185" s="60">
        <f t="shared" si="108"/>
        <v>0.99999999630107217</v>
      </c>
      <c r="J185" s="61">
        <f t="shared" si="109"/>
        <v>0.9999999955995138</v>
      </c>
      <c r="K185" s="62">
        <f t="shared" si="110"/>
        <v>3.6989278306975848e-009</v>
      </c>
      <c r="L185" s="63">
        <f t="shared" si="111"/>
        <v>4.4004861976532084e-009</v>
      </c>
      <c r="M185" s="64">
        <f t="shared" si="112"/>
        <v>2.1991691321148982e-008</v>
      </c>
      <c r="N185" s="65">
        <f t="shared" si="90"/>
        <v>2.5581923316928085e-007</v>
      </c>
      <c r="O185" s="66">
        <f t="shared" si="91"/>
        <v>-8.4618089112348308e-007</v>
      </c>
      <c r="P185" s="67">
        <f>シート1!B165</f>
        <v>1502</v>
      </c>
      <c r="Q185" s="68">
        <f>シート1!A165</f>
        <v>5025</v>
      </c>
      <c r="R185" s="55">
        <f t="shared" si="92"/>
        <v>0.16716599999999998</v>
      </c>
      <c r="S185" s="56">
        <f t="shared" si="87"/>
        <v>2.1259999999999999e-003</v>
      </c>
      <c r="T185" s="57">
        <f t="shared" si="88"/>
        <v>2.933939219547672e-002</v>
      </c>
      <c r="U185" s="58">
        <f t="shared" si="93"/>
        <v>5.7701263499964348</v>
      </c>
      <c r="V185" s="59">
        <f t="shared" si="94"/>
        <v>5.7407869578009585</v>
      </c>
      <c r="W185" s="60">
        <f t="shared" si="95"/>
        <v>0.99999999603932266</v>
      </c>
      <c r="X185" s="61">
        <f t="shared" si="96"/>
        <v>0.99999999528803141</v>
      </c>
      <c r="Y185" s="62">
        <f t="shared" si="97"/>
        <v>3.9606773416522856e-009</v>
      </c>
      <c r="Z185" s="63">
        <f t="shared" si="98"/>
        <v>4.7119685930852029e-009</v>
      </c>
      <c r="AA185" s="64">
        <f t="shared" si="99"/>
        <v>2.3503474382367432e-008</v>
      </c>
      <c r="AB185" s="65">
        <f t="shared" si="100"/>
        <v>-2.7340511038952394e-007</v>
      </c>
      <c r="AC185" s="66">
        <f t="shared" si="101"/>
        <v>9.0072389317292302e-007</v>
      </c>
      <c r="AD185" s="67">
        <f>シート1!C165</f>
        <v>7728</v>
      </c>
      <c r="AE185" s="6">
        <f t="shared" si="102"/>
        <v>-1.1285208867990242</v>
      </c>
      <c r="AF185" s="13">
        <f t="shared" si="103"/>
        <v>6.1930683411288987</v>
      </c>
      <c r="AG185" s="11">
        <f t="shared" si="104"/>
        <v>5.0645474543298743</v>
      </c>
      <c r="AH185" s="2">
        <f t="shared" si="105"/>
        <v>5025</v>
      </c>
      <c r="AI185" s="76"/>
      <c r="AJ185" s="76"/>
      <c r="AK185" s="76"/>
    </row>
    <row r="186" ht="14.25">
      <c r="A186" s="76"/>
      <c r="B186" s="76"/>
      <c r="C186" s="76"/>
      <c r="D186" s="55">
        <f t="shared" si="89"/>
        <v>0.16617099999999999</v>
      </c>
      <c r="E186" s="56">
        <f t="shared" si="85"/>
        <v>2.124e-003</v>
      </c>
      <c r="F186" s="57">
        <f t="shared" si="86"/>
        <v>2.9280635068249457e-002</v>
      </c>
      <c r="G186" s="58">
        <f t="shared" si="106"/>
        <v>5.7476553909341659</v>
      </c>
      <c r="H186" s="59">
        <f t="shared" si="107"/>
        <v>5.7183747558659164</v>
      </c>
      <c r="I186" s="60">
        <f t="shared" si="108"/>
        <v>0.99999999547544394</v>
      </c>
      <c r="J186" s="61">
        <f t="shared" si="109"/>
        <v>0.9999999946225071</v>
      </c>
      <c r="K186" s="62">
        <f t="shared" si="110"/>
        <v>4.5245560631457238e-009</v>
      </c>
      <c r="L186" s="63">
        <f t="shared" si="111"/>
        <v>5.3774928954197776e-009</v>
      </c>
      <c r="M186" s="64">
        <f t="shared" si="112"/>
        <v>2.6750577376423563e-008</v>
      </c>
      <c r="N186" s="65">
        <f t="shared" si="90"/>
        <v>3.1117716647337204e-007</v>
      </c>
      <c r="O186" s="66">
        <f t="shared" si="91"/>
        <v>-1.0232095409644041e-006</v>
      </c>
      <c r="P186" s="67">
        <f>シート1!B166</f>
        <v>2182</v>
      </c>
      <c r="Q186" s="68">
        <f>シート1!A166</f>
        <v>5030</v>
      </c>
      <c r="R186" s="55">
        <f t="shared" si="92"/>
        <v>0.16617099999999999</v>
      </c>
      <c r="S186" s="56">
        <f t="shared" si="87"/>
        <v>2.1259999999999999e-003</v>
      </c>
      <c r="T186" s="57">
        <f t="shared" si="88"/>
        <v>2.933939219547672e-002</v>
      </c>
      <c r="U186" s="58">
        <f t="shared" si="93"/>
        <v>5.7362129003458522</v>
      </c>
      <c r="V186" s="59">
        <f t="shared" si="94"/>
        <v>5.7068735081503759</v>
      </c>
      <c r="W186" s="60">
        <f t="shared" si="95"/>
        <v>0.99999999515906013</v>
      </c>
      <c r="X186" s="61">
        <f t="shared" si="96"/>
        <v>0.99999999424637309</v>
      </c>
      <c r="Y186" s="62">
        <f t="shared" si="97"/>
        <v>4.8409398711868334e-009</v>
      </c>
      <c r="Z186" s="63">
        <f t="shared" si="98"/>
        <v>5.7536269082447689e-009</v>
      </c>
      <c r="AA186" s="64">
        <f t="shared" si="99"/>
        <v>2.8567167952047772e-008</v>
      </c>
      <c r="AB186" s="65">
        <f t="shared" si="100"/>
        <v>-3.3230872935556912e-007</v>
      </c>
      <c r="AC186" s="66">
        <f t="shared" si="101"/>
        <v>1.0883125099360737e-006</v>
      </c>
      <c r="AD186" s="67">
        <f>シート1!C166</f>
        <v>2247</v>
      </c>
      <c r="AE186" s="6">
        <f t="shared" si="102"/>
        <v>-1.9824205111090323</v>
      </c>
      <c r="AF186" s="13">
        <f t="shared" si="103"/>
        <v>2.1757238357113291</v>
      </c>
      <c r="AG186" s="11">
        <f t="shared" si="104"/>
        <v>0.19330332460229682</v>
      </c>
      <c r="AH186" s="2">
        <f t="shared" si="105"/>
        <v>5030</v>
      </c>
      <c r="AI186" s="76"/>
      <c r="AJ186" s="76"/>
      <c r="AK186" s="76"/>
    </row>
    <row r="187" ht="14.25">
      <c r="A187" s="76"/>
      <c r="B187" s="76"/>
      <c r="C187" s="76"/>
      <c r="D187" s="55">
        <f t="shared" si="89"/>
        <v>0.16517799999999999</v>
      </c>
      <c r="E187" s="56">
        <f t="shared" si="85"/>
        <v>2.124e-003</v>
      </c>
      <c r="F187" s="57">
        <f t="shared" si="86"/>
        <v>2.9280635068249457e-002</v>
      </c>
      <c r="G187" s="58">
        <f t="shared" si="106"/>
        <v>5.7137421920679037</v>
      </c>
      <c r="H187" s="59">
        <f t="shared" si="107"/>
        <v>5.6844615569996542</v>
      </c>
      <c r="I187" s="60">
        <f t="shared" si="108"/>
        <v>0.99999999447397081</v>
      </c>
      <c r="J187" s="61">
        <f t="shared" si="109"/>
        <v>0.99999999343859158</v>
      </c>
      <c r="K187" s="62">
        <f t="shared" si="110"/>
        <v>5.5260291897951674e-009</v>
      </c>
      <c r="L187" s="63">
        <f t="shared" si="111"/>
        <v>6.5614084165943609e-009</v>
      </c>
      <c r="M187" s="64">
        <f t="shared" si="112"/>
        <v>3.2489026463180997e-008</v>
      </c>
      <c r="N187" s="65">
        <f t="shared" si="90"/>
        <v>3.7792990611115944e-007</v>
      </c>
      <c r="O187" s="66">
        <f t="shared" si="91"/>
        <v>-1.2353352639083401e-006</v>
      </c>
      <c r="P187" s="67">
        <f>シート1!B167</f>
        <v>1964</v>
      </c>
      <c r="Q187" s="68">
        <f>シート1!A167</f>
        <v>5035</v>
      </c>
      <c r="R187" s="55">
        <f t="shared" si="92"/>
        <v>0.16517799999999999</v>
      </c>
      <c r="S187" s="56">
        <f t="shared" si="87"/>
        <v>2.1259999999999999e-003</v>
      </c>
      <c r="T187" s="57">
        <f t="shared" si="88"/>
        <v>2.933939219547672e-002</v>
      </c>
      <c r="U187" s="58">
        <f t="shared" si="93"/>
        <v>5.7023676184332608</v>
      </c>
      <c r="V187" s="59">
        <f t="shared" si="94"/>
        <v>5.6730282262377845</v>
      </c>
      <c r="W187" s="60">
        <f t="shared" si="95"/>
        <v>0.99999999409214735</v>
      </c>
      <c r="X187" s="61">
        <f t="shared" si="96"/>
        <v>0.99999999298509601</v>
      </c>
      <c r="Y187" s="62">
        <f t="shared" si="97"/>
        <v>5.9078526515321528e-009</v>
      </c>
      <c r="Z187" s="63">
        <f t="shared" si="98"/>
        <v>7.0149039910205602e-009</v>
      </c>
      <c r="AA187" s="64">
        <f t="shared" si="99"/>
        <v>3.4668416177677161e-008</v>
      </c>
      <c r="AB187" s="65">
        <f t="shared" si="100"/>
        <v>-4.0328174455767587e-007</v>
      </c>
      <c r="AC187" s="66">
        <f t="shared" si="101"/>
        <v>1.3129165790048142e-006</v>
      </c>
      <c r="AD187" s="67">
        <f>シート1!C167</f>
        <v>1911</v>
      </c>
      <c r="AE187" s="6">
        <f t="shared" si="102"/>
        <v>-2.1542831152696769</v>
      </c>
      <c r="AF187" s="13">
        <f t="shared" si="103"/>
        <v>2.2322606074736338</v>
      </c>
      <c r="AG187" s="11">
        <f t="shared" si="104"/>
        <v>7.7977492203956889e-002</v>
      </c>
      <c r="AH187" s="2">
        <f t="shared" si="105"/>
        <v>5035</v>
      </c>
      <c r="AI187" s="76"/>
      <c r="AJ187" s="76"/>
      <c r="AK187" s="76"/>
    </row>
    <row r="188" ht="14.25">
      <c r="A188" s="76"/>
      <c r="B188" s="76"/>
      <c r="C188" s="76"/>
      <c r="D188" s="55">
        <f t="shared" si="89"/>
        <v>0.164185</v>
      </c>
      <c r="E188" s="56">
        <f t="shared" si="85"/>
        <v>2.124e-003</v>
      </c>
      <c r="F188" s="57">
        <f t="shared" si="86"/>
        <v>2.9280635068249457e-002</v>
      </c>
      <c r="G188" s="58">
        <f t="shared" si="106"/>
        <v>5.6798289932016415</v>
      </c>
      <c r="H188" s="59">
        <f t="shared" si="107"/>
        <v>5.650548358133392</v>
      </c>
      <c r="I188" s="60">
        <f t="shared" si="108"/>
        <v>0.99999999325838473</v>
      </c>
      <c r="J188" s="61">
        <f t="shared" si="109"/>
        <v>0.9999999920029834</v>
      </c>
      <c r="K188" s="62">
        <f t="shared" si="110"/>
        <v>6.7416152660371154e-009</v>
      </c>
      <c r="L188" s="63">
        <f t="shared" si="111"/>
        <v>7.9970166044773805e-009</v>
      </c>
      <c r="M188" s="64">
        <f t="shared" si="112"/>
        <v>3.9413114164395715e-008</v>
      </c>
      <c r="N188" s="65">
        <f t="shared" si="90"/>
        <v>4.5847463458405127e-007</v>
      </c>
      <c r="O188" s="66">
        <f t="shared" si="91"/>
        <v>-1.4896702844852852e-006</v>
      </c>
      <c r="P188" s="67">
        <f>シート1!B168</f>
        <v>4803</v>
      </c>
      <c r="Q188" s="68">
        <f>シート1!A168</f>
        <v>5040</v>
      </c>
      <c r="R188" s="55">
        <f t="shared" si="92"/>
        <v>0.164185</v>
      </c>
      <c r="S188" s="56">
        <f t="shared" si="87"/>
        <v>2.1259999999999999e-003</v>
      </c>
      <c r="T188" s="57">
        <f t="shared" si="88"/>
        <v>2.933939219547672e-002</v>
      </c>
      <c r="U188" s="58">
        <f t="shared" si="93"/>
        <v>5.6685223365206694</v>
      </c>
      <c r="V188" s="59">
        <f t="shared" si="94"/>
        <v>5.6391829443251931</v>
      </c>
      <c r="W188" s="60">
        <f t="shared" si="95"/>
        <v>0.99999999279813112</v>
      </c>
      <c r="X188" s="61">
        <f t="shared" si="96"/>
        <v>0.99999999145686114</v>
      </c>
      <c r="Y188" s="62">
        <f t="shared" si="97"/>
        <v>7.2018688790365104e-009</v>
      </c>
      <c r="Z188" s="63">
        <f t="shared" si="98"/>
        <v>8.5431388630041738e-009</v>
      </c>
      <c r="AA188" s="64">
        <f t="shared" si="99"/>
        <v>4.2024574903733515e-008</v>
      </c>
      <c r="AB188" s="65">
        <f t="shared" si="100"/>
        <v>-4.888525565925609e-007</v>
      </c>
      <c r="AC188" s="66">
        <f t="shared" si="101"/>
        <v>1.5820044461925938e-006</v>
      </c>
      <c r="AD188" s="67">
        <f>シート1!C168</f>
        <v>5034</v>
      </c>
      <c r="AE188" s="6">
        <f t="shared" si="102"/>
        <v>-6.3530049899599517</v>
      </c>
      <c r="AF188" s="13">
        <f t="shared" si="103"/>
        <v>7.08545895859032</v>
      </c>
      <c r="AG188" s="11">
        <f t="shared" si="104"/>
        <v>0.73245396863036838</v>
      </c>
      <c r="AH188" s="2">
        <f t="shared" si="105"/>
        <v>5040</v>
      </c>
      <c r="AI188" s="76"/>
      <c r="AJ188" s="76"/>
      <c r="AK188" s="76"/>
    </row>
    <row r="189" ht="14.25">
      <c r="A189" s="76"/>
      <c r="B189" s="76"/>
      <c r="C189" s="76"/>
      <c r="D189" s="55">
        <f t="shared" si="89"/>
        <v>0.16319400000000001</v>
      </c>
      <c r="E189" s="56">
        <f t="shared" si="85"/>
        <v>2.124e-003</v>
      </c>
      <c r="F189" s="57">
        <f t="shared" si="86"/>
        <v>2.9280635068249457e-002</v>
      </c>
      <c r="G189" s="58">
        <f t="shared" si="106"/>
        <v>5.645984098864818</v>
      </c>
      <c r="H189" s="59">
        <f t="shared" si="107"/>
        <v>5.6167034637965685</v>
      </c>
      <c r="I189" s="60">
        <f t="shared" si="108"/>
        <v>0.99999999178786614</v>
      </c>
      <c r="J189" s="61">
        <f t="shared" si="109"/>
        <v>0.99999999026802122</v>
      </c>
      <c r="K189" s="62">
        <f t="shared" si="110"/>
        <v>8.2121338618179607e-009</v>
      </c>
      <c r="L189" s="63">
        <f t="shared" si="111"/>
        <v>9.731978778404482e-009</v>
      </c>
      <c r="M189" s="64">
        <f t="shared" si="112"/>
        <v>4.7739496847583606e-008</v>
      </c>
      <c r="N189" s="65">
        <f t="shared" si="90"/>
        <v>5.5533161579489057e-007</v>
      </c>
      <c r="O189" s="66">
        <f t="shared" si="91"/>
        <v>-1.793569212733968e-006</v>
      </c>
      <c r="P189" s="67">
        <f>シート1!B169</f>
        <v>1467</v>
      </c>
      <c r="Q189" s="68">
        <f>シート1!A169</f>
        <v>5045</v>
      </c>
      <c r="R189" s="55">
        <f t="shared" si="92"/>
        <v>0.16319400000000001</v>
      </c>
      <c r="S189" s="56">
        <f t="shared" si="87"/>
        <v>2.1259999999999999e-003</v>
      </c>
      <c r="T189" s="57">
        <f t="shared" si="88"/>
        <v>2.933939219547672e-002</v>
      </c>
      <c r="U189" s="58">
        <f t="shared" si="93"/>
        <v>5.6347452223460692</v>
      </c>
      <c r="V189" s="59">
        <f t="shared" si="94"/>
        <v>5.6054058301505929</v>
      </c>
      <c r="W189" s="60">
        <f t="shared" si="95"/>
        <v>0.9999999912339349</v>
      </c>
      <c r="X189" s="61">
        <f t="shared" si="96"/>
        <v>0.99999998961137448</v>
      </c>
      <c r="Y189" s="62">
        <f t="shared" si="97"/>
        <v>8.7660650960330599e-009</v>
      </c>
      <c r="Z189" s="63">
        <f t="shared" si="98"/>
        <v>1.0388625515389549e-008</v>
      </c>
      <c r="AA189" s="64">
        <f t="shared" si="99"/>
        <v>5.0863747674360642e-008</v>
      </c>
      <c r="AB189" s="65">
        <f t="shared" si="100"/>
        <v>-5.9167458910526886e-007</v>
      </c>
      <c r="AC189" s="66">
        <f t="shared" si="101"/>
        <v>1.9032840304216942e-006</v>
      </c>
      <c r="AD189" s="67">
        <f>シート1!C169</f>
        <v>1597</v>
      </c>
      <c r="AE189" s="6">
        <f t="shared" si="102"/>
        <v>-2.3362790226071706</v>
      </c>
      <c r="AF189" s="13">
        <f t="shared" si="103"/>
        <v>2.7043045299287121</v>
      </c>
      <c r="AG189" s="11">
        <f t="shared" si="104"/>
        <v>0.36802550732154149</v>
      </c>
      <c r="AH189" s="2">
        <f t="shared" si="105"/>
        <v>5045</v>
      </c>
      <c r="AI189" s="76"/>
      <c r="AJ189" s="76"/>
      <c r="AK189" s="76"/>
    </row>
    <row r="190" ht="14.25">
      <c r="A190" s="76"/>
      <c r="B190" s="76"/>
      <c r="C190" s="76"/>
      <c r="D190" s="55">
        <f t="shared" si="89"/>
        <v>0.16220299999999999</v>
      </c>
      <c r="E190" s="56">
        <f t="shared" si="85"/>
        <v>2.124e-003</v>
      </c>
      <c r="F190" s="57">
        <f t="shared" si="86"/>
        <v>2.9280635068249457e-002</v>
      </c>
      <c r="G190" s="58">
        <f t="shared" si="106"/>
        <v>5.6121392045279936</v>
      </c>
      <c r="H190" s="59">
        <f t="shared" si="107"/>
        <v>5.5828585694597441</v>
      </c>
      <c r="I190" s="60">
        <f t="shared" si="108"/>
        <v>0.99999999000773632</v>
      </c>
      <c r="J190" s="61">
        <f t="shared" si="109"/>
        <v>0.99999998816985003</v>
      </c>
      <c r="K190" s="62">
        <f t="shared" si="110"/>
        <v>9.9922636831450973e-009</v>
      </c>
      <c r="L190" s="63">
        <f t="shared" si="111"/>
        <v>1.1830149970748494e-008</v>
      </c>
      <c r="M190" s="64">
        <f t="shared" si="112"/>
        <v>5.7758705246546922e-008</v>
      </c>
      <c r="N190" s="65">
        <f t="shared" si="90"/>
        <v>6.7188046018145789e-007</v>
      </c>
      <c r="O190" s="66">
        <f t="shared" si="91"/>
        <v>-2.1569142645256455e-006</v>
      </c>
      <c r="P190" s="67">
        <f>シート1!B170</f>
        <v>4686</v>
      </c>
      <c r="Q190" s="68">
        <f>シート1!A170</f>
        <v>5050</v>
      </c>
      <c r="R190" s="55">
        <f t="shared" si="92"/>
        <v>0.16220299999999999</v>
      </c>
      <c r="S190" s="56">
        <f t="shared" si="87"/>
        <v>2.1259999999999999e-003</v>
      </c>
      <c r="T190" s="57">
        <f t="shared" si="88"/>
        <v>2.933939219547672e-002</v>
      </c>
      <c r="U190" s="58">
        <f t="shared" si="93"/>
        <v>5.6009681081714682</v>
      </c>
      <c r="V190" s="59">
        <f t="shared" si="94"/>
        <v>5.5716287159759919</v>
      </c>
      <c r="W190" s="60">
        <f t="shared" si="95"/>
        <v>0.99999998934184653</v>
      </c>
      <c r="X190" s="61">
        <f t="shared" si="96"/>
        <v>0.9999999873812413</v>
      </c>
      <c r="Y190" s="62">
        <f t="shared" si="97"/>
        <v>1.0658153470899379e-008</v>
      </c>
      <c r="Z190" s="63">
        <f t="shared" si="98"/>
        <v>1.2618758704618926e-008</v>
      </c>
      <c r="AA190" s="64">
        <f t="shared" si="99"/>
        <v>6.149189818866835e-008</v>
      </c>
      <c r="AB190" s="65">
        <f t="shared" si="100"/>
        <v>-7.1530697712279242e-007</v>
      </c>
      <c r="AC190" s="66">
        <f t="shared" si="101"/>
        <v>2.2871163267547172e-006</v>
      </c>
      <c r="AD190" s="67">
        <f>シート1!C170</f>
        <v>9905</v>
      </c>
      <c r="AE190" s="6">
        <f t="shared" si="102"/>
        <v>-8.9745281063244686</v>
      </c>
      <c r="AF190" s="13">
        <f t="shared" si="103"/>
        <v>20.155325205279649</v>
      </c>
      <c r="AG190" s="11">
        <f t="shared" si="104"/>
        <v>11.18079709895518</v>
      </c>
      <c r="AH190" s="2">
        <f t="shared" si="105"/>
        <v>5050</v>
      </c>
      <c r="AI190" s="76"/>
      <c r="AJ190" s="76"/>
      <c r="AK190" s="76"/>
    </row>
    <row r="191" ht="14.25">
      <c r="A191" s="76"/>
      <c r="B191" s="76"/>
      <c r="C191" s="76"/>
      <c r="D191" s="55">
        <f t="shared" si="89"/>
        <v>0.161213</v>
      </c>
      <c r="E191" s="56">
        <f t="shared" si="85"/>
        <v>2.124e-003</v>
      </c>
      <c r="F191" s="57">
        <f t="shared" si="86"/>
        <v>2.9280635068249457e-002</v>
      </c>
      <c r="G191" s="58">
        <f t="shared" si="106"/>
        <v>5.5783284624558886</v>
      </c>
      <c r="H191" s="59">
        <f t="shared" si="107"/>
        <v>5.5490478273876391</v>
      </c>
      <c r="I191" s="60">
        <f t="shared" si="108"/>
        <v>0.99999998785765798</v>
      </c>
      <c r="J191" s="61">
        <f t="shared" si="109"/>
        <v>0.99999998563814319</v>
      </c>
      <c r="K191" s="62">
        <f t="shared" si="110"/>
        <v>1.2142342020737829e-008</v>
      </c>
      <c r="L191" s="63">
        <f t="shared" si="111"/>
        <v>1.4361856814915086e-008</v>
      </c>
      <c r="M191" s="64">
        <f t="shared" si="112"/>
        <v>6.9787372678581322e-008</v>
      </c>
      <c r="N191" s="65">
        <f t="shared" si="90"/>
        <v>8.1180441753311887e-007</v>
      </c>
      <c r="O191" s="66">
        <f t="shared" si="91"/>
        <v>-2.5903242056265761e-006</v>
      </c>
      <c r="P191" s="67">
        <f>シート1!B171</f>
        <v>541</v>
      </c>
      <c r="Q191" s="68">
        <f>シート1!A171</f>
        <v>5055</v>
      </c>
      <c r="R191" s="55">
        <f t="shared" si="92"/>
        <v>0.161213</v>
      </c>
      <c r="S191" s="56">
        <f t="shared" si="87"/>
        <v>2.1259999999999999e-003</v>
      </c>
      <c r="T191" s="57">
        <f t="shared" si="88"/>
        <v>2.933939219547672e-002</v>
      </c>
      <c r="U191" s="58">
        <f t="shared" si="93"/>
        <v>5.5672250778658636</v>
      </c>
      <c r="V191" s="59">
        <f t="shared" si="94"/>
        <v>5.5378856856703873</v>
      </c>
      <c r="W191" s="60">
        <f t="shared" si="95"/>
        <v>0.99999998705827187</v>
      </c>
      <c r="X191" s="61">
        <f t="shared" si="96"/>
        <v>0.99999998469234219</v>
      </c>
      <c r="Y191" s="62">
        <f t="shared" si="97"/>
        <v>1.2941728133597508e-008</v>
      </c>
      <c r="Z191" s="63">
        <f t="shared" si="98"/>
        <v>1.5307657807994701e-008</v>
      </c>
      <c r="AA191" s="64">
        <f t="shared" si="99"/>
        <v>7.4241980857608661e-008</v>
      </c>
      <c r="AB191" s="65">
        <f t="shared" si="100"/>
        <v>-8.6362282621242187e-007</v>
      </c>
      <c r="AC191" s="66">
        <f t="shared" si="101"/>
        <v>2.7446168429049787e-006</v>
      </c>
      <c r="AD191" s="67">
        <f>シート1!C171</f>
        <v>689</v>
      </c>
      <c r="AE191" s="6">
        <f t="shared" si="102"/>
        <v>-1.2443078590498973</v>
      </c>
      <c r="AF191" s="13">
        <f t="shared" si="103"/>
        <v>1.6824726839691078</v>
      </c>
      <c r="AG191" s="11">
        <f t="shared" si="104"/>
        <v>0.43816482491921049</v>
      </c>
      <c r="AH191" s="2">
        <f t="shared" si="105"/>
        <v>5055</v>
      </c>
      <c r="AI191" s="76"/>
      <c r="AJ191" s="76"/>
      <c r="AK191" s="76"/>
    </row>
    <row r="192" ht="14.25">
      <c r="A192" s="76"/>
      <c r="B192" s="76"/>
      <c r="C192" s="76"/>
      <c r="D192" s="55">
        <f t="shared" si="89"/>
        <v>0.16022500000000001</v>
      </c>
      <c r="E192" s="56">
        <f t="shared" si="85"/>
        <v>2.124e-003</v>
      </c>
      <c r="F192" s="57">
        <f t="shared" si="86"/>
        <v>2.9280635068249457e-002</v>
      </c>
      <c r="G192" s="58">
        <f t="shared" si="106"/>
        <v>5.5445860249132233</v>
      </c>
      <c r="H192" s="59">
        <f t="shared" si="107"/>
        <v>5.5153053898449738</v>
      </c>
      <c r="I192" s="60">
        <f t="shared" si="108"/>
        <v>0.99999998526708822</v>
      </c>
      <c r="J192" s="61">
        <f t="shared" si="109"/>
        <v>0.99999998259077438</v>
      </c>
      <c r="K192" s="62">
        <f t="shared" si="110"/>
        <v>1.4732911779447022e-008</v>
      </c>
      <c r="L192" s="63">
        <f t="shared" si="111"/>
        <v>1.7409225616660251e-008</v>
      </c>
      <c r="M192" s="64">
        <f t="shared" si="112"/>
        <v>8.4192867607437554e-008</v>
      </c>
      <c r="N192" s="65">
        <f t="shared" si="90"/>
        <v>9.7937691626949265e-007</v>
      </c>
      <c r="O192" s="66">
        <f t="shared" si="91"/>
        <v>-3.1060158963331415e-006</v>
      </c>
      <c r="P192" s="67">
        <f>シート1!B172</f>
        <v>1275</v>
      </c>
      <c r="Q192" s="68">
        <f>シート1!A172</f>
        <v>5060</v>
      </c>
      <c r="R192" s="55">
        <f t="shared" si="92"/>
        <v>0.16022500000000001</v>
      </c>
      <c r="S192" s="56">
        <f t="shared" si="87"/>
        <v>2.1259999999999999e-003</v>
      </c>
      <c r="T192" s="57">
        <f t="shared" si="88"/>
        <v>2.933939219547672e-002</v>
      </c>
      <c r="U192" s="58">
        <f t="shared" si="93"/>
        <v>5.5335502152982494</v>
      </c>
      <c r="V192" s="59">
        <f t="shared" si="94"/>
        <v>5.5042108231027731</v>
      </c>
      <c r="W192" s="60">
        <f t="shared" si="95"/>
        <v>0.9999999843089229</v>
      </c>
      <c r="X192" s="61">
        <f t="shared" si="96"/>
        <v>0.99999998145819502</v>
      </c>
      <c r="Y192" s="62">
        <f t="shared" si="97"/>
        <v>1.5691077104307283e-008</v>
      </c>
      <c r="Z192" s="63">
        <f t="shared" si="98"/>
        <v>1.8541804980287679e-008</v>
      </c>
      <c r="AA192" s="64">
        <f t="shared" si="99"/>
        <v>8.9499971883335682e-008</v>
      </c>
      <c r="AB192" s="65">
        <f t="shared" si="100"/>
        <v>-1.0411120200586241e-006</v>
      </c>
      <c r="AC192" s="66">
        <f t="shared" si="101"/>
        <v>3.2885628431752343e-006</v>
      </c>
      <c r="AD192" s="67">
        <f>シート1!C172</f>
        <v>1698</v>
      </c>
      <c r="AE192" s="6">
        <f t="shared" si="102"/>
        <v>-3.5163355711178892</v>
      </c>
      <c r="AF192" s="13">
        <f t="shared" si="103"/>
        <v>4.9681066155660778</v>
      </c>
      <c r="AG192" s="11">
        <f t="shared" si="104"/>
        <v>1.4517710444481886</v>
      </c>
      <c r="AH192" s="2">
        <f t="shared" si="105"/>
        <v>5060</v>
      </c>
      <c r="AI192" s="76"/>
      <c r="AJ192" s="76"/>
      <c r="AK192" s="76"/>
    </row>
    <row r="193" ht="14.25">
      <c r="A193" s="76"/>
      <c r="B193" s="76"/>
      <c r="C193" s="76"/>
      <c r="D193" s="55">
        <f t="shared" si="89"/>
        <v>0.15923699999999999</v>
      </c>
      <c r="E193" s="56">
        <f t="shared" si="85"/>
        <v>2.124e-003</v>
      </c>
      <c r="F193" s="57">
        <f t="shared" si="86"/>
        <v>2.9280635068249457e-002</v>
      </c>
      <c r="G193" s="58">
        <f t="shared" si="106"/>
        <v>5.510843587370557</v>
      </c>
      <c r="H193" s="59">
        <f t="shared" si="107"/>
        <v>5.4815629523023075</v>
      </c>
      <c r="I193" s="60">
        <f t="shared" si="108"/>
        <v>0.9999999821436012</v>
      </c>
      <c r="J193" s="61">
        <f t="shared" si="109"/>
        <v>0.99999997892014558</v>
      </c>
      <c r="K193" s="62">
        <f t="shared" si="110"/>
        <v>1.7856398804028117e-008</v>
      </c>
      <c r="L193" s="63">
        <f t="shared" si="111"/>
        <v>2.1079854417571653e-008</v>
      </c>
      <c r="M193" s="64">
        <f t="shared" si="112"/>
        <v>1.0145636266044324e-007</v>
      </c>
      <c r="N193" s="65">
        <f t="shared" si="90"/>
        <v>1.1801952163169514e-006</v>
      </c>
      <c r="O193" s="66">
        <f t="shared" si="91"/>
        <v>-3.7199962463868422e-006</v>
      </c>
      <c r="P193" s="67">
        <f>シート1!B173</f>
        <v>984</v>
      </c>
      <c r="Q193" s="68">
        <f>シート1!A173</f>
        <v>5065</v>
      </c>
      <c r="R193" s="55">
        <f t="shared" si="92"/>
        <v>0.15923699999999999</v>
      </c>
      <c r="S193" s="56">
        <f t="shared" si="87"/>
        <v>2.1259999999999999e-003</v>
      </c>
      <c r="T193" s="57">
        <f t="shared" si="88"/>
        <v>2.933939219547672e-002</v>
      </c>
      <c r="U193" s="58">
        <f t="shared" si="93"/>
        <v>5.4998753527306352</v>
      </c>
      <c r="V193" s="59">
        <f t="shared" si="94"/>
        <v>5.4705359605351589</v>
      </c>
      <c r="W193" s="60">
        <f t="shared" si="95"/>
        <v>0.99999998099646592</v>
      </c>
      <c r="X193" s="61">
        <f t="shared" si="96"/>
        <v>0.99999997756549286</v>
      </c>
      <c r="Y193" s="62">
        <f t="shared" si="97"/>
        <v>1.9003534079686801e-008</v>
      </c>
      <c r="Z193" s="63">
        <f t="shared" si="98"/>
        <v>2.243450714090045e-008</v>
      </c>
      <c r="AA193" s="64">
        <f t="shared" si="99"/>
        <v>1.0777145806748532e-007</v>
      </c>
      <c r="AB193" s="65">
        <f t="shared" si="100"/>
        <v>-1.2536558174516506e-006</v>
      </c>
      <c r="AC193" s="66">
        <f t="shared" si="101"/>
        <v>3.9356985105306104e-006</v>
      </c>
      <c r="AD193" s="67">
        <f>シート1!C173</f>
        <v>3753</v>
      </c>
      <c r="AE193" s="6">
        <f t="shared" si="102"/>
        <v>-3.2502297055665754</v>
      </c>
      <c r="AF193" s="13">
        <f t="shared" si="103"/>
        <v>13.141576353596307</v>
      </c>
      <c r="AG193" s="11">
        <f t="shared" si="104"/>
        <v>9.8913466480297316</v>
      </c>
      <c r="AH193" s="2">
        <f t="shared" si="105"/>
        <v>5065</v>
      </c>
      <c r="AI193" s="76"/>
      <c r="AJ193" s="76"/>
      <c r="AK193" s="76"/>
    </row>
    <row r="194" ht="14.25">
      <c r="A194" s="76"/>
      <c r="B194" s="76"/>
      <c r="C194" s="76"/>
      <c r="D194" s="55">
        <f t="shared" si="89"/>
        <v>0.15825</v>
      </c>
      <c r="E194" s="56">
        <f t="shared" si="85"/>
        <v>2.124e-003</v>
      </c>
      <c r="F194" s="57">
        <f t="shared" si="86"/>
        <v>2.9280635068249457e-002</v>
      </c>
      <c r="G194" s="58">
        <f t="shared" si="106"/>
        <v>5.477135302092611</v>
      </c>
      <c r="H194" s="59">
        <f t="shared" si="107"/>
        <v>5.4478546670243615</v>
      </c>
      <c r="I194" s="60">
        <f t="shared" si="108"/>
        <v>0.99999997838602295</v>
      </c>
      <c r="J194" s="61">
        <f t="shared" si="109"/>
        <v>0.99999997450870914</v>
      </c>
      <c r="K194" s="62">
        <f t="shared" si="110"/>
        <v>2.161397705258139e-008</v>
      </c>
      <c r="L194" s="63">
        <f t="shared" si="111"/>
        <v>2.5491290855939042e-008</v>
      </c>
      <c r="M194" s="64">
        <f t="shared" si="112"/>
        <v>1.220977245546774e-007</v>
      </c>
      <c r="N194" s="65">
        <f t="shared" si="90"/>
        <v>1.4203066881560674e-006</v>
      </c>
      <c r="O194" s="66">
        <f t="shared" si="91"/>
        <v>-4.4493020638679219e-006</v>
      </c>
      <c r="P194" s="67">
        <f>シート1!B174</f>
        <v>1731</v>
      </c>
      <c r="Q194" s="68">
        <f>シート1!A174</f>
        <v>5070</v>
      </c>
      <c r="R194" s="55">
        <f t="shared" si="92"/>
        <v>0.15825</v>
      </c>
      <c r="S194" s="56">
        <f t="shared" si="87"/>
        <v>2.1259999999999999e-003</v>
      </c>
      <c r="T194" s="57">
        <f t="shared" si="88"/>
        <v>2.933939219547672e-002</v>
      </c>
      <c r="U194" s="58">
        <f t="shared" si="93"/>
        <v>5.4662345740320175</v>
      </c>
      <c r="V194" s="59">
        <f t="shared" si="94"/>
        <v>5.4368951818365412</v>
      </c>
      <c r="W194" s="60">
        <f t="shared" si="95"/>
        <v>0.99999997701450782</v>
      </c>
      <c r="X194" s="61">
        <f t="shared" si="96"/>
        <v>0.99999997289063014</v>
      </c>
      <c r="Y194" s="62">
        <f t="shared" si="97"/>
        <v>2.2985492176275102e-008</v>
      </c>
      <c r="Z194" s="63">
        <f t="shared" si="98"/>
        <v>2.7109369860056631e-008</v>
      </c>
      <c r="AA194" s="64">
        <f t="shared" si="99"/>
        <v>1.2960185467377884e-007</v>
      </c>
      <c r="AB194" s="65">
        <f t="shared" si="100"/>
        <v>-1.507598783367721e-006</v>
      </c>
      <c r="AC194" s="66">
        <f t="shared" si="101"/>
        <v>4.7038164167753519e-006</v>
      </c>
      <c r="AD194" s="67">
        <f>シート1!C174</f>
        <v>2254</v>
      </c>
      <c r="AE194" s="6">
        <f t="shared" si="102"/>
        <v>-6.8385718477983852</v>
      </c>
      <c r="AF194" s="13">
        <f t="shared" si="103"/>
        <v>9.4330329415270722</v>
      </c>
      <c r="AG194" s="11">
        <f t="shared" si="104"/>
        <v>2.5944610937286869</v>
      </c>
      <c r="AH194" s="2">
        <f t="shared" si="105"/>
        <v>5070</v>
      </c>
      <c r="AI194" s="76"/>
      <c r="AJ194" s="76"/>
      <c r="AK194" s="76"/>
    </row>
    <row r="195" ht="14.25">
      <c r="A195" s="76"/>
      <c r="B195" s="76"/>
      <c r="C195" s="76"/>
      <c r="D195" s="55">
        <f t="shared" si="89"/>
        <v>0.15726499999999999</v>
      </c>
      <c r="E195" s="56">
        <f t="shared" si="85"/>
        <v>2.124e-003</v>
      </c>
      <c r="F195" s="57">
        <f t="shared" si="86"/>
        <v>2.9280635068249457e-002</v>
      </c>
      <c r="G195" s="58">
        <f t="shared" si="106"/>
        <v>5.4434953213441029</v>
      </c>
      <c r="H195" s="59">
        <f t="shared" si="107"/>
        <v>5.4142146862758533</v>
      </c>
      <c r="I195" s="60">
        <f t="shared" si="108"/>
        <v>0.99999997387662343</v>
      </c>
      <c r="J195" s="61">
        <f t="shared" si="109"/>
        <v>0.99999996921984213</v>
      </c>
      <c r="K195" s="62">
        <f t="shared" si="110"/>
        <v>2.6123376573039536e-008</v>
      </c>
      <c r="L195" s="63">
        <f t="shared" si="111"/>
        <v>3.0780157866949764e-008</v>
      </c>
      <c r="M195" s="64">
        <f t="shared" si="112"/>
        <v>1.4671715930616826e-007</v>
      </c>
      <c r="N195" s="65">
        <f t="shared" si="90"/>
        <v>1.7066932523913864e-006</v>
      </c>
      <c r="O195" s="66">
        <f t="shared" si="91"/>
        <v>-5.3134327668503697e-006</v>
      </c>
      <c r="P195" s="67">
        <f>シート1!B175</f>
        <v>2047</v>
      </c>
      <c r="Q195" s="68">
        <f>シート1!A175</f>
        <v>5075</v>
      </c>
      <c r="R195" s="55">
        <f t="shared" si="92"/>
        <v>0.15726499999999999</v>
      </c>
      <c r="S195" s="56">
        <f t="shared" si="87"/>
        <v>2.1259999999999999e-003</v>
      </c>
      <c r="T195" s="57">
        <f t="shared" si="88"/>
        <v>2.933939219547672e-002</v>
      </c>
      <c r="U195" s="58">
        <f t="shared" si="93"/>
        <v>5.4326619630713902</v>
      </c>
      <c r="V195" s="59">
        <f t="shared" si="94"/>
        <v>5.4033225708759138</v>
      </c>
      <c r="W195" s="60">
        <f t="shared" si="95"/>
        <v>0.99999997223934722</v>
      </c>
      <c r="X195" s="61">
        <f t="shared" si="96"/>
        <v>0.99999996729006235</v>
      </c>
      <c r="Y195" s="62">
        <f t="shared" si="97"/>
        <v>2.7760652776542827e-008</v>
      </c>
      <c r="Z195" s="63">
        <f t="shared" si="98"/>
        <v>3.2709937647368292e-008</v>
      </c>
      <c r="AA195" s="64">
        <f t="shared" si="99"/>
        <v>1.5562033661445537e-007</v>
      </c>
      <c r="AB195" s="65">
        <f t="shared" si="100"/>
        <v>-1.8102598202608537e-006</v>
      </c>
      <c r="AC195" s="66">
        <f t="shared" si="101"/>
        <v>5.613263533485941e-006</v>
      </c>
      <c r="AD195" s="67">
        <f>シート1!C175</f>
        <v>5149</v>
      </c>
      <c r="AE195" s="6">
        <f t="shared" si="102"/>
        <v>-9.6576060859268988</v>
      </c>
      <c r="AF195" s="13">
        <f t="shared" si="103"/>
        <v>25.714933158242523</v>
      </c>
      <c r="AG195" s="11">
        <f t="shared" si="104"/>
        <v>16.057327072315623</v>
      </c>
      <c r="AH195" s="2">
        <f t="shared" si="105"/>
        <v>5075</v>
      </c>
      <c r="AI195" s="76"/>
      <c r="AJ195" s="76"/>
      <c r="AK195" s="76"/>
    </row>
    <row r="196" ht="14.25">
      <c r="A196" s="76"/>
      <c r="B196" s="76"/>
      <c r="C196" s="76"/>
      <c r="D196" s="55">
        <f t="shared" si="89"/>
        <v>0.15628</v>
      </c>
      <c r="E196" s="56">
        <f t="shared" si="85"/>
        <v>2.124e-003</v>
      </c>
      <c r="F196" s="57">
        <f t="shared" si="86"/>
        <v>2.9280635068249457e-002</v>
      </c>
      <c r="G196" s="58">
        <f t="shared" si="106"/>
        <v>5.4098553405955947</v>
      </c>
      <c r="H196" s="59">
        <f t="shared" si="107"/>
        <v>5.3805747055273452</v>
      </c>
      <c r="I196" s="60">
        <f t="shared" si="108"/>
        <v>0.99999996846110606</v>
      </c>
      <c r="J196" s="61">
        <f t="shared" si="109"/>
        <v>0.99999996287448323</v>
      </c>
      <c r="K196" s="62">
        <f t="shared" si="110"/>
        <v>3.1538893940918911e-008</v>
      </c>
      <c r="L196" s="63">
        <f t="shared" si="111"/>
        <v>3.7125516771929767e-008</v>
      </c>
      <c r="M196" s="64">
        <f t="shared" si="112"/>
        <v>1.7610138858113602e-007</v>
      </c>
      <c r="N196" s="65">
        <f t="shared" si="90"/>
        <v>2.0485064804246292e-006</v>
      </c>
      <c r="O196" s="66">
        <f t="shared" si="91"/>
        <v>-6.3379710836648992e-006</v>
      </c>
      <c r="P196" s="67">
        <f>シート1!B176</f>
        <v>1870</v>
      </c>
      <c r="Q196" s="68">
        <f>シート1!A176</f>
        <v>5080</v>
      </c>
      <c r="R196" s="55">
        <f t="shared" si="92"/>
        <v>0.15628</v>
      </c>
      <c r="S196" s="56">
        <f t="shared" si="87"/>
        <v>2.1259999999999999e-003</v>
      </c>
      <c r="T196" s="57">
        <f t="shared" si="88"/>
        <v>2.933939219547672e-002</v>
      </c>
      <c r="U196" s="58">
        <f t="shared" si="93"/>
        <v>5.3990893521107637</v>
      </c>
      <c r="V196" s="59">
        <f t="shared" si="94"/>
        <v>5.3697499599152874</v>
      </c>
      <c r="W196" s="60">
        <f t="shared" si="95"/>
        <v>0.99999996650885326</v>
      </c>
      <c r="X196" s="61">
        <f t="shared" si="96"/>
        <v>0.99999996057564267</v>
      </c>
      <c r="Y196" s="62">
        <f t="shared" si="97"/>
        <v>3.3491146744779599e-008</v>
      </c>
      <c r="Z196" s="63">
        <f t="shared" si="98"/>
        <v>3.94243573342834e-008</v>
      </c>
      <c r="AA196" s="64">
        <f t="shared" si="99"/>
        <v>1.8665171389223326e-007</v>
      </c>
      <c r="AB196" s="65">
        <f t="shared" si="100"/>
        <v>-2.171233563637906e-006</v>
      </c>
      <c r="AC196" s="66">
        <f t="shared" si="101"/>
        <v>6.6907412095523299e-006</v>
      </c>
      <c r="AD196" s="67">
        <f>シート1!C176</f>
        <v>2229</v>
      </c>
      <c r="AE196" s="6">
        <f t="shared" si="102"/>
        <v>-10.523696510448174</v>
      </c>
      <c r="AF196" s="13">
        <f t="shared" si="103"/>
        <v>13.268791703822977</v>
      </c>
      <c r="AG196" s="11">
        <f t="shared" si="104"/>
        <v>2.7450951933748033</v>
      </c>
      <c r="AH196" s="2">
        <f t="shared" si="105"/>
        <v>5080</v>
      </c>
      <c r="AI196" s="76"/>
      <c r="AJ196" s="76"/>
      <c r="AK196" s="76"/>
    </row>
    <row r="197" ht="14.25">
      <c r="A197" s="76"/>
      <c r="B197" s="76"/>
      <c r="C197" s="76"/>
      <c r="D197" s="55">
        <f t="shared" si="89"/>
        <v>0.15529599999999999</v>
      </c>
      <c r="E197" s="56">
        <f t="shared" si="85"/>
        <v>2.124e-003</v>
      </c>
      <c r="F197" s="57">
        <f t="shared" si="86"/>
        <v>2.9280635068249457e-002</v>
      </c>
      <c r="G197" s="58">
        <f t="shared" si="106"/>
        <v>5.3762495121118059</v>
      </c>
      <c r="H197" s="59">
        <f t="shared" si="107"/>
        <v>5.3469688770435564</v>
      </c>
      <c r="I197" s="60">
        <f t="shared" si="108"/>
        <v>0.99999996197196017</v>
      </c>
      <c r="J197" s="61">
        <f t="shared" si="109"/>
        <v>0.99999995527863383</v>
      </c>
      <c r="K197" s="62">
        <f t="shared" si="110"/>
        <v>3.8028039828219562e-008</v>
      </c>
      <c r="L197" s="63">
        <f t="shared" si="111"/>
        <v>4.4721366165845211e-008</v>
      </c>
      <c r="M197" s="64">
        <f t="shared" si="112"/>
        <v>2.1109281019286357e-007</v>
      </c>
      <c r="N197" s="65">
        <f t="shared" si="90"/>
        <v>2.4555455986759243e-006</v>
      </c>
      <c r="O197" s="66">
        <f t="shared" si="91"/>
        <v>-7.5498775001264515e-006</v>
      </c>
      <c r="P197" s="67">
        <f>シート1!B177</f>
        <v>1475</v>
      </c>
      <c r="Q197" s="68">
        <f>シート1!A177</f>
        <v>5085</v>
      </c>
      <c r="R197" s="55">
        <f t="shared" si="92"/>
        <v>0.15529599999999999</v>
      </c>
      <c r="S197" s="56">
        <f t="shared" si="87"/>
        <v>2.1259999999999999e-003</v>
      </c>
      <c r="T197" s="57">
        <f t="shared" si="88"/>
        <v>2.933939219547672e-002</v>
      </c>
      <c r="U197" s="58">
        <f t="shared" si="93"/>
        <v>5.3655508250191311</v>
      </c>
      <c r="V197" s="59">
        <f t="shared" si="94"/>
        <v>5.3362114328236547</v>
      </c>
      <c r="W197" s="60">
        <f t="shared" si="95"/>
        <v>0.99999995964726518</v>
      </c>
      <c r="X197" s="61">
        <f t="shared" si="96"/>
        <v>0.99999995254382901</v>
      </c>
      <c r="Y197" s="62">
        <f t="shared" si="97"/>
        <v>4.0352734820281455e-008</v>
      </c>
      <c r="Z197" s="63">
        <f t="shared" si="98"/>
        <v>4.7456170992887792e-008</v>
      </c>
      <c r="AA197" s="64">
        <f t="shared" si="99"/>
        <v>2.2357780534229647e-007</v>
      </c>
      <c r="AB197" s="65">
        <f t="shared" si="100"/>
        <v>-2.600777806540656e-006</v>
      </c>
      <c r="AC197" s="66">
        <f t="shared" si="101"/>
        <v>7.9643420627048318e-006</v>
      </c>
      <c r="AD197" s="67">
        <f>シート1!C177</f>
        <v>1510</v>
      </c>
      <c r="AE197" s="6">
        <f t="shared" si="102"/>
        <v>-9.8879982420914327</v>
      </c>
      <c r="AF197" s="13">
        <f t="shared" si="103"/>
        <v>10.699757317872136</v>
      </c>
      <c r="AG197" s="11">
        <f t="shared" si="104"/>
        <v>0.81175907578070294</v>
      </c>
      <c r="AH197" s="2">
        <f t="shared" si="105"/>
        <v>5085</v>
      </c>
      <c r="AI197" s="76"/>
      <c r="AJ197" s="76"/>
      <c r="AK197" s="76"/>
    </row>
    <row r="198" ht="14.25">
      <c r="A198" s="76"/>
      <c r="B198" s="76"/>
      <c r="C198" s="76"/>
      <c r="D198" s="55">
        <f t="shared" si="89"/>
        <v>0.15431300000000001</v>
      </c>
      <c r="E198" s="56">
        <f t="shared" si="85"/>
        <v>2.124e-003</v>
      </c>
      <c r="F198" s="57">
        <f t="shared" si="86"/>
        <v>2.9280635068249457e-002</v>
      </c>
      <c r="G198" s="58">
        <f t="shared" si="106"/>
        <v>5.3426778358927365</v>
      </c>
      <c r="H198" s="59">
        <f t="shared" si="107"/>
        <v>5.313397200824487</v>
      </c>
      <c r="I198" s="60">
        <f t="shared" si="108"/>
        <v>0.99999995420655041</v>
      </c>
      <c r="J198" s="61">
        <f t="shared" si="109"/>
        <v>0.99999994619779031</v>
      </c>
      <c r="K198" s="62">
        <f t="shared" si="110"/>
        <v>4.5793449587883117e-008</v>
      </c>
      <c r="L198" s="63">
        <f t="shared" si="111"/>
        <v>5.3802209687425773e-008</v>
      </c>
      <c r="M198" s="64">
        <f t="shared" si="112"/>
        <v>2.5270532198825188e-007</v>
      </c>
      <c r="N198" s="65">
        <f t="shared" si="90"/>
        <v>2.9396048145992827e-006</v>
      </c>
      <c r="O198" s="66">
        <f t="shared" si="91"/>
        <v>-8.981429769135975e-006</v>
      </c>
      <c r="P198" s="67">
        <f>シート1!B178</f>
        <v>2228</v>
      </c>
      <c r="Q198" s="68">
        <f>シート1!A178</f>
        <v>5090</v>
      </c>
      <c r="R198" s="55">
        <f t="shared" si="92"/>
        <v>0.15431300000000001</v>
      </c>
      <c r="S198" s="56">
        <f t="shared" si="87"/>
        <v>2.1259999999999999e-003</v>
      </c>
      <c r="T198" s="57">
        <f t="shared" si="88"/>
        <v>2.933939219547672e-002</v>
      </c>
      <c r="U198" s="58">
        <f t="shared" si="93"/>
        <v>5.3320463817964958</v>
      </c>
      <c r="V198" s="59">
        <f t="shared" si="94"/>
        <v>5.3027069896010195</v>
      </c>
      <c r="W198" s="60">
        <f t="shared" si="95"/>
        <v>0.99999995144207277</v>
      </c>
      <c r="X198" s="61">
        <f t="shared" si="96"/>
        <v>0.99999994294870143</v>
      </c>
      <c r="Y198" s="62">
        <f t="shared" si="97"/>
        <v>4.8557927234682552e-008</v>
      </c>
      <c r="Z198" s="63">
        <f t="shared" si="98"/>
        <v>5.7051298574251064e-008</v>
      </c>
      <c r="AA198" s="64">
        <f t="shared" si="99"/>
        <v>2.6745945772072882e-007</v>
      </c>
      <c r="AB198" s="65">
        <f t="shared" si="100"/>
        <v>-3.1112328914961224e-006</v>
      </c>
      <c r="AC198" s="66">
        <f t="shared" si="101"/>
        <v>9.4676844852510491e-006</v>
      </c>
      <c r="AD198" s="67">
        <f>シート1!C178</f>
        <v>2505</v>
      </c>
      <c r="AE198" s="6">
        <f t="shared" si="102"/>
        <v>-17.767941673568348</v>
      </c>
      <c r="AF198" s="13">
        <f t="shared" si="103"/>
        <v>21.100783546916684</v>
      </c>
      <c r="AG198" s="11">
        <f t="shared" si="104"/>
        <v>3.332841873348336</v>
      </c>
      <c r="AH198" s="2">
        <f t="shared" si="105"/>
        <v>5090</v>
      </c>
      <c r="AI198" s="76"/>
      <c r="AJ198" s="76"/>
      <c r="AK198" s="76"/>
    </row>
    <row r="199" ht="14.25">
      <c r="A199" s="76"/>
      <c r="B199" s="76"/>
      <c r="C199" s="76"/>
      <c r="D199" s="55">
        <f t="shared" si="89"/>
        <v>0.153332</v>
      </c>
      <c r="E199" s="56">
        <f t="shared" si="85"/>
        <v>2.124e-003</v>
      </c>
      <c r="F199" s="57">
        <f t="shared" si="86"/>
        <v>2.9280635068249457e-002</v>
      </c>
      <c r="G199" s="58">
        <f t="shared" si="106"/>
        <v>5.3091744642031058</v>
      </c>
      <c r="H199" s="59">
        <f t="shared" si="107"/>
        <v>5.2798938291348563</v>
      </c>
      <c r="I199" s="60">
        <f t="shared" si="108"/>
        <v>0.99999994493635525</v>
      </c>
      <c r="J199" s="61">
        <f t="shared" si="109"/>
        <v>0.99999993536789245</v>
      </c>
      <c r="K199" s="62">
        <f t="shared" si="110"/>
        <v>5.5063644754937968e-008</v>
      </c>
      <c r="L199" s="63">
        <f t="shared" si="111"/>
        <v>6.4632107554807305e-008</v>
      </c>
      <c r="M199" s="64">
        <f t="shared" si="112"/>
        <v>3.0207053752586833e-007</v>
      </c>
      <c r="N199" s="65">
        <f t="shared" si="90"/>
        <v>3.5138476683958272e-006</v>
      </c>
      <c r="O199" s="66">
        <f t="shared" si="91"/>
        <v>-1.0668229879908236e-005</v>
      </c>
      <c r="P199" s="67">
        <f>シート1!B179</f>
        <v>1904</v>
      </c>
      <c r="Q199" s="68">
        <f>シート1!A179</f>
        <v>5095</v>
      </c>
      <c r="R199" s="55">
        <f t="shared" si="92"/>
        <v>0.153332</v>
      </c>
      <c r="S199" s="56">
        <f t="shared" si="87"/>
        <v>2.1259999999999999e-003</v>
      </c>
      <c r="T199" s="57">
        <f t="shared" si="88"/>
        <v>2.933939219547672e-002</v>
      </c>
      <c r="U199" s="58">
        <f t="shared" si="93"/>
        <v>5.2986101063118509</v>
      </c>
      <c r="V199" s="59">
        <f t="shared" si="94"/>
        <v>5.2692707141163746</v>
      </c>
      <c r="W199" s="60">
        <f t="shared" si="95"/>
        <v>0.99999994165386941</v>
      </c>
      <c r="X199" s="61">
        <f t="shared" si="96"/>
        <v>0.9999999315136362</v>
      </c>
      <c r="Y199" s="62">
        <f t="shared" si="97"/>
        <v>5.8346130593633916e-008</v>
      </c>
      <c r="Z199" s="63">
        <f t="shared" si="98"/>
        <v>6.8486363802300332e-008</v>
      </c>
      <c r="AA199" s="64">
        <f t="shared" si="99"/>
        <v>3.1947939309640354e-007</v>
      </c>
      <c r="AB199" s="65">
        <f t="shared" si="100"/>
        <v>-3.7163568805056854e-006</v>
      </c>
      <c r="AC199" s="66">
        <f t="shared" si="101"/>
        <v>1.1237806474009025e-005</v>
      </c>
      <c r="AD199" s="67">
        <f>シート1!C179</f>
        <v>1977</v>
      </c>
      <c r="AE199" s="6">
        <f t="shared" si="102"/>
        <v>-18.035814691996151</v>
      </c>
      <c r="AF199" s="13">
        <f t="shared" si="103"/>
        <v>19.766751112597237</v>
      </c>
      <c r="AG199" s="11">
        <f t="shared" si="104"/>
        <v>1.7309364206010862</v>
      </c>
      <c r="AH199" s="2">
        <f t="shared" si="105"/>
        <v>5095</v>
      </c>
      <c r="AI199" s="76"/>
      <c r="AJ199" s="76"/>
      <c r="AK199" s="76"/>
    </row>
    <row r="200" ht="14.25">
      <c r="A200" s="76"/>
      <c r="B200" s="76"/>
      <c r="C200" s="76"/>
      <c r="D200" s="55">
        <f t="shared" si="89"/>
        <v>0.15235099999999999</v>
      </c>
      <c r="E200" s="56">
        <f t="shared" si="85"/>
        <v>2.124e-003</v>
      </c>
      <c r="F200" s="57">
        <f t="shared" si="86"/>
        <v>2.9280635068249457e-002</v>
      </c>
      <c r="G200" s="58">
        <f t="shared" si="106"/>
        <v>5.2756710925134742</v>
      </c>
      <c r="H200" s="59">
        <f t="shared" si="107"/>
        <v>5.2463904574452247</v>
      </c>
      <c r="I200" s="60">
        <f t="shared" si="108"/>
        <v>0.99999993386162023</v>
      </c>
      <c r="J200" s="61">
        <f t="shared" si="109"/>
        <v>0.99999992244252434</v>
      </c>
      <c r="K200" s="62">
        <f t="shared" si="110"/>
        <v>6.6138379772873179e-008</v>
      </c>
      <c r="L200" s="63">
        <f t="shared" si="111"/>
        <v>7.7557475663958542e-008</v>
      </c>
      <c r="M200" s="64">
        <f t="shared" si="112"/>
        <v>3.6067402247063294e-007</v>
      </c>
      <c r="N200" s="65">
        <f t="shared" si="90"/>
        <v>4.1955550623696494e-006</v>
      </c>
      <c r="O200" s="66">
        <f t="shared" si="91"/>
        <v>-1.2657102004938549e-005</v>
      </c>
      <c r="P200" s="67">
        <f>シート1!B180</f>
        <v>24503</v>
      </c>
      <c r="Q200" s="68">
        <f>シート1!A180</f>
        <v>5100</v>
      </c>
      <c r="R200" s="55">
        <f t="shared" si="92"/>
        <v>0.15235099999999999</v>
      </c>
      <c r="S200" s="56">
        <f t="shared" si="87"/>
        <v>2.1259999999999999e-003</v>
      </c>
      <c r="T200" s="57">
        <f t="shared" si="88"/>
        <v>2.933939219547672e-002</v>
      </c>
      <c r="U200" s="58">
        <f t="shared" si="93"/>
        <v>5.2651738308272051</v>
      </c>
      <c r="V200" s="59">
        <f t="shared" si="94"/>
        <v>5.2358344386317288</v>
      </c>
      <c r="W200" s="60">
        <f t="shared" si="95"/>
        <v>0.99999992996858122</v>
      </c>
      <c r="X200" s="61">
        <f t="shared" si="96"/>
        <v>0.99999991787568343</v>
      </c>
      <c r="Y200" s="62">
        <f t="shared" si="97"/>
        <v>7.0031418775151622e-008</v>
      </c>
      <c r="Z200" s="63">
        <f t="shared" si="98"/>
        <v>8.2124316569398559e-008</v>
      </c>
      <c r="AA200" s="64">
        <f t="shared" si="99"/>
        <v>3.8119062166061663e-007</v>
      </c>
      <c r="AB200" s="65">
        <f t="shared" si="100"/>
        <v>-4.4342152270371882e-006</v>
      </c>
      <c r="AC200" s="66">
        <f t="shared" si="101"/>
        <v>1.332343781424629e-005</v>
      </c>
      <c r="AD200" s="67">
        <f>シート1!C180</f>
        <v>37581</v>
      </c>
      <c r="AE200" s="6">
        <f t="shared" si="102"/>
        <v>-275.37847801434185</v>
      </c>
      <c r="AF200" s="13">
        <f t="shared" si="103"/>
        <v>445.48358630350168</v>
      </c>
      <c r="AG200" s="11">
        <f t="shared" si="104"/>
        <v>170.10510828915983</v>
      </c>
      <c r="AH200" s="2">
        <f t="shared" si="105"/>
        <v>5100</v>
      </c>
      <c r="AI200" s="76"/>
      <c r="AJ200" s="76"/>
      <c r="AK200" s="76"/>
    </row>
    <row r="201" ht="14.25">
      <c r="A201" s="76"/>
      <c r="B201" s="76"/>
      <c r="C201" s="76"/>
      <c r="D201" s="55">
        <f t="shared" si="89"/>
        <v>0.15137100000000001</v>
      </c>
      <c r="E201" s="56">
        <f t="shared" si="85"/>
        <v>2.124e-003</v>
      </c>
      <c r="F201" s="57">
        <f t="shared" si="86"/>
        <v>2.9280635068249457e-002</v>
      </c>
      <c r="G201" s="58">
        <f t="shared" si="106"/>
        <v>5.2422018730885638</v>
      </c>
      <c r="H201" s="59">
        <f t="shared" si="107"/>
        <v>5.2129212380203143</v>
      </c>
      <c r="I201" s="60">
        <f t="shared" si="108"/>
        <v>0.99999992066060128</v>
      </c>
      <c r="J201" s="61">
        <f t="shared" si="109"/>
        <v>0.99999990705065556</v>
      </c>
      <c r="K201" s="62">
        <f t="shared" si="110"/>
        <v>7.9339398717515053e-008</v>
      </c>
      <c r="L201" s="63">
        <f t="shared" si="111"/>
        <v>9.2949344443482573e-008</v>
      </c>
      <c r="M201" s="64">
        <f t="shared" si="112"/>
        <v>4.3008680681836926e-007</v>
      </c>
      <c r="N201" s="65">
        <f t="shared" si="90"/>
        <v>5.0030020660889976e-006</v>
      </c>
      <c r="O201" s="66">
        <f t="shared" si="91"/>
        <v>-1.4996713374286404e-005</v>
      </c>
      <c r="P201" s="67">
        <f>シート1!B181</f>
        <v>1767</v>
      </c>
      <c r="Q201" s="68">
        <f>シート1!A181</f>
        <v>5105</v>
      </c>
      <c r="R201" s="55">
        <f t="shared" si="92"/>
        <v>0.15137100000000001</v>
      </c>
      <c r="S201" s="56">
        <f t="shared" si="87"/>
        <v>2.1259999999999999e-003</v>
      </c>
      <c r="T201" s="57">
        <f t="shared" si="88"/>
        <v>2.933939219547672e-002</v>
      </c>
      <c r="U201" s="58">
        <f t="shared" si="93"/>
        <v>5.2317716392115567</v>
      </c>
      <c r="V201" s="59">
        <f t="shared" si="94"/>
        <v>5.2024322470160804</v>
      </c>
      <c r="W201" s="60">
        <f t="shared" si="95"/>
        <v>0.99999991604959426</v>
      </c>
      <c r="X201" s="61">
        <f t="shared" si="96"/>
        <v>0.9999999016466854</v>
      </c>
      <c r="Y201" s="62">
        <f t="shared" si="97"/>
        <v>8.3950405738164591e-008</v>
      </c>
      <c r="Z201" s="63">
        <f t="shared" si="98"/>
        <v>9.8353314603727426e-008</v>
      </c>
      <c r="AA201" s="64">
        <f t="shared" si="99"/>
        <v>4.5423289964285644e-007</v>
      </c>
      <c r="AB201" s="65">
        <f t="shared" si="100"/>
        <v>-5.2838824613341902e-006</v>
      </c>
      <c r="AC201" s="66">
        <f t="shared" si="101"/>
        <v>1.5775139417607579e-005</v>
      </c>
      <c r="AD201" s="67">
        <f>シート1!C181</f>
        <v>1724</v>
      </c>
      <c r="AE201" s="6">
        <f t="shared" si="102"/>
        <v>-23.52930480401676</v>
      </c>
      <c r="AF201" s="13">
        <f t="shared" si="103"/>
        <v>24.196778196563724</v>
      </c>
      <c r="AG201" s="11">
        <f t="shared" si="104"/>
        <v>0.66747339254696314</v>
      </c>
      <c r="AH201" s="2">
        <f t="shared" si="105"/>
        <v>5105</v>
      </c>
      <c r="AI201" s="76"/>
      <c r="AJ201" s="76"/>
      <c r="AK201" s="76"/>
    </row>
    <row r="202" ht="14.25">
      <c r="A202" s="76"/>
      <c r="B202" s="76"/>
      <c r="C202" s="76"/>
      <c r="D202" s="55">
        <f t="shared" si="89"/>
        <v>0.150392</v>
      </c>
      <c r="E202" s="56">
        <f t="shared" si="85"/>
        <v>2.124e-003</v>
      </c>
      <c r="F202" s="57">
        <f t="shared" si="86"/>
        <v>2.9280635068249457e-002</v>
      </c>
      <c r="G202" s="58">
        <f t="shared" si="106"/>
        <v>5.2087668059283709</v>
      </c>
      <c r="H202" s="59">
        <f t="shared" si="107"/>
        <v>5.1794861708601214</v>
      </c>
      <c r="I202" s="60">
        <f t="shared" si="108"/>
        <v>0.99999990494551361</v>
      </c>
      <c r="J202" s="61">
        <f t="shared" si="109"/>
        <v>0.99999988874541357</v>
      </c>
      <c r="K202" s="62">
        <f t="shared" si="110"/>
        <v>9.5054486393131299e-008</v>
      </c>
      <c r="L202" s="63">
        <f t="shared" si="111"/>
        <v>1.112545864323522e-007</v>
      </c>
      <c r="M202" s="64">
        <f t="shared" si="112"/>
        <v>5.121929883914474e-007</v>
      </c>
      <c r="N202" s="65">
        <f t="shared" si="90"/>
        <v>5.9581055231970525e-006</v>
      </c>
      <c r="O202" s="66">
        <f t="shared" si="91"/>
        <v>-1.7745127091538598e-005</v>
      </c>
      <c r="P202" s="67">
        <f>シート1!B182</f>
        <v>2582</v>
      </c>
      <c r="Q202" s="68">
        <f>シート1!A182</f>
        <v>5110</v>
      </c>
      <c r="R202" s="55">
        <f t="shared" si="92"/>
        <v>0.150392</v>
      </c>
      <c r="S202" s="56">
        <f t="shared" si="87"/>
        <v>2.1259999999999999e-003</v>
      </c>
      <c r="T202" s="57">
        <f t="shared" si="88"/>
        <v>2.933939219547672e-002</v>
      </c>
      <c r="U202" s="58">
        <f t="shared" si="93"/>
        <v>5.1984035314649031</v>
      </c>
      <c r="V202" s="59">
        <f t="shared" si="94"/>
        <v>5.1690641392694268</v>
      </c>
      <c r="W202" s="60">
        <f t="shared" si="95"/>
        <v>0.99999989949138646</v>
      </c>
      <c r="X202" s="61">
        <f t="shared" si="96"/>
        <v>0.99999988235935233</v>
      </c>
      <c r="Y202" s="62">
        <f t="shared" si="97"/>
        <v>1.0050861354304885e-007</v>
      </c>
      <c r="Z202" s="63">
        <f t="shared" si="98"/>
        <v>1.1764064766772719e-007</v>
      </c>
      <c r="AA202" s="64">
        <f t="shared" si="99"/>
        <v>5.405719067891787e-007</v>
      </c>
      <c r="AB202" s="65">
        <f t="shared" si="100"/>
        <v>-6.2882244320460294e-006</v>
      </c>
      <c r="AC202" s="66">
        <f t="shared" si="101"/>
        <v>1.8653210000536972e-005</v>
      </c>
      <c r="AD202" s="67">
        <f>シート1!C182</f>
        <v>2811</v>
      </c>
      <c r="AE202" s="6">
        <f t="shared" si="102"/>
        <v>-40.682891009923239</v>
      </c>
      <c r="AF202" s="13">
        <f t="shared" si="103"/>
        <v>46.651058375247388</v>
      </c>
      <c r="AG202" s="11">
        <f t="shared" si="104"/>
        <v>5.9681673653241489</v>
      </c>
      <c r="AH202" s="2">
        <f t="shared" si="105"/>
        <v>5110</v>
      </c>
      <c r="AI202" s="76"/>
      <c r="AJ202" s="76"/>
      <c r="AK202" s="76"/>
    </row>
    <row r="203" ht="14.25">
      <c r="A203" s="76"/>
      <c r="B203" s="76"/>
      <c r="C203" s="76"/>
      <c r="D203" s="55">
        <f t="shared" si="89"/>
        <v>0.14941399999999999</v>
      </c>
      <c r="E203" s="56">
        <f t="shared" si="85"/>
        <v>2.124e-003</v>
      </c>
      <c r="F203" s="57">
        <f t="shared" si="86"/>
        <v>2.9280635068249457e-002</v>
      </c>
      <c r="G203" s="58">
        <f t="shared" si="106"/>
        <v>5.1753658910328983</v>
      </c>
      <c r="H203" s="59">
        <f t="shared" si="107"/>
        <v>5.1460852559646488</v>
      </c>
      <c r="I203" s="60">
        <f t="shared" si="108"/>
        <v>0.99999988626181258</v>
      </c>
      <c r="J203" s="61">
        <f t="shared" si="109"/>
        <v>0.99999986700354904</v>
      </c>
      <c r="K203" s="62">
        <f t="shared" si="110"/>
        <v>1.1373818742388409e-007</v>
      </c>
      <c r="L203" s="63">
        <f t="shared" si="111"/>
        <v>1.3299645096331858e-007</v>
      </c>
      <c r="M203" s="64">
        <f t="shared" si="112"/>
        <v>6.091845446015939e-007</v>
      </c>
      <c r="N203" s="65">
        <f t="shared" si="90"/>
        <v>7.0863636990342771e-006</v>
      </c>
      <c r="O203" s="66">
        <f t="shared" si="91"/>
        <v>-2.0969335138032115e-005</v>
      </c>
      <c r="P203" s="67">
        <f>シート1!B183</f>
        <v>2445</v>
      </c>
      <c r="Q203" s="68">
        <f>シート1!A183</f>
        <v>5115</v>
      </c>
      <c r="R203" s="55">
        <f t="shared" si="92"/>
        <v>0.14941399999999999</v>
      </c>
      <c r="S203" s="56">
        <f t="shared" si="87"/>
        <v>2.1259999999999999e-003</v>
      </c>
      <c r="T203" s="57">
        <f t="shared" si="88"/>
        <v>2.933939219547672e-002</v>
      </c>
      <c r="U203" s="58">
        <f t="shared" si="93"/>
        <v>5.1650695075872441</v>
      </c>
      <c r="V203" s="59">
        <f t="shared" si="94"/>
        <v>5.1357301153917678</v>
      </c>
      <c r="W203" s="60">
        <f t="shared" si="95"/>
        <v>0.99999987981895533</v>
      </c>
      <c r="X203" s="61">
        <f t="shared" si="96"/>
        <v>0.99999985946691183</v>
      </c>
      <c r="Y203" s="62">
        <f t="shared" si="97"/>
        <v>1.2018104467159674e-007</v>
      </c>
      <c r="Z203" s="63">
        <f t="shared" si="98"/>
        <v>1.4053308816652788e-007</v>
      </c>
      <c r="AA203" s="64">
        <f t="shared" si="99"/>
        <v>6.4249291831960038e-007</v>
      </c>
      <c r="AB203" s="65">
        <f t="shared" si="100"/>
        <v>-7.4738246950178756e-006</v>
      </c>
      <c r="AC203" s="66">
        <f t="shared" si="101"/>
        <v>2.2027171091721727e-005</v>
      </c>
      <c r="AD203" s="67">
        <f>シート1!C183</f>
        <v>2506</v>
      </c>
      <c r="AE203" s="6">
        <f t="shared" si="102"/>
        <v>-45.523954370967417</v>
      </c>
      <c r="AF203" s="13">
        <f t="shared" si="103"/>
        <v>49.111914874131891</v>
      </c>
      <c r="AG203" s="11">
        <f t="shared" si="104"/>
        <v>3.5879605031644743</v>
      </c>
      <c r="AH203" s="2">
        <f t="shared" si="105"/>
        <v>5115</v>
      </c>
      <c r="AI203" s="76"/>
      <c r="AJ203" s="76"/>
      <c r="AK203" s="76"/>
    </row>
    <row r="204" ht="14.25">
      <c r="A204" s="76"/>
      <c r="B204" s="76"/>
      <c r="C204" s="76"/>
      <c r="D204" s="55">
        <f t="shared" si="89"/>
        <v>0.14843699999999999</v>
      </c>
      <c r="E204" s="56">
        <f t="shared" si="85"/>
        <v>2.124e-003</v>
      </c>
      <c r="F204" s="57">
        <f t="shared" si="86"/>
        <v>2.9280635068249457e-002</v>
      </c>
      <c r="G204" s="58">
        <f t="shared" si="106"/>
        <v>5.1419991284021442</v>
      </c>
      <c r="H204" s="59">
        <f t="shared" si="107"/>
        <v>5.1127184933338947</v>
      </c>
      <c r="I204" s="60">
        <f t="shared" si="108"/>
        <v>0.99999986407743502</v>
      </c>
      <c r="J204" s="61">
        <f t="shared" si="109"/>
        <v>0.99999984121322616</v>
      </c>
      <c r="K204" s="62">
        <f t="shared" si="110"/>
        <v>1.3592256498107247e-007</v>
      </c>
      <c r="L204" s="63">
        <f t="shared" si="111"/>
        <v>1.5878677384062456e-007</v>
      </c>
      <c r="M204" s="64">
        <f t="shared" si="112"/>
        <v>7.2360798278215138e-007</v>
      </c>
      <c r="N204" s="65">
        <f t="shared" si="90"/>
        <v>8.4173989425033771e-006</v>
      </c>
      <c r="O204" s="66">
        <f t="shared" si="91"/>
        <v>-2.4746514484911976e-005</v>
      </c>
      <c r="P204" s="67">
        <f>シート1!B184</f>
        <v>3551</v>
      </c>
      <c r="Q204" s="68">
        <f>シート1!A184</f>
        <v>5120</v>
      </c>
      <c r="R204" s="55">
        <f t="shared" si="92"/>
        <v>0.14843699999999999</v>
      </c>
      <c r="S204" s="56">
        <f t="shared" si="87"/>
        <v>2.1259999999999999e-003</v>
      </c>
      <c r="T204" s="57">
        <f t="shared" si="88"/>
        <v>2.933939219547672e-002</v>
      </c>
      <c r="U204" s="58">
        <f t="shared" si="93"/>
        <v>5.1317695675785817</v>
      </c>
      <c r="V204" s="59">
        <f t="shared" si="94"/>
        <v>5.1024301753831054</v>
      </c>
      <c r="W204" s="60">
        <f t="shared" si="95"/>
        <v>0.99999985647667811</v>
      </c>
      <c r="X204" s="61">
        <f t="shared" si="96"/>
        <v>0.99999983233046752</v>
      </c>
      <c r="Y204" s="62">
        <f t="shared" si="97"/>
        <v>1.4352332189382366e-007</v>
      </c>
      <c r="Z204" s="63">
        <f t="shared" si="98"/>
        <v>1.6766953248037453e-007</v>
      </c>
      <c r="AA204" s="64">
        <f t="shared" si="99"/>
        <v>7.6264896732147481e-007</v>
      </c>
      <c r="AB204" s="65">
        <f t="shared" si="100"/>
        <v>-8.8715447642673777e-006</v>
      </c>
      <c r="AC204" s="66">
        <f t="shared" si="101"/>
        <v>2.5977056769598505e-005</v>
      </c>
      <c r="AD204" s="67">
        <f>シート1!C184</f>
        <v>4067</v>
      </c>
      <c r="AE204" s="6">
        <f t="shared" si="102"/>
        <v>-78.02632730783445</v>
      </c>
      <c r="AF204" s="13">
        <f t="shared" si="103"/>
        <v>93.996393719623029</v>
      </c>
      <c r="AG204" s="11">
        <f t="shared" si="104"/>
        <v>15.970066411788579</v>
      </c>
      <c r="AH204" s="2">
        <f t="shared" si="105"/>
        <v>5120</v>
      </c>
      <c r="AI204" s="76"/>
      <c r="AJ204" s="76"/>
      <c r="AK204" s="76"/>
    </row>
    <row r="205" ht="14.25">
      <c r="A205" s="76"/>
      <c r="B205" s="76"/>
      <c r="C205" s="76"/>
      <c r="D205" s="55">
        <f t="shared" si="89"/>
        <v>0.14746099999999998</v>
      </c>
      <c r="E205" s="56">
        <f t="shared" si="85"/>
        <v>2.124e-003</v>
      </c>
      <c r="F205" s="57">
        <f t="shared" si="86"/>
        <v>2.9280635068249457e-002</v>
      </c>
      <c r="G205" s="58">
        <f t="shared" si="106"/>
        <v>5.1086665180361095</v>
      </c>
      <c r="H205" s="59">
        <f t="shared" si="107"/>
        <v>5.07938588296786</v>
      </c>
      <c r="I205" s="60">
        <f t="shared" si="108"/>
        <v>0.99999983777043511</v>
      </c>
      <c r="J205" s="61">
        <f t="shared" si="109"/>
        <v>0.99999981066000887</v>
      </c>
      <c r="K205" s="62">
        <f t="shared" si="110"/>
        <v>1.6222956489286844e-007</v>
      </c>
      <c r="L205" s="63">
        <f t="shared" si="111"/>
        <v>1.89339991130133e-007</v>
      </c>
      <c r="M205" s="64">
        <f t="shared" si="112"/>
        <v>8.5841743958061912e-007</v>
      </c>
      <c r="N205" s="65">
        <f t="shared" si="90"/>
        <v>9.9855753668871607e-006</v>
      </c>
      <c r="O205" s="66">
        <f t="shared" si="91"/>
        <v>-2.9165440965212129e-005</v>
      </c>
      <c r="P205" s="67">
        <f>シート1!B185</f>
        <v>3005</v>
      </c>
      <c r="Q205" s="68">
        <f>シート1!A185</f>
        <v>5125</v>
      </c>
      <c r="R205" s="55">
        <f t="shared" si="92"/>
        <v>0.14746099999999998</v>
      </c>
      <c r="S205" s="56">
        <f t="shared" si="87"/>
        <v>2.1259999999999999e-003</v>
      </c>
      <c r="T205" s="57">
        <f t="shared" si="88"/>
        <v>2.933939219547672e-002</v>
      </c>
      <c r="U205" s="58">
        <f t="shared" si="93"/>
        <v>5.098503711438914</v>
      </c>
      <c r="V205" s="59">
        <f t="shared" si="94"/>
        <v>5.0691643192434377</v>
      </c>
      <c r="W205" s="60">
        <f t="shared" si="95"/>
        <v>0.99999982881551808</v>
      </c>
      <c r="X205" s="61">
        <f t="shared" si="96"/>
        <v>0.99999980020450063</v>
      </c>
      <c r="Y205" s="62">
        <f t="shared" si="97"/>
        <v>1.711844819229924e-007</v>
      </c>
      <c r="Z205" s="63">
        <f t="shared" si="98"/>
        <v>1.9979549936710583e-007</v>
      </c>
      <c r="AA205" s="64">
        <f t="shared" si="99"/>
        <v>9.0411562499032443e-007</v>
      </c>
      <c r="AB205" s="65">
        <f t="shared" si="100"/>
        <v>-1.0517161345337846e-005</v>
      </c>
      <c r="AC205" s="66">
        <f t="shared" si="101"/>
        <v>3.0594864263494212e-005</v>
      </c>
      <c r="AD205" s="67">
        <f>シート1!C185</f>
        <v>5391</v>
      </c>
      <c r="AE205" s="6">
        <f t="shared" si="102"/>
        <v>-77.819686802705647</v>
      </c>
      <c r="AF205" s="13">
        <f t="shared" si="103"/>
        <v>146.74554936318984</v>
      </c>
      <c r="AG205" s="11">
        <f t="shared" si="104"/>
        <v>68.925862560484191</v>
      </c>
      <c r="AH205" s="2">
        <f t="shared" si="105"/>
        <v>5125</v>
      </c>
      <c r="AI205" s="76"/>
      <c r="AJ205" s="76"/>
      <c r="AK205" s="76"/>
    </row>
    <row r="206" ht="14.25">
      <c r="A206" s="76"/>
      <c r="B206" s="76"/>
      <c r="C206" s="76"/>
      <c r="D206" s="55">
        <f t="shared" si="89"/>
        <v>0.14648600000000001</v>
      </c>
      <c r="E206" s="56">
        <f t="shared" si="85"/>
        <v>2.124e-003</v>
      </c>
      <c r="F206" s="57">
        <f t="shared" si="86"/>
        <v>2.9280635068249457e-002</v>
      </c>
      <c r="G206" s="58">
        <f t="shared" si="106"/>
        <v>5.0753680599347959</v>
      </c>
      <c r="H206" s="59">
        <f t="shared" si="107"/>
        <v>5.0460874248665464</v>
      </c>
      <c r="I206" s="60">
        <f t="shared" si="108"/>
        <v>0.99999980661479893</v>
      </c>
      <c r="J206" s="61">
        <f t="shared" si="109"/>
        <v>0.99999977451080047</v>
      </c>
      <c r="K206" s="62">
        <f t="shared" si="110"/>
        <v>1.9338520107492485e-007</v>
      </c>
      <c r="L206" s="63">
        <f t="shared" si="111"/>
        <v>2.2548919953457869e-007</v>
      </c>
      <c r="M206" s="64">
        <f t="shared" si="112"/>
        <v>1.0170350218014609e-006</v>
      </c>
      <c r="N206" s="65">
        <f t="shared" si="90"/>
        <v>1.1830700767127688e-005</v>
      </c>
      <c r="O206" s="66">
        <f t="shared" si="91"/>
        <v>-3.4328077820476429e-005</v>
      </c>
      <c r="P206" s="67">
        <f>シート1!B186</f>
        <v>2254</v>
      </c>
      <c r="Q206" s="68">
        <f>シート1!A186</f>
        <v>5130</v>
      </c>
      <c r="R206" s="55">
        <f t="shared" si="92"/>
        <v>0.14648600000000001</v>
      </c>
      <c r="S206" s="56">
        <f t="shared" si="87"/>
        <v>2.1259999999999999e-003</v>
      </c>
      <c r="T206" s="57">
        <f t="shared" si="88"/>
        <v>2.933939219547672e-002</v>
      </c>
      <c r="U206" s="58">
        <f t="shared" si="93"/>
        <v>5.0652719391682437</v>
      </c>
      <c r="V206" s="59">
        <f t="shared" si="94"/>
        <v>5.0359325469727674</v>
      </c>
      <c r="W206" s="60">
        <f t="shared" si="95"/>
        <v>0.99999979607835665</v>
      </c>
      <c r="X206" s="61">
        <f t="shared" si="96"/>
        <v>0.99999976222026588</v>
      </c>
      <c r="Y206" s="62">
        <f t="shared" si="97"/>
        <v>2.0392164334914753e-007</v>
      </c>
      <c r="Z206" s="63">
        <f t="shared" si="98"/>
        <v>2.3777973412464348e-007</v>
      </c>
      <c r="AA206" s="64">
        <f t="shared" si="99"/>
        <v>1.0704532060950357e-006</v>
      </c>
      <c r="AB206" s="65">
        <f t="shared" si="100"/>
        <v>-1.2452089942872249e-005</v>
      </c>
      <c r="AC206" s="66">
        <f t="shared" si="101"/>
        <v>3.598618251392081e-005</v>
      </c>
      <c r="AD206" s="67">
        <f>シート1!C186</f>
        <v>2357</v>
      </c>
      <c r="AE206" s="6">
        <f t="shared" si="102"/>
        <v>-68.703656737595281</v>
      </c>
      <c r="AF206" s="13">
        <f t="shared" si="103"/>
        <v>75.464454426017326</v>
      </c>
      <c r="AG206" s="11">
        <f t="shared" si="104"/>
        <v>6.7607976884220449</v>
      </c>
      <c r="AH206" s="2">
        <f t="shared" si="105"/>
        <v>5130</v>
      </c>
      <c r="AI206" s="76"/>
      <c r="AJ206" s="76"/>
      <c r="AK206" s="76"/>
    </row>
    <row r="207" ht="14.25">
      <c r="A207" s="76"/>
      <c r="B207" s="76"/>
      <c r="C207" s="76"/>
      <c r="D207" s="55">
        <f t="shared" si="89"/>
        <v>0.145511</v>
      </c>
      <c r="E207" s="56">
        <f t="shared" si="85"/>
        <v>2.124e-003</v>
      </c>
      <c r="F207" s="57">
        <f t="shared" si="86"/>
        <v>2.9280635068249457e-002</v>
      </c>
      <c r="G207" s="58">
        <f t="shared" si="106"/>
        <v>5.0420696018334805</v>
      </c>
      <c r="H207" s="59">
        <f t="shared" si="107"/>
        <v>5.012788966765231</v>
      </c>
      <c r="I207" s="60">
        <f t="shared" si="108"/>
        <v>0.99999976972308535</v>
      </c>
      <c r="J207" s="61">
        <f t="shared" si="109"/>
        <v>0.99999973174784107</v>
      </c>
      <c r="K207" s="62">
        <f t="shared" si="110"/>
        <v>2.3027691464783118e-007</v>
      </c>
      <c r="L207" s="63">
        <f t="shared" si="111"/>
        <v>2.6825215893033771e-007</v>
      </c>
      <c r="M207" s="64">
        <f t="shared" si="112"/>
        <v>1.2036265085218193e-006</v>
      </c>
      <c r="N207" s="65">
        <f t="shared" si="90"/>
        <v>1.4001233735768145e-005</v>
      </c>
      <c r="O207" s="66">
        <f t="shared" si="91"/>
        <v>-4.0358031317888518e-005</v>
      </c>
      <c r="P207" s="67">
        <f>シート1!B187</f>
        <v>2101</v>
      </c>
      <c r="Q207" s="68">
        <f>シート1!A187</f>
        <v>5135</v>
      </c>
      <c r="R207" s="55">
        <f t="shared" si="92"/>
        <v>0.145511</v>
      </c>
      <c r="S207" s="56">
        <f t="shared" si="87"/>
        <v>2.1259999999999999e-003</v>
      </c>
      <c r="T207" s="57">
        <f t="shared" si="88"/>
        <v>2.933939219547672e-002</v>
      </c>
      <c r="U207" s="58">
        <f t="shared" si="93"/>
        <v>5.0320401668975716</v>
      </c>
      <c r="V207" s="59">
        <f t="shared" si="94"/>
        <v>5.0027007747020953</v>
      </c>
      <c r="W207" s="60">
        <f t="shared" si="95"/>
        <v>0.99999975734005064</v>
      </c>
      <c r="X207" s="61">
        <f t="shared" si="96"/>
        <v>0.9999997173168117</v>
      </c>
      <c r="Y207" s="62">
        <f t="shared" si="97"/>
        <v>2.4265994935657176e-007</v>
      </c>
      <c r="Z207" s="63">
        <f t="shared" si="98"/>
        <v>2.8268318830182437e-007</v>
      </c>
      <c r="AA207" s="64">
        <f t="shared" si="99"/>
        <v>1.2659944048017364e-006</v>
      </c>
      <c r="AB207" s="65">
        <f t="shared" si="100"/>
        <v>-1.4726730795894945e-005</v>
      </c>
      <c r="AC207" s="66">
        <f t="shared" si="101"/>
        <v>4.227897990434021e-005</v>
      </c>
      <c r="AD207" s="67">
        <f>シート1!C187</f>
        <v>2247</v>
      </c>
      <c r="AE207" s="6">
        <f t="shared" si="102"/>
        <v>-75.289164993902205</v>
      </c>
      <c r="AF207" s="13">
        <f t="shared" si="103"/>
        <v>84.522950427939591</v>
      </c>
      <c r="AG207" s="11">
        <f t="shared" si="104"/>
        <v>9.2337854340373866</v>
      </c>
      <c r="AH207" s="2">
        <f t="shared" si="105"/>
        <v>5135</v>
      </c>
      <c r="AI207" s="76"/>
      <c r="AJ207" s="76"/>
      <c r="AK207" s="76"/>
    </row>
    <row r="208" ht="14.25">
      <c r="A208" s="76"/>
      <c r="B208" s="76"/>
      <c r="C208" s="76"/>
      <c r="D208" s="55">
        <f t="shared" si="89"/>
        <v>0.144538</v>
      </c>
      <c r="E208" s="56">
        <f t="shared" si="85"/>
        <v>2.124e-003</v>
      </c>
      <c r="F208" s="57">
        <f t="shared" si="86"/>
        <v>2.9280635068249457e-002</v>
      </c>
      <c r="G208" s="58">
        <f t="shared" si="106"/>
        <v>5.0088394482616039</v>
      </c>
      <c r="H208" s="59">
        <f t="shared" si="107"/>
        <v>4.9795588131933544</v>
      </c>
      <c r="I208" s="60">
        <f t="shared" si="108"/>
        <v>0.99999972618479083</v>
      </c>
      <c r="J208" s="61">
        <f t="shared" si="109"/>
        <v>0.99999968135305495</v>
      </c>
      <c r="K208" s="62">
        <f t="shared" si="110"/>
        <v>2.7381520917302282e-007</v>
      </c>
      <c r="L208" s="63">
        <f t="shared" si="111"/>
        <v>3.1864694505223667e-007</v>
      </c>
      <c r="M208" s="64">
        <f t="shared" si="112"/>
        <v>1.4223859606275269e-006</v>
      </c>
      <c r="N208" s="65">
        <f t="shared" si="90"/>
        <v>1.6545961854628008e-005</v>
      </c>
      <c r="O208" s="66">
        <f t="shared" si="91"/>
        <v>-4.7376953484985264e-005</v>
      </c>
      <c r="P208" s="67">
        <f>シート1!B188</f>
        <v>4539</v>
      </c>
      <c r="Q208" s="68">
        <f>シート1!A188</f>
        <v>5140</v>
      </c>
      <c r="R208" s="55">
        <f t="shared" si="92"/>
        <v>0.144538</v>
      </c>
      <c r="S208" s="56">
        <f t="shared" si="87"/>
        <v>2.1259999999999999e-003</v>
      </c>
      <c r="T208" s="57">
        <f t="shared" si="88"/>
        <v>2.933939219547672e-002</v>
      </c>
      <c r="U208" s="58">
        <f t="shared" si="93"/>
        <v>4.9988765623648916</v>
      </c>
      <c r="V208" s="59">
        <f t="shared" si="94"/>
        <v>4.9695371701694153</v>
      </c>
      <c r="W208" s="60">
        <f t="shared" si="95"/>
        <v>0.99999971167345825</v>
      </c>
      <c r="X208" s="61">
        <f t="shared" si="96"/>
        <v>0.99999966443545785</v>
      </c>
      <c r="Y208" s="62">
        <f t="shared" si="97"/>
        <v>2.8832654175303674e-007</v>
      </c>
      <c r="Z208" s="63">
        <f t="shared" si="98"/>
        <v>3.3556454215322162e-007</v>
      </c>
      <c r="AA208" s="64">
        <f t="shared" si="99"/>
        <v>1.4950932535877846e-006</v>
      </c>
      <c r="AB208" s="65">
        <f t="shared" si="100"/>
        <v>-1.7391732362193296e-005</v>
      </c>
      <c r="AC208" s="66">
        <f t="shared" si="101"/>
        <v>4.959894189969307e-005</v>
      </c>
      <c r="AD208" s="67">
        <f>シート1!C188</f>
        <v>4920</v>
      </c>
      <c r="AE208" s="6">
        <f t="shared" si="102"/>
        <v>-190.94301174510014</v>
      </c>
      <c r="AF208" s="13">
        <f t="shared" si="103"/>
        <v>217.11238110344229</v>
      </c>
      <c r="AG208" s="11">
        <f t="shared" si="104"/>
        <v>26.169369358342152</v>
      </c>
      <c r="AH208" s="2">
        <f t="shared" si="105"/>
        <v>5140</v>
      </c>
      <c r="AI208" s="76"/>
      <c r="AJ208" s="76"/>
      <c r="AK208" s="76"/>
    </row>
    <row r="209" ht="14.25">
      <c r="A209" s="76"/>
      <c r="B209" s="76"/>
      <c r="C209" s="76"/>
      <c r="D209" s="55">
        <f t="shared" si="89"/>
        <v>0.143566</v>
      </c>
      <c r="E209" s="56">
        <f t="shared" si="85"/>
        <v>2.124e-003</v>
      </c>
      <c r="F209" s="57">
        <f t="shared" si="86"/>
        <v>2.9280635068249457e-002</v>
      </c>
      <c r="G209" s="58">
        <f t="shared" si="106"/>
        <v>4.9756434469544466</v>
      </c>
      <c r="H209" s="59">
        <f t="shared" si="107"/>
        <v>4.9463628118861971</v>
      </c>
      <c r="I209" s="60">
        <f t="shared" si="108"/>
        <v>0.99999967484370689</v>
      </c>
      <c r="J209" s="61">
        <f t="shared" si="109"/>
        <v>0.99999962193512815</v>
      </c>
      <c r="K209" s="62">
        <f t="shared" si="110"/>
        <v>3.2515629311280492e-007</v>
      </c>
      <c r="L209" s="63">
        <f t="shared" si="111"/>
        <v>3.7806487185321203e-007</v>
      </c>
      <c r="M209" s="64">
        <f t="shared" si="112"/>
        <v>1.6787646056819688e-006</v>
      </c>
      <c r="N209" s="65">
        <f t="shared" si="90"/>
        <v>1.95282967474306e-005</v>
      </c>
      <c r="O209" s="66">
        <f t="shared" si="91"/>
        <v>-5.554367100639523e-005</v>
      </c>
      <c r="P209" s="67">
        <f>シート1!B189</f>
        <v>1987</v>
      </c>
      <c r="Q209" s="68">
        <f>シート1!A189</f>
        <v>5145</v>
      </c>
      <c r="R209" s="55">
        <f t="shared" si="92"/>
        <v>0.143566</v>
      </c>
      <c r="S209" s="56">
        <f t="shared" si="87"/>
        <v>2.1259999999999999e-003</v>
      </c>
      <c r="T209" s="57">
        <f t="shared" si="88"/>
        <v>2.933939219547672e-002</v>
      </c>
      <c r="U209" s="58">
        <f t="shared" si="93"/>
        <v>4.9657470417012064</v>
      </c>
      <c r="V209" s="59">
        <f t="shared" si="94"/>
        <v>4.9364076495057301</v>
      </c>
      <c r="W209" s="60">
        <f t="shared" si="95"/>
        <v>0.99999965781442179</v>
      </c>
      <c r="X209" s="61">
        <f t="shared" si="96"/>
        <v>0.99999960212653471</v>
      </c>
      <c r="Y209" s="62">
        <f t="shared" si="97"/>
        <v>3.4218557820597795e-007</v>
      </c>
      <c r="Z209" s="63">
        <f t="shared" si="98"/>
        <v>3.9787346528541434e-007</v>
      </c>
      <c r="AA209" s="64">
        <f t="shared" si="99"/>
        <v>1.7634113210761038e-006</v>
      </c>
      <c r="AB209" s="65">
        <f t="shared" si="100"/>
        <v>-2.0512953066319606e-005</v>
      </c>
      <c r="AC209" s="66">
        <f t="shared" si="101"/>
        <v>5.8110261245561301e-005</v>
      </c>
      <c r="AD209" s="67">
        <f>シート1!C189</f>
        <v>3420</v>
      </c>
      <c r="AE209" s="6">
        <f t="shared" si="102"/>
        <v>-97.996124801534378</v>
      </c>
      <c r="AF209" s="13">
        <f t="shared" si="103"/>
        <v>176.8178110340489</v>
      </c>
      <c r="AG209" s="11">
        <f t="shared" si="104"/>
        <v>78.821686232514523</v>
      </c>
      <c r="AH209" s="2">
        <f t="shared" si="105"/>
        <v>5145</v>
      </c>
      <c r="AI209" s="76"/>
      <c r="AJ209" s="76"/>
      <c r="AK209" s="76"/>
    </row>
    <row r="210" ht="14.25">
      <c r="A210" s="76"/>
      <c r="B210" s="76"/>
      <c r="C210" s="76"/>
      <c r="D210" s="55">
        <f t="shared" si="89"/>
        <v>0.142595</v>
      </c>
      <c r="E210" s="56">
        <f t="shared" si="85"/>
        <v>2.124e-003</v>
      </c>
      <c r="F210" s="57">
        <f t="shared" si="86"/>
        <v>2.9280635068249457e-002</v>
      </c>
      <c r="G210" s="58">
        <f t="shared" si="106"/>
        <v>4.9424815979120087</v>
      </c>
      <c r="H210" s="59">
        <f t="shared" si="107"/>
        <v>4.9132009628437592</v>
      </c>
      <c r="I210" s="60">
        <f t="shared" si="108"/>
        <v>0.99999961432805007</v>
      </c>
      <c r="J210" s="61">
        <f t="shared" si="109"/>
        <v>0.99999955199323665</v>
      </c>
      <c r="K210" s="62">
        <f t="shared" si="110"/>
        <v>3.8567194993177623e-007</v>
      </c>
      <c r="L210" s="63">
        <f t="shared" si="111"/>
        <v>4.480067633538809e-007</v>
      </c>
      <c r="M210" s="64">
        <f t="shared" si="112"/>
        <v>1.9788380953115995e-006</v>
      </c>
      <c r="N210" s="65">
        <f t="shared" si="90"/>
        <v>2.3018913675909367e-005</v>
      </c>
      <c r="O210" s="66">
        <f t="shared" si="91"/>
        <v>-6.5032971472888702e-005</v>
      </c>
      <c r="P210" s="67">
        <f>シート1!B190</f>
        <v>8540</v>
      </c>
      <c r="Q210" s="68">
        <f>シート1!A190</f>
        <v>5150</v>
      </c>
      <c r="R210" s="55">
        <f t="shared" si="92"/>
        <v>0.142595</v>
      </c>
      <c r="S210" s="56">
        <f t="shared" si="87"/>
        <v>2.1259999999999999e-003</v>
      </c>
      <c r="T210" s="57">
        <f t="shared" si="88"/>
        <v>2.933939219547672e-002</v>
      </c>
      <c r="U210" s="58">
        <f t="shared" si="93"/>
        <v>4.9326516049065168</v>
      </c>
      <c r="V210" s="59">
        <f t="shared" si="94"/>
        <v>4.9033122127110405</v>
      </c>
      <c r="W210" s="60">
        <f t="shared" si="95"/>
        <v>0.99999959439613328</v>
      </c>
      <c r="X210" s="61">
        <f t="shared" si="96"/>
        <v>0.99999952882985954</v>
      </c>
      <c r="Y210" s="62">
        <f t="shared" si="97"/>
        <v>4.056038667155093e-007</v>
      </c>
      <c r="Z210" s="63">
        <f t="shared" si="98"/>
        <v>4.7117014045916505e-007</v>
      </c>
      <c r="AA210" s="64">
        <f t="shared" si="99"/>
        <v>2.0772524792060642e-006</v>
      </c>
      <c r="AB210" s="65">
        <f t="shared" si="100"/>
        <v>-2.4163722951969806e-005</v>
      </c>
      <c r="AC210" s="66">
        <f t="shared" si="101"/>
        <v>6.7993440922399067e-005</v>
      </c>
      <c r="AD210" s="67">
        <f>シート1!C190</f>
        <v>14677</v>
      </c>
      <c r="AE210" s="6">
        <f t="shared" si="102"/>
        <v>-493.1373805894043</v>
      </c>
      <c r="AF210" s="13">
        <f t="shared" si="103"/>
        <v>887.87410522202958</v>
      </c>
      <c r="AG210" s="11">
        <f t="shared" si="104"/>
        <v>394.73672463262528</v>
      </c>
      <c r="AH210" s="2">
        <f t="shared" si="105"/>
        <v>5150</v>
      </c>
      <c r="AI210" s="76"/>
      <c r="AJ210" s="76"/>
      <c r="AK210" s="76"/>
    </row>
    <row r="211" ht="14.25">
      <c r="A211" s="76"/>
      <c r="B211" s="76"/>
      <c r="C211" s="76"/>
      <c r="D211" s="55">
        <f t="shared" si="89"/>
        <v>0.141624</v>
      </c>
      <c r="E211" s="56">
        <f t="shared" si="85"/>
        <v>2.124e-003</v>
      </c>
      <c r="F211" s="57">
        <f t="shared" si="86"/>
        <v>2.9280635068249457e-002</v>
      </c>
      <c r="G211" s="58">
        <f t="shared" si="106"/>
        <v>4.9093197488695708</v>
      </c>
      <c r="H211" s="59">
        <f t="shared" si="107"/>
        <v>4.8800391138013213</v>
      </c>
      <c r="I211" s="60">
        <f t="shared" si="108"/>
        <v>0.99999954303569938</v>
      </c>
      <c r="J211" s="61">
        <f t="shared" si="109"/>
        <v>0.99999946967598308</v>
      </c>
      <c r="K211" s="62">
        <f t="shared" si="110"/>
        <v>4.5696430062136528e-007</v>
      </c>
      <c r="L211" s="63">
        <f t="shared" si="111"/>
        <v>5.3032401692298947e-007</v>
      </c>
      <c r="M211" s="64">
        <f t="shared" si="112"/>
        <v>2.3299849921958589e-006</v>
      </c>
      <c r="N211" s="65">
        <f t="shared" si="90"/>
        <v>2.710364406698738e-005</v>
      </c>
      <c r="O211" s="66">
        <f t="shared" si="91"/>
        <v>-7.6056306999905401e-005</v>
      </c>
      <c r="P211" s="67">
        <f>シート1!B191</f>
        <v>2246</v>
      </c>
      <c r="Q211" s="68">
        <f>シート1!A191</f>
        <v>5155</v>
      </c>
      <c r="R211" s="55">
        <f t="shared" si="92"/>
        <v>0.141624</v>
      </c>
      <c r="S211" s="56">
        <f t="shared" si="87"/>
        <v>2.1259999999999999e-003</v>
      </c>
      <c r="T211" s="57">
        <f t="shared" si="88"/>
        <v>2.933939219547672e-002</v>
      </c>
      <c r="U211" s="58">
        <f t="shared" si="93"/>
        <v>4.899556168111828</v>
      </c>
      <c r="V211" s="59">
        <f t="shared" si="94"/>
        <v>4.8702167759163517</v>
      </c>
      <c r="W211" s="60">
        <f t="shared" si="95"/>
        <v>0.99999951973305334</v>
      </c>
      <c r="X211" s="61">
        <f t="shared" si="96"/>
        <v>0.99999944262058738</v>
      </c>
      <c r="Y211" s="62">
        <f t="shared" si="97"/>
        <v>4.8026694665637137e-007</v>
      </c>
      <c r="Z211" s="63">
        <f t="shared" si="98"/>
        <v>5.5737941262457014e-007</v>
      </c>
      <c r="AA211" s="64">
        <f t="shared" si="99"/>
        <v>2.4442704709596518e-006</v>
      </c>
      <c r="AB211" s="65">
        <f t="shared" si="100"/>
        <v>-2.8433074491996183e-005</v>
      </c>
      <c r="AC211" s="66">
        <f t="shared" si="101"/>
        <v>7.9466802753969663e-005</v>
      </c>
      <c r="AD211" s="67">
        <f>シート1!C191</f>
        <v>2416</v>
      </c>
      <c r="AE211" s="6">
        <f t="shared" si="102"/>
        <v>-151.67759748629612</v>
      </c>
      <c r="AF211" s="13">
        <f t="shared" si="103"/>
        <v>170.81647123647923</v>
      </c>
      <c r="AG211" s="11">
        <f t="shared" si="104"/>
        <v>19.138873750183109</v>
      </c>
      <c r="AH211" s="2">
        <f t="shared" si="105"/>
        <v>5155</v>
      </c>
      <c r="AI211" s="76"/>
      <c r="AJ211" s="76"/>
      <c r="AK211" s="76"/>
    </row>
    <row r="212" ht="14.25">
      <c r="A212" s="76"/>
      <c r="B212" s="76"/>
      <c r="C212" s="76"/>
      <c r="D212" s="55">
        <f t="shared" si="89"/>
        <v>0.140655</v>
      </c>
      <c r="E212" s="56">
        <f t="shared" si="85"/>
        <v>2.124e-003</v>
      </c>
      <c r="F212" s="57">
        <f t="shared" si="86"/>
        <v>2.9280635068249457e-002</v>
      </c>
      <c r="G212" s="58">
        <f t="shared" si="106"/>
        <v>4.8762262043565725</v>
      </c>
      <c r="H212" s="59">
        <f t="shared" si="107"/>
        <v>4.846945569288323</v>
      </c>
      <c r="I212" s="60">
        <f t="shared" si="108"/>
        <v>0.99999945932698997</v>
      </c>
      <c r="J212" s="61">
        <f t="shared" si="109"/>
        <v>0.99999937311595799</v>
      </c>
      <c r="K212" s="62">
        <f t="shared" si="110"/>
        <v>5.4067301002991286e-007</v>
      </c>
      <c r="L212" s="63">
        <f t="shared" si="111"/>
        <v>6.2688404200983427e-007</v>
      </c>
      <c r="M212" s="64">
        <f t="shared" si="112"/>
        <v>2.7395153542184386e-006</v>
      </c>
      <c r="N212" s="65">
        <f t="shared" si="90"/>
        <v>3.1867522462797843e-005</v>
      </c>
      <c r="O212" s="66">
        <f t="shared" si="91"/>
        <v>-8.8817938515895601e-005</v>
      </c>
      <c r="P212" s="67">
        <f>シート1!B192</f>
        <v>3901</v>
      </c>
      <c r="Q212" s="68">
        <f>シート1!A192</f>
        <v>5160</v>
      </c>
      <c r="R212" s="55">
        <f t="shared" si="92"/>
        <v>0.140655</v>
      </c>
      <c r="S212" s="56">
        <f t="shared" si="87"/>
        <v>2.1259999999999999e-003</v>
      </c>
      <c r="T212" s="57">
        <f t="shared" si="88"/>
        <v>2.933939219547672e-002</v>
      </c>
      <c r="U212" s="58">
        <f t="shared" si="93"/>
        <v>4.8665288990551296</v>
      </c>
      <c r="V212" s="59">
        <f t="shared" si="94"/>
        <v>4.8371895068596533</v>
      </c>
      <c r="W212" s="60">
        <f t="shared" si="95"/>
        <v>0.99999943212338538</v>
      </c>
      <c r="X212" s="61">
        <f t="shared" si="96"/>
        <v>0.99999934156067916</v>
      </c>
      <c r="Y212" s="62">
        <f t="shared" si="97"/>
        <v>5.6787661462109895e-007</v>
      </c>
      <c r="Z212" s="63">
        <f t="shared" si="98"/>
        <v>6.5843932084419521e-007</v>
      </c>
      <c r="AA212" s="64">
        <f t="shared" si="99"/>
        <v>2.8720333467106181e-006</v>
      </c>
      <c r="AB212" s="65">
        <f t="shared" si="100"/>
        <v>-3.3409043336541669e-005</v>
      </c>
      <c r="AC212" s="66">
        <f t="shared" si="101"/>
        <v>9.2740784833508753e-005</v>
      </c>
      <c r="AD212" s="67">
        <f>シート1!C192</f>
        <v>4335</v>
      </c>
      <c r="AE212" s="6">
        <f t="shared" si="102"/>
        <v>-307.64729035686281</v>
      </c>
      <c r="AF212" s="13">
        <f t="shared" si="103"/>
        <v>357.690120118224</v>
      </c>
      <c r="AG212" s="11">
        <f t="shared" si="104"/>
        <v>50.04282976136119</v>
      </c>
      <c r="AH212" s="2">
        <f t="shared" si="105"/>
        <v>5160</v>
      </c>
      <c r="AI212" s="76"/>
      <c r="AJ212" s="76"/>
      <c r="AK212" s="76"/>
    </row>
    <row r="213" ht="14.25">
      <c r="A213" s="76"/>
      <c r="B213" s="76"/>
      <c r="C213" s="76"/>
      <c r="D213" s="55">
        <f t="shared" si="89"/>
        <v>0.139686</v>
      </c>
      <c r="E213" s="56">
        <f t="shared" ref="E213:E276" si="113">ROUND((($B$30-$B$18+POWER(($B$13/100),2)/2))*$B$17,6)</f>
        <v>2.124e-003</v>
      </c>
      <c r="F213" s="57">
        <f t="shared" ref="F213:F276" si="114">($B$13/100)*SQRT($B$17)</f>
        <v>2.9280635068249457e-002</v>
      </c>
      <c r="G213" s="58">
        <f t="shared" si="106"/>
        <v>4.8431326598435733</v>
      </c>
      <c r="H213" s="59">
        <f t="shared" si="107"/>
        <v>4.8138520247753238</v>
      </c>
      <c r="I213" s="60">
        <f t="shared" si="108"/>
        <v>0.99999936096052588</v>
      </c>
      <c r="J213" s="61">
        <f t="shared" si="109"/>
        <v>0.99999925975774606</v>
      </c>
      <c r="K213" s="62">
        <f t="shared" si="110"/>
        <v>6.3903947411514395e-007</v>
      </c>
      <c r="L213" s="63">
        <f t="shared" si="111"/>
        <v>7.4024225393820586e-007</v>
      </c>
      <c r="M213" s="64">
        <f t="shared" si="112"/>
        <v>3.2175012350366935e-006</v>
      </c>
      <c r="N213" s="65">
        <f t="shared" si="90"/>
        <v>3.7427712432319511e-005</v>
      </c>
      <c r="O213" s="66">
        <f t="shared" si="91"/>
        <v>-1.0360250725751501e-004</v>
      </c>
      <c r="P213" s="67">
        <f>シート1!B193</f>
        <v>1528</v>
      </c>
      <c r="Q213" s="68">
        <f>シート1!A193</f>
        <v>5165</v>
      </c>
      <c r="R213" s="55">
        <f t="shared" si="92"/>
        <v>0.139686</v>
      </c>
      <c r="S213" s="56">
        <f t="shared" ref="S213:S276" si="115">ROUND((($C$30-$C$18+POWER(($C$13/100),2)/2))*$C$17,6)</f>
        <v>2.1259999999999999e-003</v>
      </c>
      <c r="T213" s="57">
        <f t="shared" ref="T213:T276" si="116">($C$13/100)*SQRT($C$17)</f>
        <v>2.933939219547672e-002</v>
      </c>
      <c r="U213" s="58">
        <f t="shared" si="93"/>
        <v>4.8335016299984312</v>
      </c>
      <c r="V213" s="59">
        <f t="shared" si="94"/>
        <v>4.8041622378029549</v>
      </c>
      <c r="W213" s="60">
        <f t="shared" si="95"/>
        <v>0.99999932923909873</v>
      </c>
      <c r="X213" s="61">
        <f t="shared" si="96"/>
        <v>0.99999922299605759</v>
      </c>
      <c r="Y213" s="62">
        <f t="shared" si="97"/>
        <v>6.7076090126683141e-007</v>
      </c>
      <c r="Z213" s="63">
        <f t="shared" si="98"/>
        <v>7.7700394240931558e-007</v>
      </c>
      <c r="AA213" s="64">
        <f t="shared" si="99"/>
        <v>3.3709783747973715e-006</v>
      </c>
      <c r="AB213" s="65">
        <f t="shared" si="100"/>
        <v>-3.9213041429040807e-005</v>
      </c>
      <c r="AC213" s="66">
        <f t="shared" si="101"/>
        <v>1.0810899207377776e-004</v>
      </c>
      <c r="AD213" s="67">
        <f>シート1!C193</f>
        <v>1636</v>
      </c>
      <c r="AE213" s="6">
        <f t="shared" si="102"/>
        <v>-140.56269496675</v>
      </c>
      <c r="AF213" s="13">
        <f t="shared" si="103"/>
        <v>157.35921975125439</v>
      </c>
      <c r="AG213" s="11">
        <f t="shared" si="104"/>
        <v>16.796524784504385</v>
      </c>
      <c r="AH213" s="2">
        <f t="shared" si="105"/>
        <v>5165</v>
      </c>
      <c r="AI213" s="76"/>
      <c r="AJ213" s="76"/>
      <c r="AK213" s="76"/>
    </row>
    <row r="214" ht="14.25">
      <c r="A214" s="76"/>
      <c r="B214" s="76"/>
      <c r="C214" s="76"/>
      <c r="D214" s="55">
        <f t="shared" si="89"/>
        <v>0.13871899999999998</v>
      </c>
      <c r="E214" s="56">
        <f t="shared" si="113"/>
        <v>2.124e-003</v>
      </c>
      <c r="F214" s="57">
        <f t="shared" si="114"/>
        <v>2.9280635068249457e-002</v>
      </c>
      <c r="G214" s="58">
        <f t="shared" si="106"/>
        <v>4.8101074198600111</v>
      </c>
      <c r="H214" s="59">
        <f t="shared" si="107"/>
        <v>4.7808267847917616</v>
      </c>
      <c r="I214" s="60">
        <f t="shared" si="108"/>
        <v>0.99999924575397503</v>
      </c>
      <c r="J214" s="61">
        <f t="shared" si="109"/>
        <v>0.99999912712133465</v>
      </c>
      <c r="K214" s="62">
        <f t="shared" si="110"/>
        <v>7.5424602496987347e-007</v>
      </c>
      <c r="L214" s="63">
        <f t="shared" si="111"/>
        <v>8.7287866534779823e-007</v>
      </c>
      <c r="M214" s="64">
        <f t="shared" si="112"/>
        <v>3.7735089685660279e-006</v>
      </c>
      <c r="N214" s="65">
        <f t="shared" si="90"/>
        <v>4.3895494739307301e-005</v>
      </c>
      <c r="O214" s="66">
        <f t="shared" si="91"/>
        <v>-1.2067219230483212e-004</v>
      </c>
      <c r="P214" s="67">
        <f>シート1!B194</f>
        <v>2797</v>
      </c>
      <c r="Q214" s="68">
        <f>シート1!A194</f>
        <v>5170</v>
      </c>
      <c r="R214" s="55">
        <f t="shared" si="92"/>
        <v>0.13871899999999998</v>
      </c>
      <c r="S214" s="56">
        <f t="shared" si="115"/>
        <v>2.1259999999999999e-003</v>
      </c>
      <c r="T214" s="57">
        <f t="shared" si="116"/>
        <v>2.933939219547672e-002</v>
      </c>
      <c r="U214" s="58">
        <f t="shared" si="93"/>
        <v>4.8005425286797241</v>
      </c>
      <c r="V214" s="59">
        <f t="shared" si="94"/>
        <v>4.7712031364842478</v>
      </c>
      <c r="W214" s="60">
        <f t="shared" si="95"/>
        <v>0.99999920881817017</v>
      </c>
      <c r="X214" s="61">
        <f t="shared" si="96"/>
        <v>0.99999908435632778</v>
      </c>
      <c r="Y214" s="62">
        <f t="shared" si="97"/>
        <v>7.9118182982895746e-007</v>
      </c>
      <c r="Z214" s="63">
        <f t="shared" si="98"/>
        <v>9.1564367221685927e-007</v>
      </c>
      <c r="AA214" s="64">
        <f t="shared" si="99"/>
        <v>3.950996161601367e-006</v>
      </c>
      <c r="AB214" s="65">
        <f t="shared" si="100"/>
        <v>-4.5960121645742816e-005</v>
      </c>
      <c r="AC214" s="66">
        <f t="shared" si="101"/>
        <v>1.2584115673210724e-004</v>
      </c>
      <c r="AD214" s="67">
        <f>シート1!C194</f>
        <v>3256</v>
      </c>
      <c r="AE214" s="6">
        <f t="shared" si="102"/>
        <v>-299.69267234933642</v>
      </c>
      <c r="AF214" s="13">
        <f t="shared" si="103"/>
        <v>364.54754151775086</v>
      </c>
      <c r="AG214" s="11">
        <f t="shared" si="104"/>
        <v>64.854869168414439</v>
      </c>
      <c r="AH214" s="2">
        <f t="shared" si="105"/>
        <v>5170</v>
      </c>
      <c r="AI214" s="76"/>
      <c r="AJ214" s="76"/>
      <c r="AK214" s="76"/>
    </row>
    <row r="215" ht="14.25">
      <c r="A215" s="76"/>
      <c r="B215" s="76"/>
      <c r="C215" s="76"/>
      <c r="D215" s="55">
        <f t="shared" si="89"/>
        <v>0.13775199999999999</v>
      </c>
      <c r="E215" s="56">
        <f t="shared" si="113"/>
        <v>2.124e-003</v>
      </c>
      <c r="F215" s="57">
        <f t="shared" si="114"/>
        <v>2.9280635068249457e-002</v>
      </c>
      <c r="G215" s="58">
        <f t="shared" si="106"/>
        <v>4.7770821798764507</v>
      </c>
      <c r="H215" s="59">
        <f t="shared" si="107"/>
        <v>4.7478015448082012</v>
      </c>
      <c r="I215" s="60">
        <f t="shared" si="108"/>
        <v>0.99999911071450109</v>
      </c>
      <c r="J215" s="61">
        <f t="shared" si="109"/>
        <v>0.9999989718016854</v>
      </c>
      <c r="K215" s="62">
        <f t="shared" si="110"/>
        <v>8.8928549890621156e-007</v>
      </c>
      <c r="L215" s="63">
        <f t="shared" si="111"/>
        <v>1.0281983146009921e-006</v>
      </c>
      <c r="M215" s="64">
        <f t="shared" si="112"/>
        <v>4.4207746818238268e-006</v>
      </c>
      <c r="N215" s="65">
        <f t="shared" si="90"/>
        <v>5.142483916326889e-005</v>
      </c>
      <c r="O215" s="66">
        <f t="shared" si="91"/>
        <v>-1.403943870475729e-004</v>
      </c>
      <c r="P215" s="67">
        <f>シート1!B195</f>
        <v>2668</v>
      </c>
      <c r="Q215" s="68">
        <f>シート1!A195</f>
        <v>5175</v>
      </c>
      <c r="R215" s="55">
        <f t="shared" si="92"/>
        <v>0.13775199999999999</v>
      </c>
      <c r="S215" s="56">
        <f t="shared" si="115"/>
        <v>2.1259999999999999e-003</v>
      </c>
      <c r="T215" s="57">
        <f t="shared" si="116"/>
        <v>2.933939219547672e-002</v>
      </c>
      <c r="U215" s="58">
        <f t="shared" si="93"/>
        <v>4.7675834273610169</v>
      </c>
      <c r="V215" s="59">
        <f t="shared" si="94"/>
        <v>4.7382440351655406</v>
      </c>
      <c r="W215" s="60">
        <f t="shared" si="95"/>
        <v>0.99999906775601688</v>
      </c>
      <c r="X215" s="61">
        <f t="shared" si="96"/>
        <v>0.99999892210946251</v>
      </c>
      <c r="Y215" s="62">
        <f t="shared" si="97"/>
        <v>9.322439831205287e-007</v>
      </c>
      <c r="Z215" s="63">
        <f t="shared" si="98"/>
        <v>1.0778905374930758e-006</v>
      </c>
      <c r="AA215" s="64">
        <f t="shared" si="99"/>
        <v>4.6257853240095735e-006</v>
      </c>
      <c r="AB215" s="65">
        <f t="shared" si="100"/>
        <v>-5.3809633698151421e-005</v>
      </c>
      <c r="AC215" s="66">
        <f t="shared" si="101"/>
        <v>1.4631575246625272e-004</v>
      </c>
      <c r="AD215" s="67">
        <f>シート1!C195</f>
        <v>6308</v>
      </c>
      <c r="AE215" s="6">
        <f t="shared" si="102"/>
        <v>-332.59217366634738</v>
      </c>
      <c r="AF215" s="13">
        <f t="shared" si="103"/>
        <v>821.16389423860483</v>
      </c>
      <c r="AG215" s="11">
        <f t="shared" si="104"/>
        <v>488.57172057225745</v>
      </c>
      <c r="AH215" s="2">
        <f t="shared" si="105"/>
        <v>5175</v>
      </c>
      <c r="AI215" s="76"/>
      <c r="AJ215" s="76"/>
      <c r="AK215" s="76"/>
    </row>
    <row r="216" ht="14.25">
      <c r="A216" s="76"/>
      <c r="B216" s="76"/>
      <c r="C216" s="76"/>
      <c r="D216" s="55">
        <f t="shared" si="89"/>
        <v>0.13678599999999999</v>
      </c>
      <c r="E216" s="56">
        <f t="shared" si="113"/>
        <v>2.124e-003</v>
      </c>
      <c r="F216" s="57">
        <f t="shared" si="114"/>
        <v>2.9280635068249457e-002</v>
      </c>
      <c r="G216" s="58">
        <f t="shared" si="106"/>
        <v>4.7440910921576096</v>
      </c>
      <c r="H216" s="59">
        <f t="shared" si="107"/>
        <v>4.7148104570893601</v>
      </c>
      <c r="I216" s="60">
        <f t="shared" si="108"/>
        <v>0.99999895277704476</v>
      </c>
      <c r="J216" s="61">
        <f t="shared" si="109"/>
        <v>0.99999879032070937</v>
      </c>
      <c r="K216" s="62">
        <f t="shared" si="110"/>
        <v>1.0472229552416223e-006</v>
      </c>
      <c r="L216" s="63">
        <f t="shared" si="111"/>
        <v>1.2096792906257647e-006</v>
      </c>
      <c r="M216" s="64">
        <f t="shared" si="112"/>
        <v>5.1725814611928116e-006</v>
      </c>
      <c r="N216" s="65">
        <f t="shared" si="90"/>
        <v>6.0170261740416641e-005</v>
      </c>
      <c r="O216" s="66">
        <f t="shared" si="91"/>
        <v>-1.6312870343396943e-004</v>
      </c>
      <c r="P216" s="67">
        <f>シート1!B196</f>
        <v>2757</v>
      </c>
      <c r="Q216" s="68">
        <f>シート1!A196</f>
        <v>5180</v>
      </c>
      <c r="R216" s="55">
        <f t="shared" si="92"/>
        <v>0.13678599999999999</v>
      </c>
      <c r="S216" s="56">
        <f t="shared" si="115"/>
        <v>2.1259999999999999e-003</v>
      </c>
      <c r="T216" s="57">
        <f t="shared" si="116"/>
        <v>2.933939219547672e-002</v>
      </c>
      <c r="U216" s="58">
        <f t="shared" si="93"/>
        <v>4.7346584099113054</v>
      </c>
      <c r="V216" s="59">
        <f t="shared" si="94"/>
        <v>4.7053190177158291</v>
      </c>
      <c r="W216" s="60">
        <f t="shared" si="95"/>
        <v>0.99999890287831394</v>
      </c>
      <c r="X216" s="61">
        <f t="shared" si="96"/>
        <v>0.99999873265360473</v>
      </c>
      <c r="Y216" s="62">
        <f t="shared" si="97"/>
        <v>1.0971216860555799e-006</v>
      </c>
      <c r="Z216" s="63">
        <f t="shared" si="98"/>
        <v>1.267346395272817e-006</v>
      </c>
      <c r="AA216" s="64">
        <f t="shared" si="99"/>
        <v>5.4090684924283141e-006</v>
      </c>
      <c r="AB216" s="65">
        <f t="shared" si="100"/>
        <v>-6.2921206635999384e-005</v>
      </c>
      <c r="AC216" s="66">
        <f t="shared" si="101"/>
        <v>1.6990248895561036e-004</v>
      </c>
      <c r="AD216" s="67">
        <f>シート1!C196</f>
        <v>2683</v>
      </c>
      <c r="AE216" s="6">
        <f t="shared" si="102"/>
        <v>-399.34072827968873</v>
      </c>
      <c r="AF216" s="13">
        <f t="shared" si="103"/>
        <v>405.57155654649102</v>
      </c>
      <c r="AG216" s="11">
        <f t="shared" si="104"/>
        <v>6.2308282668022912</v>
      </c>
      <c r="AH216" s="2">
        <f t="shared" si="105"/>
        <v>5180</v>
      </c>
      <c r="AI216" s="76"/>
      <c r="AJ216" s="76"/>
      <c r="AK216" s="76"/>
    </row>
    <row r="217" ht="14.25">
      <c r="A217" s="76"/>
      <c r="B217" s="76"/>
      <c r="C217" s="76"/>
      <c r="D217" s="55">
        <f t="shared" si="89"/>
        <v>0.135821</v>
      </c>
      <c r="E217" s="56">
        <f t="shared" si="113"/>
        <v>2.124e-003</v>
      </c>
      <c r="F217" s="57">
        <f t="shared" si="114"/>
        <v>2.9280635068249457e-002</v>
      </c>
      <c r="G217" s="58">
        <f t="shared" si="106"/>
        <v>4.7111341567034879</v>
      </c>
      <c r="H217" s="59">
        <f t="shared" si="107"/>
        <v>4.6818535216352384</v>
      </c>
      <c r="I217" s="60">
        <f t="shared" si="108"/>
        <v>0.99999876829001</v>
      </c>
      <c r="J217" s="61">
        <f t="shared" si="109"/>
        <v>0.99999857853699792</v>
      </c>
      <c r="K217" s="62">
        <f t="shared" si="110"/>
        <v>1.2317099900016615e-006</v>
      </c>
      <c r="L217" s="63">
        <f t="shared" si="111"/>
        <v>1.421463002082568e-006</v>
      </c>
      <c r="M217" s="64">
        <f t="shared" si="112"/>
        <v>6.0446857858246648e-006</v>
      </c>
      <c r="N217" s="65">
        <f t="shared" si="90"/>
        <v>7.0315050347756827e-005</v>
      </c>
      <c r="O217" s="66">
        <f t="shared" si="91"/>
        <v>-1.8929988918756974e-004</v>
      </c>
      <c r="P217" s="67">
        <f>シート1!B197</f>
        <v>1319</v>
      </c>
      <c r="Q217" s="68">
        <f>シート1!A197</f>
        <v>5185</v>
      </c>
      <c r="R217" s="55">
        <f t="shared" si="92"/>
        <v>0.135821</v>
      </c>
      <c r="S217" s="56">
        <f t="shared" si="115"/>
        <v>2.1259999999999999e-003</v>
      </c>
      <c r="T217" s="57">
        <f t="shared" si="116"/>
        <v>2.933939219547672e-002</v>
      </c>
      <c r="U217" s="58">
        <f t="shared" si="93"/>
        <v>4.7017674763305903</v>
      </c>
      <c r="V217" s="59">
        <f t="shared" si="94"/>
        <v>4.672428084135114</v>
      </c>
      <c r="W217" s="60">
        <f t="shared" si="95"/>
        <v>0.99999871040442168</v>
      </c>
      <c r="X217" s="61">
        <f t="shared" si="96"/>
        <v>0.99999851170122878</v>
      </c>
      <c r="Y217" s="62">
        <f t="shared" si="97"/>
        <v>1.2895955783243096e-006</v>
      </c>
      <c r="Z217" s="63">
        <f t="shared" si="98"/>
        <v>1.4882987712239171e-006</v>
      </c>
      <c r="AA217" s="64">
        <f t="shared" si="99"/>
        <v>6.3171194688841846e-006</v>
      </c>
      <c r="AB217" s="65">
        <f t="shared" si="100"/>
        <v>-7.348414611542731e-005</v>
      </c>
      <c r="AC217" s="66">
        <f t="shared" si="101"/>
        <v>1.9703796006175672e-004</v>
      </c>
      <c r="AD217" s="67">
        <f>シート1!C197</f>
        <v>1485</v>
      </c>
      <c r="AE217" s="6">
        <f t="shared" si="102"/>
        <v>-221.70302070725913</v>
      </c>
      <c r="AF217" s="13">
        <f t="shared" si="103"/>
        <v>260.32952867820001</v>
      </c>
      <c r="AG217" s="11">
        <f t="shared" si="104"/>
        <v>38.626507970940878</v>
      </c>
      <c r="AH217" s="2">
        <f t="shared" si="105"/>
        <v>5185</v>
      </c>
      <c r="AI217" s="76"/>
      <c r="AJ217" s="76"/>
      <c r="AK217" s="76"/>
    </row>
    <row r="218" ht="14.25">
      <c r="A218" s="76"/>
      <c r="B218" s="76"/>
      <c r="C218" s="76"/>
      <c r="D218" s="55">
        <f t="shared" si="89"/>
        <v>0.13485800000000001</v>
      </c>
      <c r="E218" s="56">
        <f t="shared" si="113"/>
        <v>2.124e-003</v>
      </c>
      <c r="F218" s="57">
        <f t="shared" si="114"/>
        <v>2.9280635068249457e-002</v>
      </c>
      <c r="G218" s="58">
        <f t="shared" si="106"/>
        <v>4.6782455257788049</v>
      </c>
      <c r="H218" s="59">
        <f t="shared" si="107"/>
        <v>4.6489648907105554</v>
      </c>
      <c r="I218" s="60">
        <f t="shared" si="108"/>
        <v>0.99999855330017784</v>
      </c>
      <c r="J218" s="61">
        <f t="shared" si="109"/>
        <v>0.99999833197506505</v>
      </c>
      <c r="K218" s="62">
        <f t="shared" si="110"/>
        <v>1.4466998221607241e-006</v>
      </c>
      <c r="L218" s="63">
        <f t="shared" si="111"/>
        <v>1.6680249349532161e-006</v>
      </c>
      <c r="M218" s="64">
        <f t="shared" si="112"/>
        <v>7.0539054291446127e-006</v>
      </c>
      <c r="N218" s="65">
        <f t="shared" si="90"/>
        <v>8.2054838410587603e-005</v>
      </c>
      <c r="O218" s="66">
        <f t="shared" si="91"/>
        <v>-2.1935356978251423e-004</v>
      </c>
      <c r="P218" s="67">
        <f>シート1!B198</f>
        <v>2318</v>
      </c>
      <c r="Q218" s="68">
        <f>シート1!A198</f>
        <v>5190</v>
      </c>
      <c r="R218" s="55">
        <f t="shared" si="92"/>
        <v>0.13485800000000001</v>
      </c>
      <c r="S218" s="56">
        <f t="shared" si="115"/>
        <v>2.1259999999999999e-003</v>
      </c>
      <c r="T218" s="57">
        <f t="shared" si="116"/>
        <v>2.933939219547672e-002</v>
      </c>
      <c r="U218" s="58">
        <f t="shared" si="93"/>
        <v>4.6689447104878656</v>
      </c>
      <c r="V218" s="59">
        <f t="shared" si="94"/>
        <v>4.6396053182923893</v>
      </c>
      <c r="W218" s="60">
        <f t="shared" si="95"/>
        <v>0.99999848624582377</v>
      </c>
      <c r="X218" s="61">
        <f t="shared" si="96"/>
        <v>0.99999825462397696</v>
      </c>
      <c r="Y218" s="62">
        <f t="shared" si="97"/>
        <v>1.5137541762300089e-006</v>
      </c>
      <c r="Z218" s="63">
        <f t="shared" si="98"/>
        <v>1.7453760230434767e-006</v>
      </c>
      <c r="AA218" s="64">
        <f t="shared" si="99"/>
        <v>7.3672880720007883e-006</v>
      </c>
      <c r="AB218" s="65">
        <f t="shared" si="100"/>
        <v>-8.570027459888715e-005</v>
      </c>
      <c r="AC218" s="66">
        <f t="shared" si="101"/>
        <v>2.2817963231139477e-004</v>
      </c>
      <c r="AD218" s="67">
        <f>シート1!C198</f>
        <v>2810</v>
      </c>
      <c r="AE218" s="6">
        <f t="shared" si="102"/>
        <v>-451.4759217266552</v>
      </c>
      <c r="AF218" s="13">
        <f t="shared" si="103"/>
        <v>570.46666507676377</v>
      </c>
      <c r="AG218" s="11">
        <f t="shared" si="104"/>
        <v>118.99074335010857</v>
      </c>
      <c r="AH218" s="2">
        <f t="shared" si="105"/>
        <v>5190</v>
      </c>
      <c r="AI218" s="76"/>
      <c r="AJ218" s="76"/>
      <c r="AK218" s="76"/>
    </row>
    <row r="219" ht="14.25">
      <c r="A219" s="76"/>
      <c r="B219" s="76"/>
      <c r="C219" s="76"/>
      <c r="D219" s="55">
        <f t="shared" si="89"/>
        <v>0.13389499999999999</v>
      </c>
      <c r="E219" s="56">
        <f t="shared" si="113"/>
        <v>2.124e-003</v>
      </c>
      <c r="F219" s="57">
        <f t="shared" si="114"/>
        <v>2.9280635068249457e-002</v>
      </c>
      <c r="G219" s="58">
        <f t="shared" si="106"/>
        <v>4.6453568948541211</v>
      </c>
      <c r="H219" s="59">
        <f t="shared" si="107"/>
        <v>4.6160762597858715</v>
      </c>
      <c r="I219" s="60">
        <f t="shared" si="108"/>
        <v>0.99999830255480759</v>
      </c>
      <c r="J219" s="61">
        <f t="shared" si="109"/>
        <v>0.99999804468352327</v>
      </c>
      <c r="K219" s="62">
        <f t="shared" si="110"/>
        <v>1.6974451924056666e-006</v>
      </c>
      <c r="L219" s="63">
        <f t="shared" si="111"/>
        <v>1.9553164767316389e-006</v>
      </c>
      <c r="M219" s="64">
        <f t="shared" si="112"/>
        <v>8.2227251794868204e-006</v>
      </c>
      <c r="N219" s="65">
        <f t="shared" si="90"/>
        <v>9.5651181132900436e-005</v>
      </c>
      <c r="O219" s="66">
        <f t="shared" si="91"/>
        <v>-2.5389114710215805e-004</v>
      </c>
      <c r="P219" s="67">
        <f>シート1!B199</f>
        <v>945</v>
      </c>
      <c r="Q219" s="68">
        <f>シート1!A199</f>
        <v>5195</v>
      </c>
      <c r="R219" s="55">
        <f t="shared" si="92"/>
        <v>0.13389499999999999</v>
      </c>
      <c r="S219" s="56">
        <f t="shared" si="115"/>
        <v>2.1259999999999999e-003</v>
      </c>
      <c r="T219" s="57">
        <f t="shared" si="116"/>
        <v>2.933939219547672e-002</v>
      </c>
      <c r="U219" s="58">
        <f t="shared" si="93"/>
        <v>4.63612194464514</v>
      </c>
      <c r="V219" s="59">
        <f t="shared" si="94"/>
        <v>4.6067825524496637</v>
      </c>
      <c r="W219" s="60">
        <f t="shared" si="95"/>
        <v>0.99999822496709734</v>
      </c>
      <c r="X219" s="61">
        <f t="shared" si="96"/>
        <v>0.99999795526374313</v>
      </c>
      <c r="Y219" s="62">
        <f t="shared" si="97"/>
        <v>1.7750329026622325e-006</v>
      </c>
      <c r="Z219" s="63">
        <f t="shared" si="98"/>
        <v>2.0447362568676297e-006</v>
      </c>
      <c r="AA219" s="64">
        <f t="shared" si="99"/>
        <v>8.5827869658324693e-006</v>
      </c>
      <c r="AB219" s="65">
        <f t="shared" si="100"/>
        <v>-9.9839614333939585e-005</v>
      </c>
      <c r="AC219" s="66">
        <f t="shared" si="101"/>
        <v>2.6394548228030312e-004</v>
      </c>
      <c r="AD219" s="67">
        <f>シート1!C199</f>
        <v>1226</v>
      </c>
      <c r="AE219" s="6">
        <f t="shared" si="102"/>
        <v>-213.03738444169301</v>
      </c>
      <c r="AF219" s="13">
        <f t="shared" si="103"/>
        <v>287.90670487067877</v>
      </c>
      <c r="AG219" s="11">
        <f t="shared" si="104"/>
        <v>74.869320428985759</v>
      </c>
      <c r="AH219" s="2">
        <f t="shared" si="105"/>
        <v>5195</v>
      </c>
      <c r="AI219" s="76"/>
      <c r="AJ219" s="76"/>
      <c r="AK219" s="76"/>
    </row>
    <row r="220" ht="14.25">
      <c r="A220" s="76"/>
      <c r="B220" s="76"/>
      <c r="C220" s="76"/>
      <c r="D220" s="55">
        <f t="shared" si="89"/>
        <v>0.132933</v>
      </c>
      <c r="E220" s="56">
        <f t="shared" si="113"/>
        <v>2.124e-003</v>
      </c>
      <c r="F220" s="57">
        <f t="shared" si="114"/>
        <v>2.9280635068249457e-002</v>
      </c>
      <c r="G220" s="58">
        <f t="shared" si="106"/>
        <v>4.6125024161941566</v>
      </c>
      <c r="H220" s="59">
        <f t="shared" si="107"/>
        <v>4.5832217811259071</v>
      </c>
      <c r="I220" s="60">
        <f t="shared" si="108"/>
        <v>0.99999801075040673</v>
      </c>
      <c r="J220" s="61">
        <f t="shared" si="109"/>
        <v>0.99999771067019683</v>
      </c>
      <c r="K220" s="62">
        <f t="shared" si="110"/>
        <v>1.9892495932705145e-006</v>
      </c>
      <c r="L220" s="63">
        <f t="shared" si="111"/>
        <v>2.2893298031734233e-006</v>
      </c>
      <c r="M220" s="64">
        <f t="shared" si="112"/>
        <v>9.5733457743592941e-006</v>
      </c>
      <c r="N220" s="65">
        <f t="shared" si="90"/>
        <v>1.1136232948603501e-004</v>
      </c>
      <c r="O220" s="66">
        <f t="shared" si="91"/>
        <v>-2.9349007940664335e-004</v>
      </c>
      <c r="P220" s="67">
        <f>シート1!B200</f>
        <v>17616</v>
      </c>
      <c r="Q220" s="68">
        <f>シート1!A200</f>
        <v>5200</v>
      </c>
      <c r="R220" s="55">
        <f t="shared" si="92"/>
        <v>0.132933</v>
      </c>
      <c r="S220" s="56">
        <f t="shared" si="115"/>
        <v>2.1259999999999999e-003</v>
      </c>
      <c r="T220" s="57">
        <f t="shared" si="116"/>
        <v>2.933939219547672e-002</v>
      </c>
      <c r="U220" s="58">
        <f t="shared" si="93"/>
        <v>4.603333262671411</v>
      </c>
      <c r="V220" s="59">
        <f t="shared" si="94"/>
        <v>4.5739938704759346</v>
      </c>
      <c r="W220" s="60">
        <f t="shared" si="95"/>
        <v>0.99999792108953456</v>
      </c>
      <c r="X220" s="61">
        <f t="shared" si="96"/>
        <v>0.99999760743078236</v>
      </c>
      <c r="Y220" s="62">
        <f t="shared" si="97"/>
        <v>2.0789104654417301e-006</v>
      </c>
      <c r="Z220" s="63">
        <f t="shared" si="98"/>
        <v>2.3925692176351987e-006</v>
      </c>
      <c r="AA220" s="64">
        <f t="shared" si="99"/>
        <v>9.986492811999539e-006</v>
      </c>
      <c r="AB220" s="65">
        <f t="shared" si="100"/>
        <v>-1.1616827900632711e-004</v>
      </c>
      <c r="AC220" s="66">
        <f t="shared" si="101"/>
        <v>3.0492761621921138e-004</v>
      </c>
      <c r="AD220" s="67">
        <f>シート1!C200</f>
        <v>38748</v>
      </c>
      <c r="AE220" s="6">
        <f t="shared" si="102"/>
        <v>-4590.681710528278</v>
      </c>
      <c r="AF220" s="13">
        <f t="shared" si="103"/>
        <v>10512.188154115056</v>
      </c>
      <c r="AG220" s="11">
        <f t="shared" si="104"/>
        <v>5921.506443586778</v>
      </c>
      <c r="AH220" s="2">
        <f t="shared" si="105"/>
        <v>5200</v>
      </c>
      <c r="AI220" s="76"/>
      <c r="AJ220" s="76"/>
      <c r="AK220" s="76"/>
    </row>
    <row r="221" ht="14.25">
      <c r="A221" s="76"/>
      <c r="B221" s="76"/>
      <c r="C221" s="76"/>
      <c r="D221" s="55">
        <f t="shared" si="89"/>
        <v>0.13197200000000001</v>
      </c>
      <c r="E221" s="56">
        <f t="shared" si="113"/>
        <v>2.124e-003</v>
      </c>
      <c r="F221" s="57">
        <f t="shared" si="114"/>
        <v>2.9280635068249457e-002</v>
      </c>
      <c r="G221" s="58">
        <f t="shared" si="106"/>
        <v>4.5796820897989123</v>
      </c>
      <c r="H221" s="59">
        <f t="shared" si="107"/>
        <v>4.5504014547306628</v>
      </c>
      <c r="I221" s="60">
        <f t="shared" si="108"/>
        <v>0.99999767158393404</v>
      </c>
      <c r="J221" s="61">
        <f t="shared" si="109"/>
        <v>0.99999732281702614</v>
      </c>
      <c r="K221" s="62">
        <f t="shared" si="110"/>
        <v>2.3284160659553521e-006</v>
      </c>
      <c r="L221" s="63">
        <f t="shared" si="111"/>
        <v>2.6771829738647668e-006</v>
      </c>
      <c r="M221" s="64">
        <f t="shared" si="112"/>
        <v>1.1132046301240109e-005</v>
      </c>
      <c r="N221" s="65">
        <f t="shared" si="90"/>
        <v>1.294939760112724e-004</v>
      </c>
      <c r="O221" s="66">
        <f t="shared" si="91"/>
        <v>-3.3883130222937851e-004</v>
      </c>
      <c r="P221" s="67">
        <f>シート1!B201</f>
        <v>2109</v>
      </c>
      <c r="Q221" s="68">
        <f>シート1!A201</f>
        <v>5205</v>
      </c>
      <c r="R221" s="55">
        <f t="shared" si="92"/>
        <v>0.13197200000000001</v>
      </c>
      <c r="S221" s="56">
        <f t="shared" si="115"/>
        <v>2.1259999999999999e-003</v>
      </c>
      <c r="T221" s="57">
        <f t="shared" si="116"/>
        <v>2.933939219547672e-002</v>
      </c>
      <c r="U221" s="58">
        <f t="shared" si="93"/>
        <v>4.5705786645666775</v>
      </c>
      <c r="V221" s="59">
        <f t="shared" si="94"/>
        <v>4.5412392723712012</v>
      </c>
      <c r="W221" s="60">
        <f t="shared" si="95"/>
        <v>0.99999756810349438</v>
      </c>
      <c r="X221" s="61">
        <f t="shared" si="96"/>
        <v>0.99999720377414003</v>
      </c>
      <c r="Y221" s="62">
        <f t="shared" si="97"/>
        <v>2.4318965056169262e-006</v>
      </c>
      <c r="Z221" s="63">
        <f t="shared" si="98"/>
        <v>2.7962258599689704e-006</v>
      </c>
      <c r="AA221" s="64">
        <f t="shared" si="99"/>
        <v>1.16054795347408e-005</v>
      </c>
      <c r="AB221" s="65">
        <f t="shared" si="100"/>
        <v>-1.3500120712789542e-004</v>
      </c>
      <c r="AC221" s="66">
        <f t="shared" si="101"/>
        <v>3.5182416180150317e-004</v>
      </c>
      <c r="AD221" s="67">
        <f>シート1!C201</f>
        <v>2169</v>
      </c>
      <c r="AE221" s="6">
        <f t="shared" si="102"/>
        <v>-634.50720763185791</v>
      </c>
      <c r="AF221" s="13">
        <f t="shared" si="103"/>
        <v>678.94139678232921</v>
      </c>
      <c r="AG221" s="11">
        <f t="shared" si="104"/>
        <v>44.434189150471298</v>
      </c>
      <c r="AH221" s="2">
        <f t="shared" si="105"/>
        <v>5205</v>
      </c>
      <c r="AI221" s="76"/>
      <c r="AJ221" s="76"/>
      <c r="AK221" s="76"/>
    </row>
    <row r="222" ht="14.25">
      <c r="A222" s="76"/>
      <c r="B222" s="76"/>
      <c r="C222" s="76"/>
      <c r="D222" s="55">
        <f t="shared" si="89"/>
        <v>0.13101099999999999</v>
      </c>
      <c r="E222" s="56">
        <f t="shared" si="113"/>
        <v>2.124e-003</v>
      </c>
      <c r="F222" s="57">
        <f t="shared" si="114"/>
        <v>2.9280635068249457e-002</v>
      </c>
      <c r="G222" s="58">
        <f t="shared" si="106"/>
        <v>4.5468617634036672</v>
      </c>
      <c r="H222" s="59">
        <f t="shared" si="107"/>
        <v>4.5175811283354177</v>
      </c>
      <c r="I222" s="60">
        <f t="shared" si="108"/>
        <v>0.99999727741316835</v>
      </c>
      <c r="J222" s="61">
        <f t="shared" si="109"/>
        <v>0.99999687249672831</v>
      </c>
      <c r="K222" s="62">
        <f t="shared" si="110"/>
        <v>2.7225868316493873e-006</v>
      </c>
      <c r="L222" s="63">
        <f t="shared" si="111"/>
        <v>3.1275032716937545e-006</v>
      </c>
      <c r="M222" s="64">
        <f t="shared" si="112"/>
        <v>1.2930593296636517e-005</v>
      </c>
      <c r="N222" s="65">
        <f t="shared" si="90"/>
        <v>1.5041564622127356e-004</v>
      </c>
      <c r="O222" s="66">
        <f t="shared" si="91"/>
        <v>-3.9073581441515442e-004</v>
      </c>
      <c r="P222" s="67">
        <f>シート1!B202</f>
        <v>1737</v>
      </c>
      <c r="Q222" s="68">
        <f>シート1!A202</f>
        <v>5210</v>
      </c>
      <c r="R222" s="55">
        <f t="shared" si="92"/>
        <v>0.13101099999999999</v>
      </c>
      <c r="S222" s="56">
        <f t="shared" si="115"/>
        <v>2.1259999999999999e-003</v>
      </c>
      <c r="T222" s="57">
        <f t="shared" si="116"/>
        <v>2.933939219547672e-002</v>
      </c>
      <c r="U222" s="58">
        <f t="shared" si="93"/>
        <v>4.5378240664619431</v>
      </c>
      <c r="V222" s="59">
        <f t="shared" si="94"/>
        <v>4.5084846742664668</v>
      </c>
      <c r="W222" s="60">
        <f t="shared" si="95"/>
        <v>0.99999715811766443</v>
      </c>
      <c r="X222" s="61">
        <f t="shared" si="96"/>
        <v>0.99999673538577338</v>
      </c>
      <c r="Y222" s="62">
        <f t="shared" si="97"/>
        <v>2.8418823355691458e-006</v>
      </c>
      <c r="Z222" s="63">
        <f t="shared" si="98"/>
        <v>3.2646142266168354e-006</v>
      </c>
      <c r="AA222" s="64">
        <f t="shared" si="99"/>
        <v>1.3472470695370432e-005</v>
      </c>
      <c r="AB222" s="65">
        <f t="shared" si="100"/>
        <v>-1.5671905684083623e-004</v>
      </c>
      <c r="AC222" s="66">
        <f t="shared" si="101"/>
        <v>4.0547682012404327e-004</v>
      </c>
      <c r="AD222" s="67">
        <f>シート1!C202</f>
        <v>3825</v>
      </c>
      <c r="AE222" s="6">
        <f t="shared" si="102"/>
        <v>-602.64213579915679</v>
      </c>
      <c r="AF222" s="13">
        <f t="shared" si="103"/>
        <v>1379.8902540308782</v>
      </c>
      <c r="AG222" s="11">
        <f t="shared" si="104"/>
        <v>777.24811823172138</v>
      </c>
      <c r="AH222" s="2">
        <f t="shared" si="105"/>
        <v>5210</v>
      </c>
      <c r="AI222" s="76"/>
      <c r="AJ222" s="76"/>
      <c r="AK222" s="76"/>
    </row>
    <row r="223" ht="14.25">
      <c r="A223" s="76"/>
      <c r="B223" s="76"/>
      <c r="C223" s="76"/>
      <c r="D223" s="55">
        <f t="shared" si="89"/>
        <v>0.130052</v>
      </c>
      <c r="E223" s="56">
        <f t="shared" si="113"/>
        <v>2.124e-003</v>
      </c>
      <c r="F223" s="57">
        <f t="shared" si="114"/>
        <v>2.9280635068249457e-002</v>
      </c>
      <c r="G223" s="58">
        <f t="shared" si="106"/>
        <v>4.5141097415378608</v>
      </c>
      <c r="H223" s="59">
        <f t="shared" si="107"/>
        <v>4.4848291064696113</v>
      </c>
      <c r="I223" s="60">
        <f t="shared" si="108"/>
        <v>0.99999682083558428</v>
      </c>
      <c r="J223" s="61">
        <f t="shared" si="109"/>
        <v>0.99999635138021703</v>
      </c>
      <c r="K223" s="62">
        <f t="shared" si="110"/>
        <v>3.1791644157230792e-006</v>
      </c>
      <c r="L223" s="63">
        <f t="shared" si="111"/>
        <v>3.6486197829699307e-006</v>
      </c>
      <c r="M223" s="64">
        <f t="shared" si="112"/>
        <v>1.4998926703408954e-005</v>
      </c>
      <c r="N223" s="65">
        <f t="shared" si="90"/>
        <v>1.7447561770468948e-004</v>
      </c>
      <c r="O223" s="66">
        <f t="shared" si="91"/>
        <v>-4.4995065582108875e-004</v>
      </c>
      <c r="P223" s="67">
        <f>シート1!B203</f>
        <v>1793</v>
      </c>
      <c r="Q223" s="68">
        <f>シート1!A203</f>
        <v>5215</v>
      </c>
      <c r="R223" s="55">
        <f t="shared" si="92"/>
        <v>0.130052</v>
      </c>
      <c r="S223" s="56">
        <f t="shared" si="115"/>
        <v>2.1259999999999999e-003</v>
      </c>
      <c r="T223" s="57">
        <f t="shared" si="116"/>
        <v>2.933939219547672e-002</v>
      </c>
      <c r="U223" s="58">
        <f t="shared" si="93"/>
        <v>4.5051376360952009</v>
      </c>
      <c r="V223" s="59">
        <f t="shared" si="94"/>
        <v>4.4757982438997246</v>
      </c>
      <c r="W223" s="60">
        <f t="shared" si="95"/>
        <v>0.9999966835031735</v>
      </c>
      <c r="X223" s="61">
        <f t="shared" si="96"/>
        <v>0.99999619368259585</v>
      </c>
      <c r="Y223" s="62">
        <f t="shared" si="97"/>
        <v>3.3164968264998151e-006</v>
      </c>
      <c r="Z223" s="63">
        <f t="shared" si="98"/>
        <v>3.806317404153603e-006</v>
      </c>
      <c r="AA223" s="64">
        <f t="shared" si="99"/>
        <v>1.561824004173344e-005</v>
      </c>
      <c r="AB223" s="65">
        <f t="shared" si="100"/>
        <v>-1.8167980500379533e-004</v>
      </c>
      <c r="AC223" s="66">
        <f t="shared" si="101"/>
        <v>4.6664947497726891e-004</v>
      </c>
      <c r="AD223" s="67">
        <f>シート1!C203</f>
        <v>2031</v>
      </c>
      <c r="AE223" s="6">
        <f t="shared" si="102"/>
        <v>-716.34401023993689</v>
      </c>
      <c r="AF223" s="13">
        <f t="shared" si="103"/>
        <v>843.23336199175549</v>
      </c>
      <c r="AG223" s="11">
        <f t="shared" si="104"/>
        <v>126.88935175181859</v>
      </c>
      <c r="AH223" s="2">
        <f t="shared" si="105"/>
        <v>5215</v>
      </c>
      <c r="AI223" s="76"/>
      <c r="AJ223" s="76"/>
      <c r="AK223" s="76"/>
    </row>
    <row r="224" ht="14.25">
      <c r="A224" s="76"/>
      <c r="B224" s="76"/>
      <c r="C224" s="76"/>
      <c r="D224" s="55">
        <f t="shared" si="89"/>
        <v>0.12909399999999999</v>
      </c>
      <c r="E224" s="56">
        <f t="shared" si="113"/>
        <v>2.124e-003</v>
      </c>
      <c r="F224" s="57">
        <f t="shared" si="114"/>
        <v>2.9280635068249457e-002</v>
      </c>
      <c r="G224" s="58">
        <f t="shared" si="106"/>
        <v>4.4813918719367738</v>
      </c>
      <c r="H224" s="59">
        <f t="shared" si="107"/>
        <v>4.4521112368685243</v>
      </c>
      <c r="I224" s="60">
        <f t="shared" si="108"/>
        <v>0.99999629210988772</v>
      </c>
      <c r="J224" s="61">
        <f t="shared" si="109"/>
        <v>0.99999574849526718</v>
      </c>
      <c r="K224" s="62">
        <f t="shared" si="110"/>
        <v>3.7078901122811203e-006</v>
      </c>
      <c r="L224" s="63">
        <f t="shared" si="111"/>
        <v>4.2515047328217648e-006</v>
      </c>
      <c r="M224" s="64">
        <f t="shared" si="112"/>
        <v>1.7376791079131371e-005</v>
      </c>
      <c r="N224" s="65">
        <f t="shared" si="90"/>
        <v>2.0213622062488721e-004</v>
      </c>
      <c r="O224" s="66">
        <f t="shared" si="91"/>
        <v>-5.1748098210112044e-004</v>
      </c>
      <c r="P224" s="67">
        <f>シート1!B204</f>
        <v>3483</v>
      </c>
      <c r="Q224" s="68">
        <f>シート1!A204</f>
        <v>5220</v>
      </c>
      <c r="R224" s="55">
        <f t="shared" si="92"/>
        <v>0.12909399999999999</v>
      </c>
      <c r="S224" s="56">
        <f t="shared" si="115"/>
        <v>2.1259999999999999e-003</v>
      </c>
      <c r="T224" s="57">
        <f t="shared" si="116"/>
        <v>2.933939219547672e-002</v>
      </c>
      <c r="U224" s="58">
        <f t="shared" si="93"/>
        <v>4.4724852895974534</v>
      </c>
      <c r="V224" s="59">
        <f t="shared" si="94"/>
        <v>4.4431458974019771</v>
      </c>
      <c r="W224" s="60">
        <f t="shared" si="95"/>
        <v>0.99999613421397582</v>
      </c>
      <c r="X224" s="61">
        <f t="shared" si="96"/>
        <v>0.99999556734969763</v>
      </c>
      <c r="Y224" s="62">
        <f t="shared" si="97"/>
        <v>3.8657860241819719e-006</v>
      </c>
      <c r="Z224" s="63">
        <f t="shared" si="98"/>
        <v>4.4326503023661701e-006</v>
      </c>
      <c r="AA224" s="64">
        <f t="shared" si="99"/>
        <v>1.8083676706079203e-005</v>
      </c>
      <c r="AB224" s="65">
        <f t="shared" si="100"/>
        <v>-2.1035909609105359e-004</v>
      </c>
      <c r="AC224" s="66">
        <f t="shared" si="101"/>
        <v>5.3637125478344131e-004</v>
      </c>
      <c r="AD224" s="67">
        <f>シート1!C204</f>
        <v>6025</v>
      </c>
      <c r="AE224" s="6">
        <f t="shared" si="102"/>
        <v>-1600.3844513301256</v>
      </c>
      <c r="AF224" s="13">
        <f t="shared" si="103"/>
        <v>2875.2103438063118</v>
      </c>
      <c r="AG224" s="11">
        <f t="shared" si="104"/>
        <v>1274.8258924761863</v>
      </c>
      <c r="AH224" s="2">
        <f t="shared" si="105"/>
        <v>5220</v>
      </c>
      <c r="AI224" s="76"/>
      <c r="AJ224" s="76"/>
      <c r="AK224" s="76"/>
    </row>
    <row r="225" ht="14.25">
      <c r="A225" s="76"/>
      <c r="B225" s="76"/>
      <c r="C225" s="76"/>
      <c r="D225" s="55">
        <f t="shared" si="89"/>
        <v>0.128136</v>
      </c>
      <c r="E225" s="56">
        <f t="shared" si="113"/>
        <v>2.124e-003</v>
      </c>
      <c r="F225" s="57">
        <f t="shared" si="114"/>
        <v>2.9280635068249457e-002</v>
      </c>
      <c r="G225" s="58">
        <f t="shared" si="106"/>
        <v>4.4486740023356868</v>
      </c>
      <c r="H225" s="59">
        <f t="shared" si="107"/>
        <v>4.4193933672674373</v>
      </c>
      <c r="I225" s="60">
        <f t="shared" si="108"/>
        <v>0.99999567989809712</v>
      </c>
      <c r="J225" s="61">
        <f t="shared" si="109"/>
        <v>0.99999505108281572</v>
      </c>
      <c r="K225" s="62">
        <f t="shared" si="110"/>
        <v>4.320101902877127e-006</v>
      </c>
      <c r="L225" s="63">
        <f t="shared" si="111"/>
        <v>4.9489171842775903e-006</v>
      </c>
      <c r="M225" s="64">
        <f t="shared" si="112"/>
        <v>2.01100931386014e-005</v>
      </c>
      <c r="N225" s="65">
        <f t="shared" si="90"/>
        <v>2.339314666868034e-004</v>
      </c>
      <c r="O225" s="66">
        <f t="shared" si="91"/>
        <v>-5.9447767379174207e-004</v>
      </c>
      <c r="P225" s="67">
        <f>シート1!B205</f>
        <v>2700</v>
      </c>
      <c r="Q225" s="68">
        <f>シート1!A205</f>
        <v>5225</v>
      </c>
      <c r="R225" s="55">
        <f t="shared" si="92"/>
        <v>0.128136</v>
      </c>
      <c r="S225" s="56">
        <f t="shared" si="115"/>
        <v>2.1259999999999999e-003</v>
      </c>
      <c r="T225" s="57">
        <f t="shared" si="116"/>
        <v>2.933939219547672e-002</v>
      </c>
      <c r="U225" s="58">
        <f t="shared" si="93"/>
        <v>4.4398329430997077</v>
      </c>
      <c r="V225" s="59">
        <f t="shared" si="94"/>
        <v>4.4104935509042313</v>
      </c>
      <c r="W225" s="60">
        <f t="shared" si="95"/>
        <v>0.9999954985632471</v>
      </c>
      <c r="X225" s="61">
        <f t="shared" si="96"/>
        <v>0.99999484323610899</v>
      </c>
      <c r="Y225" s="62">
        <f t="shared" si="97"/>
        <v>4.5014367529017107e-006</v>
      </c>
      <c r="Z225" s="63">
        <f t="shared" si="98"/>
        <v>5.1567638910121616e-006</v>
      </c>
      <c r="AA225" s="64">
        <f t="shared" si="99"/>
        <v>2.0915985925984143e-005</v>
      </c>
      <c r="AB225" s="65">
        <f t="shared" si="100"/>
        <v>-2.4330604692596145e-004</v>
      </c>
      <c r="AC225" s="66">
        <f t="shared" si="101"/>
        <v>6.1581990011586594e-004</v>
      </c>
      <c r="AD225" s="67">
        <f>シート1!C205</f>
        <v>5490</v>
      </c>
      <c r="AE225" s="6">
        <f t="shared" si="102"/>
        <v>-1425.1998507355397</v>
      </c>
      <c r="AF225" s="13">
        <f t="shared" si="103"/>
        <v>3007.9674978585786</v>
      </c>
      <c r="AG225" s="11">
        <f t="shared" si="104"/>
        <v>1582.7676471230388</v>
      </c>
      <c r="AH225" s="2">
        <f t="shared" si="105"/>
        <v>5225</v>
      </c>
      <c r="AI225" s="76"/>
      <c r="AJ225" s="76"/>
      <c r="AK225" s="76"/>
    </row>
    <row r="226" ht="14.25">
      <c r="A226" s="76"/>
      <c r="B226" s="76"/>
      <c r="C226" s="76"/>
      <c r="D226" s="55">
        <f t="shared" si="89"/>
        <v>0.12717999999999999</v>
      </c>
      <c r="E226" s="56">
        <f t="shared" si="113"/>
        <v>2.124e-003</v>
      </c>
      <c r="F226" s="57">
        <f t="shared" si="114"/>
        <v>2.9280635068249457e-002</v>
      </c>
      <c r="G226" s="58">
        <f t="shared" si="106"/>
        <v>4.4160244372640385</v>
      </c>
      <c r="H226" s="59">
        <f t="shared" si="107"/>
        <v>4.386743802195789</v>
      </c>
      <c r="I226" s="60">
        <f t="shared" si="108"/>
        <v>0.99999497336379717</v>
      </c>
      <c r="J226" s="61">
        <f t="shared" si="109"/>
        <v>0.99999424699089989</v>
      </c>
      <c r="K226" s="62">
        <f t="shared" si="110"/>
        <v>5.0266362028317246e-006</v>
      </c>
      <c r="L226" s="63">
        <f t="shared" si="111"/>
        <v>5.7530091001067873e-006</v>
      </c>
      <c r="M226" s="64">
        <f t="shared" si="112"/>
        <v>2.3241421809039618e-005</v>
      </c>
      <c r="N226" s="65">
        <f t="shared" si="90"/>
        <v>2.7035677329803848e-004</v>
      </c>
      <c r="O226" s="66">
        <f t="shared" si="91"/>
        <v>-6.8196764598677309e-004</v>
      </c>
      <c r="P226" s="67">
        <f>シート1!B206</f>
        <v>2119</v>
      </c>
      <c r="Q226" s="68">
        <f>シート1!A206</f>
        <v>5230</v>
      </c>
      <c r="R226" s="55">
        <f t="shared" si="92"/>
        <v>0.12717999999999999</v>
      </c>
      <c r="S226" s="56">
        <f t="shared" si="115"/>
        <v>2.1259999999999999e-003</v>
      </c>
      <c r="T226" s="57">
        <f t="shared" si="116"/>
        <v>2.933939219547672e-002</v>
      </c>
      <c r="U226" s="58">
        <f t="shared" si="93"/>
        <v>4.4072487643399505</v>
      </c>
      <c r="V226" s="59">
        <f t="shared" si="94"/>
        <v>4.3779093721444742</v>
      </c>
      <c r="W226" s="60">
        <f t="shared" si="95"/>
        <v>0.99999476540375187</v>
      </c>
      <c r="X226" s="61">
        <f t="shared" si="96"/>
        <v>0.99999400884234468</v>
      </c>
      <c r="Y226" s="62">
        <f t="shared" si="97"/>
        <v>5.2345962481270547e-006</v>
      </c>
      <c r="Z226" s="63">
        <f t="shared" si="98"/>
        <v>5.9911576553162149e-006</v>
      </c>
      <c r="AA226" s="64">
        <f t="shared" si="99"/>
        <v>2.4158860068821533e-005</v>
      </c>
      <c r="AB226" s="65">
        <f t="shared" si="100"/>
        <v>-2.8102891072804431e-004</v>
      </c>
      <c r="AC226" s="66">
        <f t="shared" si="101"/>
        <v>7.0604339062497112e-004</v>
      </c>
      <c r="AD226" s="67">
        <f>シート1!C206</f>
        <v>2319</v>
      </c>
      <c r="AE226" s="6">
        <f t="shared" si="102"/>
        <v>-1283.1315484323893</v>
      </c>
      <c r="AF226" s="13">
        <f t="shared" si="103"/>
        <v>1456.7305103843337</v>
      </c>
      <c r="AG226" s="11">
        <f t="shared" si="104"/>
        <v>173.59896195194437</v>
      </c>
      <c r="AH226" s="2">
        <f t="shared" si="105"/>
        <v>5230</v>
      </c>
      <c r="AI226" s="76"/>
      <c r="AJ226" s="76"/>
      <c r="AK226" s="76"/>
    </row>
    <row r="227" ht="14.25">
      <c r="A227" s="76"/>
      <c r="B227" s="76"/>
      <c r="C227" s="76"/>
      <c r="D227" s="55">
        <f t="shared" si="89"/>
        <v>0.126224</v>
      </c>
      <c r="E227" s="56">
        <f t="shared" si="113"/>
        <v>2.124e-003</v>
      </c>
      <c r="F227" s="57">
        <f t="shared" si="114"/>
        <v>2.9280635068249457e-002</v>
      </c>
      <c r="G227" s="58">
        <f t="shared" si="106"/>
        <v>4.3833748721923902</v>
      </c>
      <c r="H227" s="59">
        <f t="shared" si="107"/>
        <v>4.3540942371241407</v>
      </c>
      <c r="I227" s="60">
        <f t="shared" si="108"/>
        <v>0.99999415726108154</v>
      </c>
      <c r="J227" s="61">
        <f t="shared" si="109"/>
        <v>0.99999331908888045</v>
      </c>
      <c r="K227" s="62">
        <f t="shared" si="110"/>
        <v>5.8427389184600997e-006</v>
      </c>
      <c r="L227" s="63">
        <f t="shared" si="111"/>
        <v>6.6809111195498261e-006</v>
      </c>
      <c r="M227" s="64">
        <f t="shared" si="112"/>
        <v>2.6831709802620269e-005</v>
      </c>
      <c r="N227" s="65">
        <f t="shared" si="90"/>
        <v>3.1212094268192789e-004</v>
      </c>
      <c r="O227" s="66">
        <f t="shared" si="91"/>
        <v>-7.8145680952358687e-004</v>
      </c>
      <c r="P227" s="67">
        <f>シート1!B207</f>
        <v>1675</v>
      </c>
      <c r="Q227" s="68">
        <f>シート1!A207</f>
        <v>5235</v>
      </c>
      <c r="R227" s="55">
        <f t="shared" si="92"/>
        <v>0.126224</v>
      </c>
      <c r="S227" s="56">
        <f t="shared" si="115"/>
        <v>2.1259999999999999e-003</v>
      </c>
      <c r="T227" s="57">
        <f t="shared" si="116"/>
        <v>2.933939219547672e-002</v>
      </c>
      <c r="U227" s="58">
        <f t="shared" si="93"/>
        <v>4.374664585580196</v>
      </c>
      <c r="V227" s="59">
        <f t="shared" si="94"/>
        <v>4.3453251933847197</v>
      </c>
      <c r="W227" s="60">
        <f t="shared" si="95"/>
        <v>0.99999391903329915</v>
      </c>
      <c r="X227" s="61">
        <f t="shared" si="96"/>
        <v>0.99999304652584808</v>
      </c>
      <c r="Y227" s="62">
        <f t="shared" si="97"/>
        <v>6.0809667008498991e-006</v>
      </c>
      <c r="Z227" s="63">
        <f t="shared" si="98"/>
        <v>6.9534741519161614e-006</v>
      </c>
      <c r="AA227" s="64">
        <f t="shared" si="99"/>
        <v>2.787490736635936e-005</v>
      </c>
      <c r="AB227" s="65">
        <f t="shared" si="100"/>
        <v>-3.2425598026965328e-004</v>
      </c>
      <c r="AC227" s="66">
        <f t="shared" si="101"/>
        <v>8.0858169053609223e-004</v>
      </c>
      <c r="AD227" s="67">
        <f>シート1!C207</f>
        <v>1993</v>
      </c>
      <c r="AE227" s="6">
        <f t="shared" si="102"/>
        <v>-1162.2411461027411</v>
      </c>
      <c r="AF227" s="13">
        <f t="shared" si="103"/>
        <v>1433.766000363061</v>
      </c>
      <c r="AG227" s="11">
        <f t="shared" si="104"/>
        <v>271.5248542603199</v>
      </c>
      <c r="AH227" s="2">
        <f t="shared" si="105"/>
        <v>5235</v>
      </c>
      <c r="AI227" s="76"/>
      <c r="AJ227" s="76"/>
      <c r="AK227" s="76"/>
    </row>
    <row r="228" ht="14.25">
      <c r="A228" s="76"/>
      <c r="B228" s="76"/>
      <c r="C228" s="76"/>
      <c r="D228" s="55">
        <f t="shared" ref="D228:D291" si="117">ROUND(LN($B$11/Q228),6)</f>
        <v>0.12526999999999999</v>
      </c>
      <c r="E228" s="56">
        <f t="shared" si="113"/>
        <v>2.124e-003</v>
      </c>
      <c r="F228" s="57">
        <f t="shared" si="114"/>
        <v>2.9280635068249457e-002</v>
      </c>
      <c r="G228" s="58">
        <f t="shared" si="106"/>
        <v>4.3507936116501806</v>
      </c>
      <c r="H228" s="59">
        <f t="shared" si="107"/>
        <v>4.3215129765819311</v>
      </c>
      <c r="I228" s="60">
        <f t="shared" si="108"/>
        <v>0.9999932177157469</v>
      </c>
      <c r="J228" s="61">
        <f t="shared" si="109"/>
        <v>0.99999225185318297</v>
      </c>
      <c r="K228" s="62">
        <f t="shared" si="110"/>
        <v>6.7822842531040095e-006</v>
      </c>
      <c r="L228" s="63">
        <f t="shared" si="111"/>
        <v>7.7481468170326195e-006</v>
      </c>
      <c r="M228" s="64">
        <f t="shared" si="112"/>
        <v>3.0934420598711579e-005</v>
      </c>
      <c r="N228" s="65">
        <f t="shared" ref="N228:N291" si="118">($B$11*EXP(-$B$18*$B$17)*M228*SQRT($B$17))/100</f>
        <v>3.5984589091099273e-004</v>
      </c>
      <c r="O228" s="66">
        <f t="shared" ref="O228:O291" si="119">-(EXP(-$B$18*$B$17)*H228)/($B$13/100)*M228</f>
        <v>-8.9420401364799658e-004</v>
      </c>
      <c r="P228" s="67">
        <f>シート1!B208</f>
        <v>2681</v>
      </c>
      <c r="Q228" s="68">
        <f>シート1!A208</f>
        <v>5240</v>
      </c>
      <c r="R228" s="55">
        <f t="shared" ref="R228:R291" si="120">ROUND(LN($C$11/AH228),6)</f>
        <v>0.12526999999999999</v>
      </c>
      <c r="S228" s="56">
        <f t="shared" si="115"/>
        <v>2.1259999999999999e-003</v>
      </c>
      <c r="T228" s="57">
        <f t="shared" si="116"/>
        <v>2.933939219547672e-002</v>
      </c>
      <c r="U228" s="58">
        <f t="shared" ref="U228:U291" si="121">(R228+S228)/T228</f>
        <v>4.3421485745584301</v>
      </c>
      <c r="V228" s="59">
        <f t="shared" ref="V228:V291" si="122">U228-T228</f>
        <v>4.3128091823629537</v>
      </c>
      <c r="W228" s="60">
        <f t="shared" ref="W228:W291" si="123">NORMSDIST(U228)</f>
        <v>0.99999294519692916</v>
      </c>
      <c r="X228" s="61">
        <f t="shared" ref="X228:X291" si="124">NORMSDIST(V228)</f>
        <v>0.9999919403383819</v>
      </c>
      <c r="Y228" s="62">
        <f t="shared" ref="Y228:Y291" si="125">1-NORMSDIST(U228)</f>
        <v>7.0548030708383891e-006</v>
      </c>
      <c r="Z228" s="63">
        <f t="shared" ref="Z228:Z291" si="126">1-NORMSDIST(V228)</f>
        <v>8.059661618098346e-006</v>
      </c>
      <c r="AA228" s="64">
        <f t="shared" ref="AA228:AA291" si="127">_xlfn.NORM.DIST(U228,0,1,FALSE)</f>
        <v>3.2118908385375688e-005</v>
      </c>
      <c r="AB228" s="65">
        <f t="shared" ref="AB228:AB291" si="128">($C$11*EXP(-$C$18*$C$17)*AA228*SQRT($C$17))/100*-1</f>
        <v>-3.7362449269553967e-004</v>
      </c>
      <c r="AC228" s="66">
        <f t="shared" ref="AC228:AC291" si="129">-(EXP(-$C$18*$C$17)*V228)/($C$13/100)*AA228*-1</f>
        <v>9.2471777711563901e-004</v>
      </c>
      <c r="AD228" s="67">
        <f>シート1!C208</f>
        <v>2842</v>
      </c>
      <c r="AE228" s="6">
        <f t="shared" ref="AE228:AE291" si="130">O228*P228*$B$11*($B$13*0.01)</f>
        <v>-2128.6775700084595</v>
      </c>
      <c r="AF228" s="13">
        <f t="shared" ref="AF228:AF291" si="131">AC228*AD228*$C$11*($C$13*0.01)</f>
        <v>2338.1930009661537</v>
      </c>
      <c r="AG228" s="11">
        <f t="shared" ref="AG228:AG291" si="132">SUM(AE228:AF228)</f>
        <v>209.51543095769421</v>
      </c>
      <c r="AH228" s="2">
        <f t="shared" ref="AH228:AH291" si="133">Q228</f>
        <v>5240</v>
      </c>
      <c r="AI228" s="76"/>
      <c r="AJ228" s="76"/>
      <c r="AK228" s="76"/>
    </row>
    <row r="229" ht="14.25">
      <c r="A229" s="76"/>
      <c r="B229" s="76"/>
      <c r="C229" s="76"/>
      <c r="D229" s="55">
        <f t="shared" si="117"/>
        <v>0.124316</v>
      </c>
      <c r="E229" s="56">
        <f t="shared" si="113"/>
        <v>2.124e-003</v>
      </c>
      <c r="F229" s="57">
        <f t="shared" si="114"/>
        <v>2.9280635068249457e-002</v>
      </c>
      <c r="G229" s="58">
        <f t="shared" si="106"/>
        <v>4.3182123511079711</v>
      </c>
      <c r="H229" s="59">
        <f t="shared" si="107"/>
        <v>4.2889317160397216</v>
      </c>
      <c r="I229" s="60">
        <f t="shared" si="108"/>
        <v>0.99999213509729679</v>
      </c>
      <c r="J229" s="61">
        <f t="shared" si="109"/>
        <v>0.99999102327231848</v>
      </c>
      <c r="K229" s="62">
        <f t="shared" si="110"/>
        <v>7.8649027032140495e-006</v>
      </c>
      <c r="L229" s="63">
        <f t="shared" si="111"/>
        <v>8.9767276815200248e-006</v>
      </c>
      <c r="M229" s="64">
        <f t="shared" si="112"/>
        <v>3.5626618535381036e-005</v>
      </c>
      <c r="N229" s="65">
        <f t="shared" si="118"/>
        <v>4.1442807199512351e-004</v>
      </c>
      <c r="O229" s="66">
        <f t="shared" si="119"/>
        <v>-1.0220744760645107e-003</v>
      </c>
      <c r="P229" s="67">
        <f>シート1!B209</f>
        <v>2036</v>
      </c>
      <c r="Q229" s="68">
        <f>シート1!A209</f>
        <v>5245</v>
      </c>
      <c r="R229" s="55">
        <f t="shared" si="120"/>
        <v>0.124316</v>
      </c>
      <c r="S229" s="56">
        <f t="shared" si="115"/>
        <v>2.1259999999999999e-003</v>
      </c>
      <c r="T229" s="57">
        <f t="shared" si="116"/>
        <v>2.933939219547672e-002</v>
      </c>
      <c r="U229" s="58">
        <f t="shared" si="121"/>
        <v>4.3096325635366659</v>
      </c>
      <c r="V229" s="59">
        <f t="shared" si="122"/>
        <v>4.2802931713411896</v>
      </c>
      <c r="W229" s="60">
        <f t="shared" si="123"/>
        <v>0.99999182369933703</v>
      </c>
      <c r="X229" s="61">
        <f t="shared" si="124"/>
        <v>0.99999066763614253</v>
      </c>
      <c r="Y229" s="62">
        <f t="shared" si="125"/>
        <v>8.1763006629653745e-006</v>
      </c>
      <c r="Z229" s="63">
        <f t="shared" si="126"/>
        <v>9.3323638574727141e-006</v>
      </c>
      <c r="AA229" s="64">
        <f t="shared" si="127"/>
        <v>3.6969956947101575e-005</v>
      </c>
      <c r="AB229" s="65">
        <f t="shared" si="128"/>
        <v>-4.3005451006006236e-004</v>
      </c>
      <c r="AC229" s="66">
        <f t="shared" si="129"/>
        <v>1.056356837553115e-003</v>
      </c>
      <c r="AD229" s="67">
        <f>シート1!C209</f>
        <v>2105</v>
      </c>
      <c r="AE229" s="6">
        <f t="shared" si="130"/>
        <v>-1847.722603899178</v>
      </c>
      <c r="AF229" s="13">
        <f t="shared" si="131"/>
        <v>1978.3805046973303</v>
      </c>
      <c r="AG229" s="11">
        <f t="shared" si="132"/>
        <v>130.65790079815224</v>
      </c>
      <c r="AH229" s="2">
        <f t="shared" si="133"/>
        <v>5245</v>
      </c>
      <c r="AI229" s="76"/>
      <c r="AJ229" s="76"/>
      <c r="AK229" s="76"/>
    </row>
    <row r="230" ht="14.25">
      <c r="A230" s="76"/>
      <c r="B230" s="76"/>
      <c r="C230" s="76"/>
      <c r="D230" s="55">
        <f t="shared" si="117"/>
        <v>0.123363</v>
      </c>
      <c r="E230" s="56">
        <f t="shared" si="113"/>
        <v>2.124e-003</v>
      </c>
      <c r="F230" s="57">
        <f t="shared" si="114"/>
        <v>2.9280635068249457e-002</v>
      </c>
      <c r="G230" s="58">
        <f t="shared" si="106"/>
        <v>4.28566524283048</v>
      </c>
      <c r="H230" s="59">
        <f t="shared" si="107"/>
        <v>4.2563846077622305</v>
      </c>
      <c r="I230" s="60">
        <f t="shared" si="108"/>
        <v>0.99999089034180999</v>
      </c>
      <c r="J230" s="61">
        <f t="shared" si="109"/>
        <v>0.99998961204063286</v>
      </c>
      <c r="K230" s="62">
        <f t="shared" si="110"/>
        <v>9.1096581900096396e-006</v>
      </c>
      <c r="L230" s="63">
        <f t="shared" si="111"/>
        <v>1.0387959367141875e-005</v>
      </c>
      <c r="M230" s="64">
        <f t="shared" si="112"/>
        <v>4.0981007921487399e-005</v>
      </c>
      <c r="N230" s="65">
        <f t="shared" si="118"/>
        <v>4.7671322172920512e-004</v>
      </c>
      <c r="O230" s="66">
        <f t="shared" si="119"/>
        <v>-1.1667620824588696e-003</v>
      </c>
      <c r="P230" s="67">
        <f>シート1!B210</f>
        <v>12751</v>
      </c>
      <c r="Q230" s="68">
        <f>シート1!A210</f>
        <v>5250</v>
      </c>
      <c r="R230" s="55">
        <f t="shared" si="120"/>
        <v>0.123363</v>
      </c>
      <c r="S230" s="56">
        <f t="shared" si="115"/>
        <v>2.1259999999999999e-003</v>
      </c>
      <c r="T230" s="57">
        <f t="shared" si="116"/>
        <v>2.933939219547672e-002</v>
      </c>
      <c r="U230" s="58">
        <f t="shared" si="121"/>
        <v>4.2771506363838965</v>
      </c>
      <c r="V230" s="59">
        <f t="shared" si="122"/>
        <v>4.2478112441884202</v>
      </c>
      <c r="W230" s="60">
        <f t="shared" si="123"/>
        <v>0.99999053496434831</v>
      </c>
      <c r="X230" s="61">
        <f t="shared" si="124"/>
        <v>0.99998920654257395</v>
      </c>
      <c r="Y230" s="62">
        <f t="shared" si="125"/>
        <v>9.4650356516901013e-006</v>
      </c>
      <c r="Z230" s="63">
        <f t="shared" si="126"/>
        <v>1.0793457426050423e-005</v>
      </c>
      <c r="AA230" s="64">
        <f t="shared" si="127"/>
        <v>4.2502514615348653e-005</v>
      </c>
      <c r="AB230" s="65">
        <f t="shared" si="128"/>
        <v>-4.944122094969717e-004</v>
      </c>
      <c r="AC230" s="66">
        <f t="shared" si="129"/>
        <v>1.2052246961906587e-003</v>
      </c>
      <c r="AD230" s="67">
        <f>シート1!C210</f>
        <v>20376</v>
      </c>
      <c r="AE230" s="6">
        <f t="shared" si="130"/>
        <v>-13210.005785664198</v>
      </c>
      <c r="AF230" s="13">
        <f t="shared" si="131"/>
        <v>21849.124028685139</v>
      </c>
      <c r="AG230" s="11">
        <f t="shared" si="132"/>
        <v>8639.118243020941</v>
      </c>
      <c r="AH230" s="2">
        <f t="shared" si="133"/>
        <v>5250</v>
      </c>
      <c r="AI230" s="76"/>
      <c r="AJ230" s="76"/>
      <c r="AK230" s="76"/>
    </row>
    <row r="231" ht="14.25">
      <c r="A231" s="76"/>
      <c r="B231" s="76"/>
      <c r="C231" s="76"/>
      <c r="D231" s="55">
        <f t="shared" si="117"/>
        <v>0.12241099999999999</v>
      </c>
      <c r="E231" s="56">
        <f t="shared" si="113"/>
        <v>2.124e-003</v>
      </c>
      <c r="F231" s="57">
        <f t="shared" si="114"/>
        <v>2.9280635068249457e-002</v>
      </c>
      <c r="G231" s="58">
        <f t="shared" si="106"/>
        <v>4.2531522868177092</v>
      </c>
      <c r="H231" s="59">
        <f t="shared" si="107"/>
        <v>4.2238716517494597</v>
      </c>
      <c r="I231" s="60">
        <f t="shared" si="108"/>
        <v>0.99998946089366836</v>
      </c>
      <c r="J231" s="61">
        <f t="shared" si="109"/>
        <v>0.99998799295784857</v>
      </c>
      <c r="K231" s="62">
        <f t="shared" si="110"/>
        <v>1.053910633164179e-005</v>
      </c>
      <c r="L231" s="63">
        <f t="shared" si="111"/>
        <v>1.2007042151429559e-005</v>
      </c>
      <c r="M231" s="64">
        <f t="shared" si="112"/>
        <v>4.7083368926925145e-005</v>
      </c>
      <c r="N231" s="65">
        <f t="shared" si="118"/>
        <v>5.4769918138715672e-004</v>
      </c>
      <c r="O231" s="66">
        <f t="shared" si="119"/>
        <v>-1.3302615871525118e-003</v>
      </c>
      <c r="P231" s="67">
        <f>シート1!B211</f>
        <v>2517</v>
      </c>
      <c r="Q231" s="68">
        <f>シート1!A211</f>
        <v>5255</v>
      </c>
      <c r="R231" s="55">
        <f t="shared" si="120"/>
        <v>0.12241099999999999</v>
      </c>
      <c r="S231" s="56">
        <f t="shared" si="115"/>
        <v>2.1259999999999999e-003</v>
      </c>
      <c r="T231" s="57">
        <f t="shared" si="116"/>
        <v>2.933939219547672e-002</v>
      </c>
      <c r="U231" s="58">
        <f t="shared" si="121"/>
        <v>4.2447027931001236</v>
      </c>
      <c r="V231" s="59">
        <f t="shared" si="122"/>
        <v>4.2153634009046472</v>
      </c>
      <c r="W231" s="60">
        <f t="shared" si="123"/>
        <v>0.9999890558330794</v>
      </c>
      <c r="X231" s="61">
        <f t="shared" si="124"/>
        <v>0.99998753118501915</v>
      </c>
      <c r="Y231" s="62">
        <f t="shared" si="125"/>
        <v>1.0944166920601184e-005</v>
      </c>
      <c r="Z231" s="63">
        <f t="shared" si="126"/>
        <v>1.2468814980848286e-005</v>
      </c>
      <c r="AA231" s="64">
        <f t="shared" si="127"/>
        <v>4.8804431779219992e-005</v>
      </c>
      <c r="AB231" s="65">
        <f t="shared" si="128"/>
        <v>-5.6771951418833563e-004</v>
      </c>
      <c r="AC231" s="66">
        <f t="shared" si="129"/>
        <v>1.3733539087054179e-003</v>
      </c>
      <c r="AD231" s="67">
        <f>シート1!C211</f>
        <v>2754</v>
      </c>
      <c r="AE231" s="6">
        <f t="shared" si="130"/>
        <v>-2973.0124041610611</v>
      </c>
      <c r="AF231" s="13">
        <f t="shared" si="131"/>
        <v>3365.065171499115</v>
      </c>
      <c r="AG231" s="11">
        <f t="shared" si="132"/>
        <v>392.05276733805385</v>
      </c>
      <c r="AH231" s="2">
        <f t="shared" si="133"/>
        <v>5255</v>
      </c>
      <c r="AI231" s="76"/>
      <c r="AJ231" s="76"/>
      <c r="AK231" s="76"/>
    </row>
    <row r="232" ht="14.25">
      <c r="A232" s="76"/>
      <c r="B232" s="76"/>
      <c r="C232" s="76"/>
      <c r="D232" s="55">
        <f t="shared" si="117"/>
        <v>0.12146</v>
      </c>
      <c r="E232" s="56">
        <f t="shared" si="113"/>
        <v>2.124e-003</v>
      </c>
      <c r="F232" s="57">
        <f t="shared" si="114"/>
        <v>2.9280635068249457e-002</v>
      </c>
      <c r="G232" s="58">
        <f t="shared" si="106"/>
        <v>4.2206734830696577</v>
      </c>
      <c r="H232" s="59">
        <f t="shared" si="107"/>
        <v>4.1913928480014082</v>
      </c>
      <c r="I232" s="60">
        <f t="shared" si="108"/>
        <v>0.99998782132377384</v>
      </c>
      <c r="J232" s="61">
        <f t="shared" si="109"/>
        <v>0.9999861376439374</v>
      </c>
      <c r="K232" s="62">
        <f t="shared" si="110"/>
        <v>1.2178676226159979e-005</v>
      </c>
      <c r="L232" s="63">
        <f t="shared" si="111"/>
        <v>1.3862356062599446e-005</v>
      </c>
      <c r="M232" s="64">
        <f t="shared" si="112"/>
        <v>5.402947329435133e-005</v>
      </c>
      <c r="N232" s="65">
        <f t="shared" si="118"/>
        <v>6.2850001961463331e-004</v>
      </c>
      <c r="O232" s="66">
        <f t="shared" si="119"/>
        <v>-1.5147742337607176e-003</v>
      </c>
      <c r="P232" s="67">
        <f>シート1!B212</f>
        <v>3534</v>
      </c>
      <c r="Q232" s="68">
        <f>シート1!A212</f>
        <v>5260</v>
      </c>
      <c r="R232" s="55">
        <f t="shared" si="120"/>
        <v>0.12146</v>
      </c>
      <c r="S232" s="56">
        <f t="shared" si="115"/>
        <v>2.1259999999999999e-003</v>
      </c>
      <c r="T232" s="57">
        <f t="shared" si="116"/>
        <v>2.933939219547672e-002</v>
      </c>
      <c r="U232" s="58">
        <f t="shared" si="121"/>
        <v>4.2122890336853454</v>
      </c>
      <c r="V232" s="59">
        <f t="shared" si="122"/>
        <v>4.182949641489869</v>
      </c>
      <c r="W232" s="60">
        <f t="shared" si="123"/>
        <v>0.99998736021092882</v>
      </c>
      <c r="X232" s="61">
        <f t="shared" si="124"/>
        <v>0.9999856124425579</v>
      </c>
      <c r="Y232" s="62">
        <f t="shared" si="125"/>
        <v>1.2639789071178242e-005</v>
      </c>
      <c r="Z232" s="63">
        <f t="shared" si="126"/>
        <v>1.4387557442097076e-005</v>
      </c>
      <c r="AA232" s="64">
        <f t="shared" si="127"/>
        <v>5.5973735573840656e-005</v>
      </c>
      <c r="AB232" s="65">
        <f t="shared" si="128"/>
        <v>-6.5111672872334087e-004</v>
      </c>
      <c r="AC232" s="66">
        <f t="shared" si="129"/>
        <v>1.5629860958040417e-003</v>
      </c>
      <c r="AD232" s="67">
        <f>シート1!C212</f>
        <v>3801</v>
      </c>
      <c r="AE232" s="6">
        <f t="shared" si="130"/>
        <v>-4753.2527649076055</v>
      </c>
      <c r="AF232" s="13">
        <f t="shared" si="131"/>
        <v>5285.6701786879621</v>
      </c>
      <c r="AG232" s="11">
        <f t="shared" si="132"/>
        <v>532.41741378035658</v>
      </c>
      <c r="AH232" s="2">
        <f t="shared" si="133"/>
        <v>5260</v>
      </c>
      <c r="AI232" s="76"/>
      <c r="AJ232" s="76"/>
      <c r="AK232" s="76"/>
    </row>
    <row r="233" ht="14.25">
      <c r="A233" s="76"/>
      <c r="B233" s="76"/>
      <c r="C233" s="76"/>
      <c r="D233" s="55">
        <f t="shared" si="117"/>
        <v>0.12050999999999999</v>
      </c>
      <c r="E233" s="56">
        <f t="shared" si="113"/>
        <v>2.124e-003</v>
      </c>
      <c r="F233" s="57">
        <f t="shared" si="114"/>
        <v>2.9280635068249457e-002</v>
      </c>
      <c r="G233" s="58">
        <f t="shared" si="106"/>
        <v>4.1882288315863248</v>
      </c>
      <c r="H233" s="59">
        <f t="shared" si="107"/>
        <v>4.1589481965180752</v>
      </c>
      <c r="I233" s="60">
        <f t="shared" si="108"/>
        <v>0.99998594300159538</v>
      </c>
      <c r="J233" s="61">
        <f t="shared" si="109"/>
        <v>0.99998401418043259</v>
      </c>
      <c r="K233" s="62">
        <f t="shared" si="110"/>
        <v>1.4056998404621268e-005</v>
      </c>
      <c r="L233" s="63">
        <f t="shared" si="111"/>
        <v>1.5985819567410076e-005</v>
      </c>
      <c r="M233" s="64">
        <f t="shared" si="112"/>
        <v>6.1926094628095212e-005</v>
      </c>
      <c r="N233" s="65">
        <f t="shared" si="118"/>
        <v>7.2035778465537141e-004</v>
      </c>
      <c r="O233" s="66">
        <f t="shared" si="119"/>
        <v>-1.7227252145212324e-003</v>
      </c>
      <c r="P233" s="67">
        <f>シート1!B213</f>
        <v>2406</v>
      </c>
      <c r="Q233" s="68">
        <f>シート1!A213</f>
        <v>5265</v>
      </c>
      <c r="R233" s="55">
        <f t="shared" si="120"/>
        <v>0.12050999999999999</v>
      </c>
      <c r="S233" s="56">
        <f t="shared" si="115"/>
        <v>2.1259999999999999e-003</v>
      </c>
      <c r="T233" s="57">
        <f t="shared" si="116"/>
        <v>2.933939219547672e-002</v>
      </c>
      <c r="U233" s="58">
        <f t="shared" si="121"/>
        <v>4.1799093581395628</v>
      </c>
      <c r="V233" s="59">
        <f t="shared" si="122"/>
        <v>4.1505699659440864</v>
      </c>
      <c r="W233" s="60">
        <f t="shared" si="123"/>
        <v>0.99998541873438551</v>
      </c>
      <c r="X233" s="61">
        <f t="shared" si="124"/>
        <v>0.99998341758165743</v>
      </c>
      <c r="Y233" s="62">
        <f t="shared" si="125"/>
        <v>1.4581265614488359e-005</v>
      </c>
      <c r="Z233" s="63">
        <f t="shared" si="126"/>
        <v>1.6582418342570016e-005</v>
      </c>
      <c r="AA233" s="64">
        <f t="shared" si="127"/>
        <v>6.411965220681144e-005</v>
      </c>
      <c r="AB233" s="65">
        <f t="shared" si="128"/>
        <v>-7.4587443135185343e-004</v>
      </c>
      <c r="AC233" s="66">
        <f t="shared" si="129"/>
        <v>1.776589470469773e-003</v>
      </c>
      <c r="AD233" s="67">
        <f>シート1!C213</f>
        <v>2778</v>
      </c>
      <c r="AE233" s="6">
        <f t="shared" si="130"/>
        <v>-3680.3412420725617</v>
      </c>
      <c r="AF233" s="13">
        <f t="shared" si="131"/>
        <v>4391.0299674242069</v>
      </c>
      <c r="AG233" s="11">
        <f t="shared" si="132"/>
        <v>710.68872535164519</v>
      </c>
      <c r="AH233" s="2">
        <f t="shared" si="133"/>
        <v>5265</v>
      </c>
      <c r="AI233" s="76"/>
      <c r="AJ233" s="76"/>
      <c r="AK233" s="76"/>
    </row>
    <row r="234" ht="14.25">
      <c r="A234" s="76"/>
      <c r="B234" s="76"/>
      <c r="C234" s="76"/>
      <c r="D234" s="55">
        <f t="shared" si="117"/>
        <v>0.119561</v>
      </c>
      <c r="E234" s="56">
        <f t="shared" si="113"/>
        <v>2.124e-003</v>
      </c>
      <c r="F234" s="57">
        <f t="shared" si="114"/>
        <v>2.9280635068249457e-002</v>
      </c>
      <c r="G234" s="58">
        <f t="shared" si="106"/>
        <v>4.155818332367712</v>
      </c>
      <c r="H234" s="59">
        <f t="shared" si="107"/>
        <v>4.1265376972994625</v>
      </c>
      <c r="I234" s="60">
        <f t="shared" si="108"/>
        <v>0.99998379373493917</v>
      </c>
      <c r="J234" s="61">
        <f t="shared" si="109"/>
        <v>0.99998158671698434</v>
      </c>
      <c r="K234" s="62">
        <f t="shared" si="110"/>
        <v>1.6206265060825231e-005</v>
      </c>
      <c r="L234" s="63">
        <f t="shared" si="111"/>
        <v>1.8413283015661364e-005</v>
      </c>
      <c r="M234" s="64">
        <f t="shared" si="112"/>
        <v>7.0892101144873969e-005</v>
      </c>
      <c r="N234" s="65">
        <f t="shared" si="118"/>
        <v>8.2465521581780914e-004</v>
      </c>
      <c r="O234" s="66">
        <f t="shared" si="119"/>
        <v>-1.9567821258534373e-003</v>
      </c>
      <c r="P234" s="67">
        <f>シート1!B214</f>
        <v>5340</v>
      </c>
      <c r="Q234" s="68">
        <f>シート1!A214</f>
        <v>5270</v>
      </c>
      <c r="R234" s="55">
        <f t="shared" si="120"/>
        <v>0.119561</v>
      </c>
      <c r="S234" s="56">
        <f t="shared" si="115"/>
        <v>2.1259999999999999e-003</v>
      </c>
      <c r="T234" s="57">
        <f t="shared" si="116"/>
        <v>2.933939219547672e-002</v>
      </c>
      <c r="U234" s="58">
        <f t="shared" si="121"/>
        <v>4.1475637664627758</v>
      </c>
      <c r="V234" s="59">
        <f t="shared" si="122"/>
        <v>4.1182243742672995</v>
      </c>
      <c r="W234" s="60">
        <f t="shared" si="123"/>
        <v>0.99998319840526495</v>
      </c>
      <c r="X234" s="61">
        <f t="shared" si="124"/>
        <v>0.9999809098567578</v>
      </c>
      <c r="Y234" s="62">
        <f t="shared" si="125"/>
        <v>1.6801594735049719e-005</v>
      </c>
      <c r="Z234" s="63">
        <f t="shared" si="126"/>
        <v>1.9090143242195268e-005</v>
      </c>
      <c r="AA234" s="64">
        <f t="shared" si="127"/>
        <v>7.3363711990622461e-005</v>
      </c>
      <c r="AB234" s="65">
        <f t="shared" si="128"/>
        <v>-8.5340632831838335e-004</v>
      </c>
      <c r="AC234" s="66">
        <f t="shared" si="129"/>
        <v>2.0168773491756175e-003</v>
      </c>
      <c r="AD234" s="67">
        <f>シート1!C214</f>
        <v>6036</v>
      </c>
      <c r="AE234" s="6">
        <f t="shared" si="130"/>
        <v>-9278.1242642113193</v>
      </c>
      <c r="AF234" s="13">
        <f t="shared" si="131"/>
        <v>10831.180554805291</v>
      </c>
      <c r="AG234" s="11">
        <f t="shared" si="132"/>
        <v>1553.0562905939714</v>
      </c>
      <c r="AH234" s="2">
        <f t="shared" si="133"/>
        <v>5270</v>
      </c>
      <c r="AI234" s="76"/>
      <c r="AJ234" s="76"/>
      <c r="AK234" s="76"/>
    </row>
    <row r="235" ht="14.25">
      <c r="A235" s="76"/>
      <c r="B235" s="76"/>
      <c r="C235" s="76"/>
      <c r="D235" s="55">
        <f t="shared" si="117"/>
        <v>0.118613</v>
      </c>
      <c r="E235" s="56">
        <f t="shared" si="113"/>
        <v>2.124e-003</v>
      </c>
      <c r="F235" s="57">
        <f t="shared" si="114"/>
        <v>2.9280635068249457e-002</v>
      </c>
      <c r="G235" s="58">
        <f t="shared" si="106"/>
        <v>4.1234419854138178</v>
      </c>
      <c r="H235" s="59">
        <f t="shared" si="107"/>
        <v>4.0941613503455683</v>
      </c>
      <c r="I235" s="60">
        <f t="shared" si="108"/>
        <v>0.99998133737491757</v>
      </c>
      <c r="J235" s="61">
        <f t="shared" si="109"/>
        <v>0.99997881504050801</v>
      </c>
      <c r="K235" s="62">
        <f t="shared" si="110"/>
        <v>1.8662625082432882e-005</v>
      </c>
      <c r="L235" s="63">
        <f t="shared" si="111"/>
        <v>2.1184959491993283e-005</v>
      </c>
      <c r="M235" s="64">
        <f t="shared" si="112"/>
        <v>8.1059635232662083e-005</v>
      </c>
      <c r="N235" s="65">
        <f t="shared" si="118"/>
        <v>9.4292946474104221e-004</v>
      </c>
      <c r="O235" s="66">
        <f t="shared" si="119"/>
        <v>-2.2198744190145485e-003</v>
      </c>
      <c r="P235" s="67">
        <f>シート1!B215</f>
        <v>3495</v>
      </c>
      <c r="Q235" s="68">
        <f>シート1!A215</f>
        <v>5275</v>
      </c>
      <c r="R235" s="55">
        <f t="shared" si="120"/>
        <v>0.118613</v>
      </c>
      <c r="S235" s="56">
        <f t="shared" si="115"/>
        <v>2.1259999999999999e-003</v>
      </c>
      <c r="T235" s="57">
        <f t="shared" si="116"/>
        <v>2.933939219547672e-002</v>
      </c>
      <c r="U235" s="58">
        <f t="shared" si="121"/>
        <v>4.1152522586549845</v>
      </c>
      <c r="V235" s="59">
        <f t="shared" si="122"/>
        <v>4.0859128664595081</v>
      </c>
      <c r="W235" s="60">
        <f t="shared" si="123"/>
        <v>0.99998066218984794</v>
      </c>
      <c r="X235" s="61">
        <f t="shared" si="124"/>
        <v>0.99997804807314383</v>
      </c>
      <c r="Y235" s="62">
        <f t="shared" si="125"/>
        <v>1.9337810152064705e-005</v>
      </c>
      <c r="Z235" s="63">
        <f t="shared" si="126"/>
        <v>2.1951926856167425e-005</v>
      </c>
      <c r="AA235" s="64">
        <f t="shared" si="127"/>
        <v>8.3840941361173213e-005</v>
      </c>
      <c r="AB235" s="65">
        <f t="shared" si="128"/>
        <v>-9.7528312006542783e-004</v>
      </c>
      <c r="AC235" s="66">
        <f t="shared" si="129"/>
        <v>2.2868276438163869e-003</v>
      </c>
      <c r="AD235" s="67">
        <f>シート1!C215</f>
        <v>5185</v>
      </c>
      <c r="AE235" s="6">
        <f t="shared" si="130"/>
        <v>-6888.9342827560904</v>
      </c>
      <c r="AF235" s="13">
        <f t="shared" si="131"/>
        <v>10549.436686554855</v>
      </c>
      <c r="AG235" s="11">
        <f t="shared" si="132"/>
        <v>3660.5024037987641</v>
      </c>
      <c r="AH235" s="2">
        <f t="shared" si="133"/>
        <v>5275</v>
      </c>
      <c r="AI235" s="76"/>
      <c r="AJ235" s="76"/>
      <c r="AK235" s="76"/>
    </row>
    <row r="236" ht="14.25">
      <c r="A236" s="76"/>
      <c r="B236" s="76"/>
      <c r="C236" s="76"/>
      <c r="D236" s="55">
        <f t="shared" si="117"/>
        <v>0.11766499999999999</v>
      </c>
      <c r="E236" s="56">
        <f t="shared" si="113"/>
        <v>2.124e-003</v>
      </c>
      <c r="F236" s="57">
        <f t="shared" si="114"/>
        <v>2.9280635068249457e-002</v>
      </c>
      <c r="G236" s="58">
        <f t="shared" ref="G236:G299" si="134">(D236+E236)/F236</f>
        <v>4.0910656384599235</v>
      </c>
      <c r="H236" s="59">
        <f t="shared" ref="H236:H299" si="135">G236-F236</f>
        <v>4.061785003391674</v>
      </c>
      <c r="I236" s="60">
        <f t="shared" ref="I236:I299" si="136">NORMSDIST(G236)</f>
        <v>0.99997853022159156</v>
      </c>
      <c r="J236" s="61">
        <f t="shared" ref="J236:J299" si="137">NORMSDIST(H236)</f>
        <v>0.9999756505414219</v>
      </c>
      <c r="K236" s="62">
        <f t="shared" ref="K236:K299" si="138">1-NORMSDIST(G236)</f>
        <v>2.1469778408444995e-005</v>
      </c>
      <c r="L236" s="63">
        <f t="shared" ref="L236:L299" si="139">1-NORMSDIST(H236)</f>
        <v>2.4349458578099004e-005</v>
      </c>
      <c r="M236" s="64">
        <f t="shared" ref="M236:M299" si="140">_xlfn.NORM.DIST(G236,0,1,FALSE)</f>
        <v>9.2588319618402276e-005</v>
      </c>
      <c r="N236" s="65">
        <f t="shared" si="118"/>
        <v>1.0770373492116866e-003</v>
      </c>
      <c r="O236" s="66">
        <f t="shared" si="119"/>
        <v>-2.5155441345502444e-003</v>
      </c>
      <c r="P236" s="67">
        <f>シート1!B216</f>
        <v>2712</v>
      </c>
      <c r="Q236" s="68">
        <f>シート1!A216</f>
        <v>5280</v>
      </c>
      <c r="R236" s="55">
        <f t="shared" si="120"/>
        <v>0.11766499999999999</v>
      </c>
      <c r="S236" s="56">
        <f t="shared" si="115"/>
        <v>2.1259999999999999e-003</v>
      </c>
      <c r="T236" s="57">
        <f t="shared" si="116"/>
        <v>2.933939219547672e-002</v>
      </c>
      <c r="U236" s="58">
        <f t="shared" si="121"/>
        <v>4.0829407508471931</v>
      </c>
      <c r="V236" s="59">
        <f t="shared" si="122"/>
        <v>4.0536013586517168</v>
      </c>
      <c r="W236" s="60">
        <f t="shared" si="123"/>
        <v>0.99997776531818694</v>
      </c>
      <c r="X236" s="61">
        <f t="shared" si="124"/>
        <v>0.99997478243368998</v>
      </c>
      <c r="Y236" s="62">
        <f t="shared" si="125"/>
        <v>2.223468181306032e-005</v>
      </c>
      <c r="Z236" s="63">
        <f t="shared" si="126"/>
        <v>2.52175663100207e-005</v>
      </c>
      <c r="AA236" s="64">
        <f t="shared" si="127"/>
        <v>9.5714465079731046e-005</v>
      </c>
      <c r="AB236" s="65">
        <f t="shared" si="128"/>
        <v>-1.1134023619346356e-003</v>
      </c>
      <c r="AC236" s="66">
        <f t="shared" si="129"/>
        <v>2.5900419605461951e-003</v>
      </c>
      <c r="AD236" s="67">
        <f>シート1!C216</f>
        <v>3141</v>
      </c>
      <c r="AE236" s="6">
        <f t="shared" si="130"/>
        <v>-6057.5649813729588</v>
      </c>
      <c r="AF236" s="13">
        <f t="shared" si="131"/>
        <v>7238.0538899454987</v>
      </c>
      <c r="AG236" s="11">
        <f t="shared" si="132"/>
        <v>1180.4889085725399</v>
      </c>
      <c r="AH236" s="2">
        <f t="shared" si="133"/>
        <v>5280</v>
      </c>
      <c r="AI236" s="76"/>
      <c r="AJ236" s="76"/>
      <c r="AK236" s="76"/>
    </row>
    <row r="237" ht="14.25">
      <c r="A237" s="76"/>
      <c r="B237" s="76"/>
      <c r="C237" s="76"/>
      <c r="D237" s="55">
        <f t="shared" si="117"/>
        <v>0.11671899999999999</v>
      </c>
      <c r="E237" s="56">
        <f t="shared" si="113"/>
        <v>2.124e-003</v>
      </c>
      <c r="F237" s="57">
        <f t="shared" si="114"/>
        <v>2.9280635068249457e-002</v>
      </c>
      <c r="G237" s="58">
        <f t="shared" si="134"/>
        <v>4.058757596035468</v>
      </c>
      <c r="H237" s="59">
        <f t="shared" si="135"/>
        <v>4.0294769609672185</v>
      </c>
      <c r="I237" s="60">
        <f t="shared" si="136"/>
        <v>0.99997533275389017</v>
      </c>
      <c r="J237" s="61">
        <f t="shared" si="137"/>
        <v>0.99997204945300622</v>
      </c>
      <c r="K237" s="62">
        <f t="shared" si="138"/>
        <v>2.4667246109832952e-005</v>
      </c>
      <c r="L237" s="63">
        <f t="shared" si="139"/>
        <v>2.795054699378241e-005</v>
      </c>
      <c r="M237" s="64">
        <f t="shared" si="140"/>
        <v>1.0561658491626985e-004</v>
      </c>
      <c r="N237" s="65">
        <f t="shared" si="118"/>
        <v>1.2285891689128509e-003</v>
      </c>
      <c r="O237" s="66">
        <f t="shared" si="119"/>
        <v>-2.8466862583019881e-003</v>
      </c>
      <c r="P237" s="67">
        <f>シート1!B217</f>
        <v>3244</v>
      </c>
      <c r="Q237" s="68">
        <f>シート1!A217</f>
        <v>5285</v>
      </c>
      <c r="R237" s="55">
        <f t="shared" si="120"/>
        <v>0.11671899999999999</v>
      </c>
      <c r="S237" s="56">
        <f t="shared" si="115"/>
        <v>2.1259999999999999e-003</v>
      </c>
      <c r="T237" s="57">
        <f t="shared" si="116"/>
        <v>2.933939219547672e-002</v>
      </c>
      <c r="U237" s="58">
        <f t="shared" si="121"/>
        <v>4.050697410777393</v>
      </c>
      <c r="V237" s="59">
        <f t="shared" si="122"/>
        <v>4.0213580185819167</v>
      </c>
      <c r="W237" s="60">
        <f t="shared" si="123"/>
        <v>0.99997446739631846</v>
      </c>
      <c r="X237" s="61">
        <f t="shared" si="124"/>
        <v>0.99997106820945525</v>
      </c>
      <c r="Y237" s="62">
        <f t="shared" si="125"/>
        <v>2.5532603681543975e-005</v>
      </c>
      <c r="Z237" s="63">
        <f t="shared" si="126"/>
        <v>2.8931790544750591e-005</v>
      </c>
      <c r="AA237" s="64">
        <f t="shared" si="127"/>
        <v>1.0912535506719189e-004</v>
      </c>
      <c r="AB237" s="65">
        <f t="shared" si="128"/>
        <v>-1.269405078715701e-003</v>
      </c>
      <c r="AC237" s="66">
        <f t="shared" si="129"/>
        <v>2.9294534154209002e-003</v>
      </c>
      <c r="AD237" s="67">
        <f>シート1!C217</f>
        <v>3371</v>
      </c>
      <c r="AE237" s="6">
        <f t="shared" si="130"/>
        <v>-8199.6800304362368</v>
      </c>
      <c r="AF237" s="13">
        <f t="shared" si="131"/>
        <v>8786.0247950111043</v>
      </c>
      <c r="AG237" s="11">
        <f t="shared" si="132"/>
        <v>586.34476457486744</v>
      </c>
      <c r="AH237" s="2">
        <f t="shared" si="133"/>
        <v>5285</v>
      </c>
      <c r="AI237" s="76"/>
      <c r="AJ237" s="76"/>
      <c r="AK237" s="76"/>
    </row>
    <row r="238" ht="14.25">
      <c r="A238" s="76"/>
      <c r="B238" s="76"/>
      <c r="C238" s="76"/>
      <c r="D238" s="55">
        <f t="shared" si="117"/>
        <v>0.115773</v>
      </c>
      <c r="E238" s="56">
        <f t="shared" si="113"/>
        <v>2.124e-003</v>
      </c>
      <c r="F238" s="57">
        <f t="shared" si="114"/>
        <v>2.9280635068249457e-002</v>
      </c>
      <c r="G238" s="58">
        <f t="shared" si="134"/>
        <v>4.0264495536110134</v>
      </c>
      <c r="H238" s="59">
        <f t="shared" si="135"/>
        <v>3.9971689185427639</v>
      </c>
      <c r="I238" s="60">
        <f t="shared" si="136"/>
        <v>0.99997168730954589</v>
      </c>
      <c r="J238" s="61">
        <f t="shared" si="137"/>
        <v>0.9999679477209813</v>
      </c>
      <c r="K238" s="62">
        <f t="shared" si="138"/>
        <v>2.831269045411311e-005</v>
      </c>
      <c r="L238" s="63">
        <f t="shared" si="139"/>
        <v>3.2052279018701668e-005</v>
      </c>
      <c r="M238" s="64">
        <f t="shared" si="140"/>
        <v>1.2035238977075411e-004</v>
      </c>
      <c r="N238" s="65">
        <f t="shared" si="118"/>
        <v>1.4000040111346987e-003</v>
      </c>
      <c r="O238" s="66">
        <f t="shared" si="119"/>
        <v>-3.2178517168160695e-003</v>
      </c>
      <c r="P238" s="67">
        <f>シート1!B218</f>
        <v>3112</v>
      </c>
      <c r="Q238" s="68">
        <f>シート1!A218</f>
        <v>5290</v>
      </c>
      <c r="R238" s="55">
        <f t="shared" si="120"/>
        <v>0.115773</v>
      </c>
      <c r="S238" s="56">
        <f t="shared" si="115"/>
        <v>2.1259999999999999e-003</v>
      </c>
      <c r="T238" s="57">
        <f t="shared" si="116"/>
        <v>2.933939219547672e-002</v>
      </c>
      <c r="U238" s="58">
        <f t="shared" si="121"/>
        <v>4.0184540707075929</v>
      </c>
      <c r="V238" s="59">
        <f t="shared" si="122"/>
        <v>3.9891146785121161</v>
      </c>
      <c r="W238" s="60">
        <f t="shared" si="123"/>
        <v>0.99997070938754462</v>
      </c>
      <c r="X238" s="61">
        <f t="shared" si="124"/>
        <v>0.99996683982235179</v>
      </c>
      <c r="Y238" s="62">
        <f t="shared" si="125"/>
        <v>2.9290612455379339e-005</v>
      </c>
      <c r="Z238" s="63">
        <f t="shared" si="126"/>
        <v>3.3160177648206002e-005</v>
      </c>
      <c r="AA238" s="64">
        <f t="shared" si="127"/>
        <v>1.2428601294129789e-004</v>
      </c>
      <c r="AB238" s="65">
        <f t="shared" si="128"/>
        <v>-1.4457620407637198e-003</v>
      </c>
      <c r="AC238" s="66">
        <f t="shared" si="129"/>
        <v>3.3096873067949145e-003</v>
      </c>
      <c r="AD238" s="67">
        <f>シート1!C218</f>
        <v>3671</v>
      </c>
      <c r="AE238" s="6">
        <f t="shared" si="130"/>
        <v>-8891.6440922390539</v>
      </c>
      <c r="AF238" s="13">
        <f t="shared" si="131"/>
        <v>10809.819063271723</v>
      </c>
      <c r="AG238" s="11">
        <f t="shared" si="132"/>
        <v>1918.1749710326694</v>
      </c>
      <c r="AH238" s="2">
        <f t="shared" si="133"/>
        <v>5290</v>
      </c>
      <c r="AI238" s="76"/>
      <c r="AJ238" s="76"/>
      <c r="AK238" s="76"/>
    </row>
    <row r="239" ht="14.25">
      <c r="A239" s="76"/>
      <c r="B239" s="76"/>
      <c r="C239" s="76"/>
      <c r="D239" s="55">
        <f t="shared" si="117"/>
        <v>0.114828</v>
      </c>
      <c r="E239" s="56">
        <f t="shared" si="113"/>
        <v>2.124e-003</v>
      </c>
      <c r="F239" s="57">
        <f t="shared" si="114"/>
        <v>2.9280635068249457e-002</v>
      </c>
      <c r="G239" s="58">
        <f t="shared" si="134"/>
        <v>3.9941756634512768</v>
      </c>
      <c r="H239" s="59">
        <f t="shared" si="135"/>
        <v>3.9648950283830273</v>
      </c>
      <c r="I239" s="60">
        <f t="shared" si="136"/>
        <v>0.99996754013963418</v>
      </c>
      <c r="J239" s="61">
        <f t="shared" si="137"/>
        <v>0.99996328587350958</v>
      </c>
      <c r="K239" s="62">
        <f t="shared" si="138"/>
        <v>3.2459860365818827e-005</v>
      </c>
      <c r="L239" s="63">
        <f t="shared" si="139"/>
        <v>3.6714126490422494e-005</v>
      </c>
      <c r="M239" s="64">
        <f t="shared" si="140"/>
        <v>1.3698239439524868e-004</v>
      </c>
      <c r="N239" s="65">
        <f t="shared" si="118"/>
        <v>1.5934532083116586e-003</v>
      </c>
      <c r="O239" s="66">
        <f t="shared" si="119"/>
        <v>-3.6329151472489938e-003</v>
      </c>
      <c r="P239" s="67">
        <f>シート1!B219</f>
        <v>2443</v>
      </c>
      <c r="Q239" s="68">
        <f>シート1!A219</f>
        <v>5295</v>
      </c>
      <c r="R239" s="55">
        <f t="shared" si="120"/>
        <v>0.114828</v>
      </c>
      <c r="S239" s="56">
        <f t="shared" si="115"/>
        <v>2.1259999999999999e-003</v>
      </c>
      <c r="T239" s="57">
        <f t="shared" si="116"/>
        <v>2.933939219547672e-002</v>
      </c>
      <c r="U239" s="58">
        <f t="shared" si="121"/>
        <v>3.9862448145067879</v>
      </c>
      <c r="V239" s="59">
        <f t="shared" si="122"/>
        <v>3.9569054223113111</v>
      </c>
      <c r="W239" s="60">
        <f t="shared" si="123"/>
        <v>0.99996643637463634</v>
      </c>
      <c r="X239" s="61">
        <f t="shared" si="124"/>
        <v>0.99996203651282034</v>
      </c>
      <c r="Y239" s="62">
        <f t="shared" si="125"/>
        <v>3.3563625363663974e-005</v>
      </c>
      <c r="Z239" s="63">
        <f t="shared" si="126"/>
        <v>3.7963487179659694e-005</v>
      </c>
      <c r="AA239" s="64">
        <f t="shared" si="127"/>
        <v>1.4138662570637104e-004</v>
      </c>
      <c r="AB239" s="65">
        <f t="shared" si="128"/>
        <v>-1.6446856060503424e-003</v>
      </c>
      <c r="AC239" s="66">
        <f t="shared" si="129"/>
        <v>3.7346695987973254e-003</v>
      </c>
      <c r="AD239" s="67">
        <f>シート1!C219</f>
        <v>2335</v>
      </c>
      <c r="AE239" s="6">
        <f t="shared" si="130"/>
        <v>-7880.5254592458532</v>
      </c>
      <c r="AF239" s="13">
        <f t="shared" si="131"/>
        <v>7758.6497547247891</v>
      </c>
      <c r="AG239" s="11">
        <f t="shared" si="132"/>
        <v>-121.87570452106411</v>
      </c>
      <c r="AH239" s="2">
        <f t="shared" si="133"/>
        <v>5295</v>
      </c>
      <c r="AI239" s="76"/>
      <c r="AJ239" s="76"/>
      <c r="AK239" s="76"/>
    </row>
    <row r="240" ht="14.25">
      <c r="A240" s="76"/>
      <c r="B240" s="76"/>
      <c r="C240" s="76"/>
      <c r="D240" s="55">
        <f t="shared" si="117"/>
        <v>0.113884</v>
      </c>
      <c r="E240" s="56">
        <f t="shared" si="113"/>
        <v>2.124e-003</v>
      </c>
      <c r="F240" s="57">
        <f t="shared" si="114"/>
        <v>2.9280635068249457e-002</v>
      </c>
      <c r="G240" s="58">
        <f t="shared" si="134"/>
        <v>3.9619359255562601</v>
      </c>
      <c r="H240" s="59">
        <f t="shared" si="135"/>
        <v>3.9326552904880105</v>
      </c>
      <c r="I240" s="60">
        <f t="shared" si="136"/>
        <v>0.99996282775294409</v>
      </c>
      <c r="J240" s="61">
        <f t="shared" si="137"/>
        <v>0.99995799366428639</v>
      </c>
      <c r="K240" s="62">
        <f t="shared" si="138"/>
        <v>3.7172247055905494e-005</v>
      </c>
      <c r="L240" s="63">
        <f t="shared" si="139"/>
        <v>4.2006335713606902e-005</v>
      </c>
      <c r="M240" s="64">
        <f t="shared" si="140"/>
        <v>1.5572690834568661e-004</v>
      </c>
      <c r="N240" s="65">
        <f t="shared" si="118"/>
        <v>1.8114995202076639e-003</v>
      </c>
      <c r="O240" s="66">
        <f t="shared" si="119"/>
        <v>-4.0964565215853245e-003</v>
      </c>
      <c r="P240" s="67">
        <f>シート1!B220</f>
        <v>22838</v>
      </c>
      <c r="Q240" s="68">
        <f>シート1!A220</f>
        <v>5300</v>
      </c>
      <c r="R240" s="55">
        <f t="shared" si="120"/>
        <v>0.113884</v>
      </c>
      <c r="S240" s="56">
        <f t="shared" si="115"/>
        <v>2.1259999999999999e-003</v>
      </c>
      <c r="T240" s="57">
        <f t="shared" si="116"/>
        <v>2.933939219547672e-002</v>
      </c>
      <c r="U240" s="58">
        <f t="shared" si="121"/>
        <v>3.954069642174979</v>
      </c>
      <c r="V240" s="59">
        <f t="shared" si="122"/>
        <v>3.9247302499795023</v>
      </c>
      <c r="W240" s="60">
        <f t="shared" si="123"/>
        <v>0.99996158348515141</v>
      </c>
      <c r="X240" s="61">
        <f t="shared" si="124"/>
        <v>0.99995658651129293</v>
      </c>
      <c r="Y240" s="62">
        <f t="shared" si="125"/>
        <v>3.8416514848593764e-005</v>
      </c>
      <c r="Z240" s="63">
        <f t="shared" si="126"/>
        <v>4.3413488707066961e-005</v>
      </c>
      <c r="AA240" s="64">
        <f t="shared" si="127"/>
        <v>1.6065169833858156e-004</v>
      </c>
      <c r="AB240" s="65">
        <f t="shared" si="128"/>
        <v>-1.8687873377340291e-003</v>
      </c>
      <c r="AC240" s="66">
        <f t="shared" si="129"/>
        <v>4.209042591321847e-003</v>
      </c>
      <c r="AD240" s="67">
        <f>シート1!C220</f>
        <v>38902</v>
      </c>
      <c r="AE240" s="6">
        <f t="shared" si="130"/>
        <v>-83069.744276142388</v>
      </c>
      <c r="AF240" s="13">
        <f t="shared" si="131"/>
        <v>145680.80270234865</v>
      </c>
      <c r="AG240" s="11">
        <f t="shared" si="132"/>
        <v>62611.058426206262</v>
      </c>
      <c r="AH240" s="2">
        <f t="shared" si="133"/>
        <v>5300</v>
      </c>
      <c r="AI240" s="76"/>
      <c r="AJ240" s="76"/>
      <c r="AK240" s="76"/>
    </row>
    <row r="241" ht="14.25">
      <c r="A241" s="76"/>
      <c r="B241" s="76"/>
      <c r="C241" s="76"/>
      <c r="D241" s="55">
        <f t="shared" si="117"/>
        <v>0.112942</v>
      </c>
      <c r="E241" s="56">
        <f t="shared" si="113"/>
        <v>2.124e-003</v>
      </c>
      <c r="F241" s="57">
        <f t="shared" si="114"/>
        <v>2.9280635068249457e-002</v>
      </c>
      <c r="G241" s="58">
        <f t="shared" si="134"/>
        <v>3.929764492190682</v>
      </c>
      <c r="H241" s="59">
        <f t="shared" si="135"/>
        <v>3.9004838571224325</v>
      </c>
      <c r="I241" s="60">
        <f t="shared" si="136"/>
        <v>0.99995748544951102</v>
      </c>
      <c r="J241" s="61">
        <f t="shared" si="137"/>
        <v>0.99995199968620829</v>
      </c>
      <c r="K241" s="62">
        <f t="shared" si="138"/>
        <v>4.2514550488981229e-005</v>
      </c>
      <c r="L241" s="63">
        <f t="shared" si="139"/>
        <v>4.8000313791707327e-005</v>
      </c>
      <c r="M241" s="64">
        <f t="shared" si="140"/>
        <v>1.7680501986786447e-004</v>
      </c>
      <c r="N241" s="65">
        <f t="shared" si="118"/>
        <v>2.0566914996473975e-003</v>
      </c>
      <c r="O241" s="66">
        <f t="shared" si="119"/>
        <v>-4.612877096005461e-003</v>
      </c>
      <c r="P241" s="67">
        <f>シート1!B221</f>
        <v>2533</v>
      </c>
      <c r="Q241" s="68">
        <f>シート1!A221</f>
        <v>5305</v>
      </c>
      <c r="R241" s="55">
        <f t="shared" si="120"/>
        <v>0.112942</v>
      </c>
      <c r="S241" s="56">
        <f t="shared" si="115"/>
        <v>2.1259999999999999e-003</v>
      </c>
      <c r="T241" s="57">
        <f t="shared" si="116"/>
        <v>2.933939219547672e-002</v>
      </c>
      <c r="U241" s="58">
        <f t="shared" si="121"/>
        <v>3.9219626375811609</v>
      </c>
      <c r="V241" s="59">
        <f t="shared" si="122"/>
        <v>3.8926232453856842</v>
      </c>
      <c r="W241" s="60">
        <f t="shared" si="123"/>
        <v>0.99995608469306529</v>
      </c>
      <c r="X241" s="61">
        <f t="shared" si="124"/>
        <v>0.99995041695351761</v>
      </c>
      <c r="Y241" s="62">
        <f t="shared" si="125"/>
        <v>4.3915306934705356e-005</v>
      </c>
      <c r="Z241" s="63">
        <f t="shared" si="126"/>
        <v>4.95830464823932e-005</v>
      </c>
      <c r="AA241" s="64">
        <f t="shared" si="127"/>
        <v>1.8230417066767535e-004</v>
      </c>
      <c r="AB241" s="65">
        <f t="shared" si="128"/>
        <v>-2.1206605923445553e-003</v>
      </c>
      <c r="AC241" s="66">
        <f t="shared" si="129"/>
        <v>4.73725936229474e-003</v>
      </c>
      <c r="AD241" s="67">
        <f>シート1!C221</f>
        <v>2857</v>
      </c>
      <c r="AE241" s="6">
        <f t="shared" si="130"/>
        <v>-10374.890661773343</v>
      </c>
      <c r="AF241" s="13">
        <f t="shared" si="131"/>
        <v>12041.60782854727</v>
      </c>
      <c r="AG241" s="11">
        <f t="shared" si="132"/>
        <v>1666.7171667739276</v>
      </c>
      <c r="AH241" s="2">
        <f t="shared" si="133"/>
        <v>5305</v>
      </c>
      <c r="AI241" s="76"/>
      <c r="AJ241" s="76"/>
      <c r="AK241" s="76"/>
    </row>
    <row r="242" ht="14.25">
      <c r="A242" s="76"/>
      <c r="B242" s="76"/>
      <c r="C242" s="76"/>
      <c r="D242" s="55">
        <f t="shared" si="117"/>
        <v>0.111999</v>
      </c>
      <c r="E242" s="56">
        <f t="shared" si="113"/>
        <v>2.124e-003</v>
      </c>
      <c r="F242" s="57">
        <f t="shared" si="114"/>
        <v>2.9280635068249457e-002</v>
      </c>
      <c r="G242" s="58">
        <f t="shared" si="134"/>
        <v>3.8975589065603846</v>
      </c>
      <c r="H242" s="59">
        <f t="shared" si="135"/>
        <v>3.8682782714921351</v>
      </c>
      <c r="I242" s="60">
        <f t="shared" si="136"/>
        <v>0.99995141640419449</v>
      </c>
      <c r="J242" s="61">
        <f t="shared" si="137"/>
        <v>0.99994519672988513</v>
      </c>
      <c r="K242" s="62">
        <f t="shared" si="138"/>
        <v>4.8583595805506974e-005</v>
      </c>
      <c r="L242" s="63">
        <f t="shared" si="139"/>
        <v>5.4803270114867075e-005</v>
      </c>
      <c r="M242" s="64">
        <f t="shared" si="140"/>
        <v>2.0055515770883044e-004</v>
      </c>
      <c r="N242" s="65">
        <f t="shared" si="118"/>
        <v>2.3329659326328089e-003</v>
      </c>
      <c r="O242" s="66">
        <f t="shared" si="119"/>
        <v>-5.1893187879648644e-003</v>
      </c>
      <c r="P242" s="67">
        <f>シート1!B222</f>
        <v>4610</v>
      </c>
      <c r="Q242" s="68">
        <f>シート1!A222</f>
        <v>5310</v>
      </c>
      <c r="R242" s="55">
        <f t="shared" si="120"/>
        <v>0.111999</v>
      </c>
      <c r="S242" s="56">
        <f t="shared" si="115"/>
        <v>2.1259999999999999e-003</v>
      </c>
      <c r="T242" s="57">
        <f t="shared" si="116"/>
        <v>2.933939219547672e-002</v>
      </c>
      <c r="U242" s="58">
        <f t="shared" si="121"/>
        <v>3.8898215491183472</v>
      </c>
      <c r="V242" s="59">
        <f t="shared" si="122"/>
        <v>3.8604821569228704</v>
      </c>
      <c r="W242" s="60">
        <f t="shared" si="123"/>
        <v>0.9999498410179336</v>
      </c>
      <c r="X242" s="61">
        <f t="shared" si="124"/>
        <v>0.99994341824771171</v>
      </c>
      <c r="Y242" s="62">
        <f t="shared" si="125"/>
        <v>5.0158982066395019e-005</v>
      </c>
      <c r="Z242" s="63">
        <f t="shared" si="126"/>
        <v>5.6581752288287213e-005</v>
      </c>
      <c r="AA242" s="64">
        <f t="shared" si="127"/>
        <v>2.0668919319607372e-004</v>
      </c>
      <c r="AB242" s="65">
        <f t="shared" si="128"/>
        <v>-2.4043203469734037e-003</v>
      </c>
      <c r="AC242" s="66">
        <f t="shared" si="129"/>
        <v>5.3265683735796154e-003</v>
      </c>
      <c r="AD242" s="67">
        <f>シート1!C222</f>
        <v>4613</v>
      </c>
      <c r="AE242" s="6">
        <f t="shared" si="130"/>
        <v>-21241.624701910929</v>
      </c>
      <c r="AF242" s="13">
        <f t="shared" si="131"/>
        <v>21861.403319768804</v>
      </c>
      <c r="AG242" s="11">
        <f t="shared" si="132"/>
        <v>619.77861785787536</v>
      </c>
      <c r="AH242" s="2">
        <f t="shared" si="133"/>
        <v>5310</v>
      </c>
      <c r="AI242" s="76"/>
      <c r="AJ242" s="76"/>
      <c r="AK242" s="76"/>
    </row>
    <row r="243" ht="14.25">
      <c r="A243" s="76"/>
      <c r="B243" s="76"/>
      <c r="C243" s="76"/>
      <c r="D243" s="55">
        <f t="shared" si="117"/>
        <v>0.11105799999999999</v>
      </c>
      <c r="E243" s="56">
        <f t="shared" si="113"/>
        <v>2.124e-003</v>
      </c>
      <c r="F243" s="57">
        <f t="shared" si="114"/>
        <v>2.9280635068249457e-002</v>
      </c>
      <c r="G243" s="58">
        <f t="shared" si="134"/>
        <v>3.8654216254595251</v>
      </c>
      <c r="H243" s="59">
        <f t="shared" si="135"/>
        <v>3.8361409903912755</v>
      </c>
      <c r="I243" s="60">
        <f t="shared" si="136"/>
        <v>0.99994455127150728</v>
      </c>
      <c r="J243" s="61">
        <f t="shared" si="137"/>
        <v>0.99993750866241771</v>
      </c>
      <c r="K243" s="62">
        <f t="shared" si="138"/>
        <v>5.5448728492724086e-005</v>
      </c>
      <c r="L243" s="63">
        <f t="shared" si="139"/>
        <v>6.2491337582293305e-005</v>
      </c>
      <c r="M243" s="64">
        <f t="shared" si="140"/>
        <v>2.2719981065785305e-004</v>
      </c>
      <c r="N243" s="65">
        <f t="shared" si="118"/>
        <v>2.6429109289471927e-003</v>
      </c>
      <c r="O243" s="66">
        <f t="shared" si="119"/>
        <v>-5.8299030546737568e-003</v>
      </c>
      <c r="P243" s="67">
        <f>シート1!B223</f>
        <v>4059</v>
      </c>
      <c r="Q243" s="68">
        <f>シート1!A223</f>
        <v>5315</v>
      </c>
      <c r="R243" s="55">
        <f t="shared" si="120"/>
        <v>0.11105799999999999</v>
      </c>
      <c r="S243" s="56">
        <f t="shared" si="115"/>
        <v>2.1259999999999999e-003</v>
      </c>
      <c r="T243" s="57">
        <f t="shared" si="116"/>
        <v>2.933939219547672e-002</v>
      </c>
      <c r="U243" s="58">
        <f t="shared" si="121"/>
        <v>3.8577486283935243</v>
      </c>
      <c r="V243" s="59">
        <f t="shared" si="122"/>
        <v>3.8284092361980475</v>
      </c>
      <c r="W243" s="60">
        <f t="shared" si="123"/>
        <v>0.99994278187537988</v>
      </c>
      <c r="X243" s="61">
        <f t="shared" si="124"/>
        <v>0.99993551291159088</v>
      </c>
      <c r="Y243" s="62">
        <f t="shared" si="125"/>
        <v>5.721812462011755e-005</v>
      </c>
      <c r="Z243" s="63">
        <f t="shared" si="126"/>
        <v>6.4487088409115323e-005</v>
      </c>
      <c r="AA243" s="64">
        <f t="shared" si="127"/>
        <v>2.3403245090492964e-004</v>
      </c>
      <c r="AB243" s="65">
        <f t="shared" si="128"/>
        <v>-2.7223918912344246e-003</v>
      </c>
      <c r="AC243" s="66">
        <f t="shared" si="129"/>
        <v>5.9811214727269607e-003</v>
      </c>
      <c r="AD243" s="67">
        <f>シート1!C223</f>
        <v>4309</v>
      </c>
      <c r="AE243" s="6">
        <f t="shared" si="130"/>
        <v>-21011.489445056006</v>
      </c>
      <c r="AF243" s="13">
        <f t="shared" si="131"/>
        <v>22930.112880133154</v>
      </c>
      <c r="AG243" s="11">
        <f t="shared" si="132"/>
        <v>1918.6234350771483</v>
      </c>
      <c r="AH243" s="2">
        <f t="shared" si="133"/>
        <v>5315</v>
      </c>
      <c r="AI243" s="76"/>
      <c r="AJ243" s="76"/>
      <c r="AK243" s="76"/>
    </row>
    <row r="244" ht="14.25">
      <c r="A244" s="76"/>
      <c r="B244" s="76"/>
      <c r="C244" s="76"/>
      <c r="D244" s="55">
        <f t="shared" si="117"/>
        <v>0.11011799999999999</v>
      </c>
      <c r="E244" s="56">
        <f t="shared" si="113"/>
        <v>2.124e-003</v>
      </c>
      <c r="F244" s="57">
        <f t="shared" si="114"/>
        <v>2.9280635068249457e-002</v>
      </c>
      <c r="G244" s="58">
        <f t="shared" si="134"/>
        <v>3.8333184966233858</v>
      </c>
      <c r="H244" s="59">
        <f t="shared" si="135"/>
        <v>3.8040378615551362</v>
      </c>
      <c r="I244" s="60">
        <f t="shared" si="136"/>
        <v>0.99993678695394483</v>
      </c>
      <c r="J244" s="61">
        <f t="shared" si="137"/>
        <v>0.99992882179625986</v>
      </c>
      <c r="K244" s="62">
        <f t="shared" si="138"/>
        <v>6.3213046055166089e-005</v>
      </c>
      <c r="L244" s="63">
        <f t="shared" si="139"/>
        <v>7.1178203740140944e-005</v>
      </c>
      <c r="M244" s="64">
        <f t="shared" si="140"/>
        <v>2.5708497608324703e-004</v>
      </c>
      <c r="N244" s="65">
        <f t="shared" si="118"/>
        <v>2.9905513168835742e-003</v>
      </c>
      <c r="O244" s="66">
        <f t="shared" si="119"/>
        <v>-6.5415450344994547e-003</v>
      </c>
      <c r="P244" s="67">
        <f>シート1!B224</f>
        <v>3267</v>
      </c>
      <c r="Q244" s="68">
        <f>シート1!A224</f>
        <v>5320</v>
      </c>
      <c r="R244" s="55">
        <f t="shared" si="120"/>
        <v>0.11011799999999999</v>
      </c>
      <c r="S244" s="56">
        <f t="shared" si="115"/>
        <v>2.1259999999999999e-003</v>
      </c>
      <c r="T244" s="57">
        <f t="shared" si="116"/>
        <v>2.933939219547672e-002</v>
      </c>
      <c r="U244" s="58">
        <f t="shared" si="121"/>
        <v>3.8257097915376974</v>
      </c>
      <c r="V244" s="59">
        <f t="shared" si="122"/>
        <v>3.7963703993422206</v>
      </c>
      <c r="W244" s="60">
        <f t="shared" si="123"/>
        <v>0.99993480208395369</v>
      </c>
      <c r="X244" s="61">
        <f t="shared" si="124"/>
        <v>0.99992658496635167</v>
      </c>
      <c r="Y244" s="62">
        <f t="shared" si="125"/>
        <v>6.51979160463112e-005</v>
      </c>
      <c r="Z244" s="63">
        <f t="shared" si="126"/>
        <v>7.3415033648327466e-005</v>
      </c>
      <c r="AA244" s="64">
        <f t="shared" si="127"/>
        <v>2.6468602711861522e-004</v>
      </c>
      <c r="AB244" s="65">
        <f t="shared" si="128"/>
        <v>-3.0789708485490846e-003</v>
      </c>
      <c r="AC244" s="66">
        <f t="shared" si="129"/>
        <v>6.7079185478811955e-003</v>
      </c>
      <c r="AD244" s="67">
        <f>シート1!C224</f>
        <v>3673</v>
      </c>
      <c r="AE244" s="6">
        <f t="shared" si="130"/>
        <v>-18976.054771263822</v>
      </c>
      <c r="AF244" s="13">
        <f t="shared" si="131"/>
        <v>21920.768956658943</v>
      </c>
      <c r="AG244" s="11">
        <f t="shared" si="132"/>
        <v>2944.7141853951216</v>
      </c>
      <c r="AH244" s="2">
        <f t="shared" si="133"/>
        <v>5320</v>
      </c>
      <c r="AI244" s="76"/>
      <c r="AJ244" s="76"/>
      <c r="AK244" s="76"/>
    </row>
    <row r="245" ht="14.25">
      <c r="A245" s="76"/>
      <c r="B245" s="76"/>
      <c r="C245" s="76"/>
      <c r="D245" s="55">
        <f t="shared" si="117"/>
        <v>0.109179</v>
      </c>
      <c r="E245" s="56">
        <f t="shared" si="113"/>
        <v>2.124e-003</v>
      </c>
      <c r="F245" s="57">
        <f t="shared" si="114"/>
        <v>2.9280635068249457e-002</v>
      </c>
      <c r="G245" s="58">
        <f t="shared" si="134"/>
        <v>3.8012495200519654</v>
      </c>
      <c r="H245" s="59">
        <f t="shared" si="135"/>
        <v>3.7719688849837159</v>
      </c>
      <c r="I245" s="60">
        <f t="shared" si="136"/>
        <v>0.99992801588483526</v>
      </c>
      <c r="J245" s="61">
        <f t="shared" si="137"/>
        <v>0.99991901777154246</v>
      </c>
      <c r="K245" s="62">
        <f t="shared" si="138"/>
        <v>7.1984115164736018e-005</v>
      </c>
      <c r="L245" s="63">
        <f t="shared" si="139"/>
        <v>8.0982228457537886e-005</v>
      </c>
      <c r="M245" s="64">
        <f t="shared" si="140"/>
        <v>2.9056376931376528e-004</v>
      </c>
      <c r="N245" s="65">
        <f t="shared" si="118"/>
        <v>3.3799947246958579e-003</v>
      </c>
      <c r="O245" s="66">
        <f t="shared" si="119"/>
        <v>-7.3310869361545745e-003</v>
      </c>
      <c r="P245" s="67">
        <f>シート1!B225</f>
        <v>7905</v>
      </c>
      <c r="Q245" s="68">
        <f>シート1!A225</f>
        <v>5325</v>
      </c>
      <c r="R245" s="55">
        <f t="shared" si="120"/>
        <v>0.109179</v>
      </c>
      <c r="S245" s="56">
        <f t="shared" si="115"/>
        <v>2.1259999999999999e-003</v>
      </c>
      <c r="T245" s="57">
        <f t="shared" si="116"/>
        <v>2.933939219547672e-002</v>
      </c>
      <c r="U245" s="58">
        <f t="shared" si="121"/>
        <v>3.7937050385508666</v>
      </c>
      <c r="V245" s="59">
        <f t="shared" si="122"/>
        <v>3.7643656463553898</v>
      </c>
      <c r="W245" s="60">
        <f t="shared" si="123"/>
        <v>0.99992579201666132</v>
      </c>
      <c r="X245" s="61">
        <f t="shared" si="124"/>
        <v>0.99991651379381308</v>
      </c>
      <c r="Y245" s="62">
        <f t="shared" si="125"/>
        <v>7.4207983338681061e-005</v>
      </c>
      <c r="Z245" s="63">
        <f t="shared" si="126"/>
        <v>8.3486206186922374e-005</v>
      </c>
      <c r="AA245" s="64">
        <f t="shared" si="127"/>
        <v>2.9900881812016343e-004</v>
      </c>
      <c r="AB245" s="65">
        <f t="shared" si="128"/>
        <v>-3.4782320943542938e-003</v>
      </c>
      <c r="AC245" s="66">
        <f t="shared" si="129"/>
        <v>7.5138753196853812e-003</v>
      </c>
      <c r="AD245" s="67">
        <f>シート1!C225</f>
        <v>20955</v>
      </c>
      <c r="AE245" s="6">
        <f t="shared" si="130"/>
        <v>-51457.264965625604</v>
      </c>
      <c r="AF245" s="13">
        <f t="shared" si="131"/>
        <v>140087.28725742648</v>
      </c>
      <c r="AG245" s="11">
        <f t="shared" si="132"/>
        <v>88630.02229180088</v>
      </c>
      <c r="AH245" s="2">
        <f t="shared" si="133"/>
        <v>5325</v>
      </c>
      <c r="AI245" s="76"/>
      <c r="AJ245" s="76"/>
      <c r="AK245" s="76"/>
    </row>
    <row r="246" ht="14.25">
      <c r="A246" s="76"/>
      <c r="B246" s="76"/>
      <c r="C246" s="76"/>
      <c r="D246" s="55">
        <f t="shared" si="117"/>
        <v>0.10823999999999999</v>
      </c>
      <c r="E246" s="56">
        <f t="shared" si="113"/>
        <v>2.124e-003</v>
      </c>
      <c r="F246" s="57">
        <f t="shared" si="114"/>
        <v>2.9280635068249457e-002</v>
      </c>
      <c r="G246" s="58">
        <f t="shared" si="134"/>
        <v>3.769180543480545</v>
      </c>
      <c r="H246" s="59">
        <f t="shared" si="135"/>
        <v>3.7398999084122955</v>
      </c>
      <c r="I246" s="60">
        <f t="shared" si="136"/>
        <v>0.99991810780626289</v>
      </c>
      <c r="J246" s="61">
        <f t="shared" si="137"/>
        <v>0.99990795322706516</v>
      </c>
      <c r="K246" s="62">
        <f t="shared" si="138"/>
        <v>8.1892193737109764e-005</v>
      </c>
      <c r="L246" s="63">
        <f t="shared" si="139"/>
        <v>9.2046772934839538e-005</v>
      </c>
      <c r="M246" s="64">
        <f t="shared" si="140"/>
        <v>3.2806476399039556e-004</v>
      </c>
      <c r="N246" s="65">
        <f t="shared" si="118"/>
        <v>3.8162265524877923e-003</v>
      </c>
      <c r="O246" s="66">
        <f t="shared" si="119"/>
        <v>-8.2068854903075694e-003</v>
      </c>
      <c r="P246" s="67">
        <f>シート1!B226</f>
        <v>2087</v>
      </c>
      <c r="Q246" s="68">
        <f>シート1!A226</f>
        <v>5330</v>
      </c>
      <c r="R246" s="55">
        <f t="shared" si="120"/>
        <v>0.10823999999999999</v>
      </c>
      <c r="S246" s="56">
        <f t="shared" si="115"/>
        <v>2.1259999999999999e-003</v>
      </c>
      <c r="T246" s="57">
        <f t="shared" si="116"/>
        <v>2.933939219547672e-002</v>
      </c>
      <c r="U246" s="58">
        <f t="shared" si="121"/>
        <v>3.7617002855640349</v>
      </c>
      <c r="V246" s="59">
        <f t="shared" si="122"/>
        <v>3.7323608933685581</v>
      </c>
      <c r="W246" s="60">
        <f t="shared" si="123"/>
        <v>0.99991561889845004</v>
      </c>
      <c r="X246" s="61">
        <f t="shared" si="124"/>
        <v>0.99990515327081919</v>
      </c>
      <c r="Y246" s="62">
        <f t="shared" si="125"/>
        <v>8.4381101549957371e-005</v>
      </c>
      <c r="Z246" s="63">
        <f t="shared" si="126"/>
        <v>9.4846729180808609e-005</v>
      </c>
      <c r="AA246" s="64">
        <f t="shared" si="127"/>
        <v>3.3743655435798008e-004</v>
      </c>
      <c r="AB246" s="65">
        <f t="shared" si="128"/>
        <v>-3.9252442806037343e-003</v>
      </c>
      <c r="AC246" s="66">
        <f t="shared" si="129"/>
        <v>8.40744325419732e-003</v>
      </c>
      <c r="AD246" s="67">
        <f>シート1!C226</f>
        <v>2551</v>
      </c>
      <c r="AE246" s="6">
        <f t="shared" si="130"/>
        <v>-15208.181188193581</v>
      </c>
      <c r="AF246" s="13">
        <f t="shared" si="131"/>
        <v>19081.894007923092</v>
      </c>
      <c r="AG246" s="11">
        <f t="shared" si="132"/>
        <v>3873.7128197295115</v>
      </c>
      <c r="AH246" s="2">
        <f t="shared" si="133"/>
        <v>5330</v>
      </c>
      <c r="AI246" s="76"/>
      <c r="AJ246" s="76"/>
      <c r="AK246" s="76"/>
    </row>
    <row r="247" ht="14.25">
      <c r="A247" s="76"/>
      <c r="B247" s="76"/>
      <c r="C247" s="76"/>
      <c r="D247" s="55">
        <f t="shared" si="117"/>
        <v>0.10730199999999999</v>
      </c>
      <c r="E247" s="56">
        <f t="shared" si="113"/>
        <v>2.124e-003</v>
      </c>
      <c r="F247" s="57">
        <f t="shared" si="114"/>
        <v>2.9280635068249457e-002</v>
      </c>
      <c r="G247" s="58">
        <f t="shared" si="134"/>
        <v>3.737145719173844</v>
      </c>
      <c r="H247" s="59">
        <f t="shared" si="135"/>
        <v>3.7078650841055945</v>
      </c>
      <c r="I247" s="60">
        <f t="shared" si="136"/>
        <v>0.99990693946569276</v>
      </c>
      <c r="J247" s="61">
        <f t="shared" si="137"/>
        <v>0.99989549302158987</v>
      </c>
      <c r="K247" s="62">
        <f t="shared" si="138"/>
        <v>9.3060534307243259e-005</v>
      </c>
      <c r="L247" s="63">
        <f t="shared" si="139"/>
        <v>1.045069784101349e-004</v>
      </c>
      <c r="M247" s="64">
        <f t="shared" si="140"/>
        <v>3.699777843690709e-004</v>
      </c>
      <c r="N247" s="65">
        <f t="shared" si="118"/>
        <v>4.3037814465840853e-003</v>
      </c>
      <c r="O247" s="66">
        <f t="shared" si="119"/>
        <v>-9.1761050739587059e-003</v>
      </c>
      <c r="P247" s="67">
        <f>シート1!B227</f>
        <v>2911</v>
      </c>
      <c r="Q247" s="68">
        <f>シート1!A227</f>
        <v>5335</v>
      </c>
      <c r="R247" s="55">
        <f t="shared" si="120"/>
        <v>0.10730199999999999</v>
      </c>
      <c r="S247" s="56">
        <f t="shared" si="115"/>
        <v>2.1259999999999999e-003</v>
      </c>
      <c r="T247" s="57">
        <f t="shared" si="116"/>
        <v>2.933939219547672e-002</v>
      </c>
      <c r="U247" s="58">
        <f t="shared" si="121"/>
        <v>3.7297296164461993</v>
      </c>
      <c r="V247" s="59">
        <f t="shared" si="122"/>
        <v>3.7003902242507225</v>
      </c>
      <c r="W247" s="60">
        <f t="shared" si="123"/>
        <v>0.99990415732221372</v>
      </c>
      <c r="X247" s="61">
        <f t="shared" si="124"/>
        <v>0.99989236590647446</v>
      </c>
      <c r="Y247" s="62">
        <f t="shared" si="125"/>
        <v>9.5842677786284192e-005</v>
      </c>
      <c r="Z247" s="63">
        <f t="shared" si="126"/>
        <v>1.0763409352554376e-004</v>
      </c>
      <c r="AA247" s="64">
        <f t="shared" si="127"/>
        <v>3.8036469602597026e-004</v>
      </c>
      <c r="AB247" s="65">
        <f t="shared" si="128"/>
        <v>-4.4246076138970882e-003</v>
      </c>
      <c r="AC247" s="66">
        <f t="shared" si="129"/>
        <v>9.3958464808050601e-003</v>
      </c>
      <c r="AD247" s="67">
        <f>シート1!C227</f>
        <v>3066</v>
      </c>
      <c r="AE247" s="6">
        <f t="shared" si="130"/>
        <v>-23717.943956755269</v>
      </c>
      <c r="AF247" s="13">
        <f t="shared" si="131"/>
        <v>25630.385513169273</v>
      </c>
      <c r="AG247" s="11">
        <f t="shared" si="132"/>
        <v>1912.4415564140036</v>
      </c>
      <c r="AH247" s="2">
        <f t="shared" si="133"/>
        <v>5335</v>
      </c>
      <c r="AI247" s="76"/>
      <c r="AJ247" s="76"/>
      <c r="AK247" s="76"/>
    </row>
    <row r="248" ht="14.25">
      <c r="A248" s="76"/>
      <c r="B248" s="76"/>
      <c r="C248" s="76"/>
      <c r="D248" s="55">
        <f t="shared" si="117"/>
        <v>0.10636599999999999</v>
      </c>
      <c r="E248" s="56">
        <f t="shared" si="113"/>
        <v>2.124e-003</v>
      </c>
      <c r="F248" s="57">
        <f t="shared" si="114"/>
        <v>2.9280635068249457e-002</v>
      </c>
      <c r="G248" s="58">
        <f t="shared" si="134"/>
        <v>3.7051791993965812</v>
      </c>
      <c r="H248" s="59">
        <f t="shared" si="135"/>
        <v>3.6758985643283317</v>
      </c>
      <c r="I248" s="60">
        <f t="shared" si="136"/>
        <v>0.9998943793330054</v>
      </c>
      <c r="J248" s="61">
        <f t="shared" si="137"/>
        <v>0.99988149315488983</v>
      </c>
      <c r="K248" s="62">
        <f t="shared" si="138"/>
        <v>1.0562066699459915e-004</v>
      </c>
      <c r="L248" s="63">
        <f t="shared" si="139"/>
        <v>1.1850684511016674e-004</v>
      </c>
      <c r="M248" s="64">
        <f t="shared" si="140"/>
        <v>4.1671209968965249e-004</v>
      </c>
      <c r="N248" s="65">
        <f t="shared" si="118"/>
        <v>4.847420247866511e-003</v>
      </c>
      <c r="O248" s="66">
        <f t="shared" si="119"/>
        <v>-1.0246096381186879e-002</v>
      </c>
      <c r="P248" s="67">
        <f>シート1!B228</f>
        <v>2580</v>
      </c>
      <c r="Q248" s="68">
        <f>シート1!A228</f>
        <v>5340</v>
      </c>
      <c r="R248" s="55">
        <f t="shared" si="120"/>
        <v>0.10636599999999999</v>
      </c>
      <c r="S248" s="56">
        <f t="shared" si="115"/>
        <v>2.1259999999999999e-003</v>
      </c>
      <c r="T248" s="57">
        <f t="shared" si="116"/>
        <v>2.933939219547672e-002</v>
      </c>
      <c r="U248" s="58">
        <f t="shared" si="121"/>
        <v>3.6978271150663544</v>
      </c>
      <c r="V248" s="59">
        <f t="shared" si="122"/>
        <v>3.6684877228708777</v>
      </c>
      <c r="W248" s="60">
        <f t="shared" si="123"/>
        <v>0.99989127354833585</v>
      </c>
      <c r="X248" s="61">
        <f t="shared" si="124"/>
        <v>0.99987800529595017</v>
      </c>
      <c r="Y248" s="62">
        <f t="shared" si="125"/>
        <v>1.0872645166415396e-004</v>
      </c>
      <c r="Z248" s="63">
        <f t="shared" si="126"/>
        <v>1.2199470404983259e-004</v>
      </c>
      <c r="AA248" s="64">
        <f t="shared" si="127"/>
        <v>4.2820811966706111e-004</v>
      </c>
      <c r="AB248" s="65">
        <f t="shared" si="128"/>
        <v>-4.9811481622944118e-003</v>
      </c>
      <c r="AC248" s="66">
        <f t="shared" si="129"/>
        <v>1.0486490185795975e-002</v>
      </c>
      <c r="AD248" s="67">
        <f>シート1!C228</f>
        <v>2725</v>
      </c>
      <c r="AE248" s="6">
        <f t="shared" si="130"/>
        <v>-23472.243285729663</v>
      </c>
      <c r="AF248" s="13">
        <f t="shared" si="131"/>
        <v>25423.991647771101</v>
      </c>
      <c r="AG248" s="11">
        <f t="shared" si="132"/>
        <v>1951.7483620414387</v>
      </c>
      <c r="AH248" s="2">
        <f t="shared" si="133"/>
        <v>5340</v>
      </c>
      <c r="AI248" s="76"/>
      <c r="AJ248" s="76"/>
      <c r="AK248" s="76"/>
    </row>
    <row r="249" ht="14.25">
      <c r="A249" s="76"/>
      <c r="B249" s="76"/>
      <c r="C249" s="76"/>
      <c r="D249" s="55">
        <f t="shared" si="117"/>
        <v>0.10543</v>
      </c>
      <c r="E249" s="56">
        <f t="shared" si="113"/>
        <v>2.124e-003</v>
      </c>
      <c r="F249" s="57">
        <f t="shared" si="114"/>
        <v>2.9280635068249457e-002</v>
      </c>
      <c r="G249" s="58">
        <f t="shared" si="134"/>
        <v>3.6732126796193194</v>
      </c>
      <c r="H249" s="59">
        <f t="shared" si="135"/>
        <v>3.6439320445510699</v>
      </c>
      <c r="I249" s="60">
        <f t="shared" si="136"/>
        <v>0.99988024001643483</v>
      </c>
      <c r="J249" s="61">
        <f t="shared" si="137"/>
        <v>0.99986574783000071</v>
      </c>
      <c r="K249" s="62">
        <f t="shared" si="138"/>
        <v>1.1975998356517081e-004</v>
      </c>
      <c r="L249" s="63">
        <f t="shared" si="139"/>
        <v>1.3425216999929379e-004</v>
      </c>
      <c r="M249" s="64">
        <f t="shared" si="140"/>
        <v>4.6887036824094579e-004</v>
      </c>
      <c r="N249" s="65">
        <f t="shared" si="118"/>
        <v>5.4541534031012561e-003</v>
      </c>
      <c r="O249" s="66">
        <f t="shared" si="119"/>
        <v>-1.1428306084104632e-002</v>
      </c>
      <c r="P249" s="67">
        <f>シート1!B229</f>
        <v>2072</v>
      </c>
      <c r="Q249" s="68">
        <f>シート1!A229</f>
        <v>5345</v>
      </c>
      <c r="R249" s="55">
        <f t="shared" si="120"/>
        <v>0.10543</v>
      </c>
      <c r="S249" s="56">
        <f t="shared" si="115"/>
        <v>2.1259999999999999e-003</v>
      </c>
      <c r="T249" s="57">
        <f t="shared" si="116"/>
        <v>2.933939219547672e-002</v>
      </c>
      <c r="U249" s="58">
        <f t="shared" si="121"/>
        <v>3.66592461368651</v>
      </c>
      <c r="V249" s="59">
        <f t="shared" si="122"/>
        <v>3.6365852214910332</v>
      </c>
      <c r="W249" s="60">
        <f t="shared" si="123"/>
        <v>0.9998767767385206</v>
      </c>
      <c r="X249" s="61">
        <f t="shared" si="124"/>
        <v>0.99986186186702053</v>
      </c>
      <c r="Y249" s="62">
        <f t="shared" si="125"/>
        <v>1.2322326147939933e-004</v>
      </c>
      <c r="Z249" s="63">
        <f t="shared" si="126"/>
        <v>1.3813813297947064e-004</v>
      </c>
      <c r="AA249" s="64">
        <f t="shared" si="127"/>
        <v>4.8157904803778175e-004</v>
      </c>
      <c r="AB249" s="65">
        <f t="shared" si="128"/>
        <v>-5.6019876316170938e-003</v>
      </c>
      <c r="AC249" s="66">
        <f t="shared" si="129"/>
        <v>1.1690942917716404e-002</v>
      </c>
      <c r="AD249" s="67">
        <f>シート1!C229</f>
        <v>2251</v>
      </c>
      <c r="AE249" s="6">
        <f t="shared" si="130"/>
        <v>-21025.584112205241</v>
      </c>
      <c r="AF249" s="13">
        <f t="shared" si="131"/>
        <v>23413.811136642842</v>
      </c>
      <c r="AG249" s="11">
        <f t="shared" si="132"/>
        <v>2388.2270244376014</v>
      </c>
      <c r="AH249" s="2">
        <f t="shared" si="133"/>
        <v>5345</v>
      </c>
      <c r="AI249" s="76"/>
      <c r="AJ249" s="76"/>
      <c r="AK249" s="76"/>
    </row>
    <row r="250" ht="14.25">
      <c r="A250" s="76"/>
      <c r="B250" s="76"/>
      <c r="C250" s="76"/>
      <c r="D250" s="55">
        <f t="shared" si="117"/>
        <v>0.10449499999999999</v>
      </c>
      <c r="E250" s="56">
        <f t="shared" si="113"/>
        <v>2.124e-003</v>
      </c>
      <c r="F250" s="57">
        <f t="shared" si="114"/>
        <v>2.9280635068249457e-002</v>
      </c>
      <c r="G250" s="58">
        <f t="shared" si="134"/>
        <v>3.6412803121067761</v>
      </c>
      <c r="H250" s="59">
        <f t="shared" si="135"/>
        <v>3.6119996770385265</v>
      </c>
      <c r="I250" s="60">
        <f t="shared" si="136"/>
        <v>0.99986435721842337</v>
      </c>
      <c r="J250" s="61">
        <f t="shared" si="137"/>
        <v>0.99984807752761706</v>
      </c>
      <c r="K250" s="62">
        <f t="shared" si="138"/>
        <v>1.3564278157662812e-004</v>
      </c>
      <c r="L250" s="63">
        <f t="shared" si="139"/>
        <v>1.519224723829371e-004</v>
      </c>
      <c r="M250" s="64">
        <f t="shared" si="140"/>
        <v>5.2695274104897546e-004</v>
      </c>
      <c r="N250" s="65">
        <f t="shared" si="118"/>
        <v>6.1297989392003014e-003</v>
      </c>
      <c r="O250" s="66">
        <f t="shared" si="119"/>
        <v>-1.2731459066779034e-002</v>
      </c>
      <c r="P250" s="67">
        <f>シート1!B230</f>
        <v>9833</v>
      </c>
      <c r="Q250" s="68">
        <f>シート1!A230</f>
        <v>5350</v>
      </c>
      <c r="R250" s="55">
        <f t="shared" si="120"/>
        <v>0.10449499999999999</v>
      </c>
      <c r="S250" s="56">
        <f t="shared" si="115"/>
        <v>2.1259999999999999e-003</v>
      </c>
      <c r="T250" s="57">
        <f t="shared" si="116"/>
        <v>2.933939219547672e-002</v>
      </c>
      <c r="U250" s="58">
        <f t="shared" si="121"/>
        <v>3.6340561961756608</v>
      </c>
      <c r="V250" s="59">
        <f t="shared" si="122"/>
        <v>3.604716803980184</v>
      </c>
      <c r="W250" s="60">
        <f t="shared" si="123"/>
        <v>0.99986049997401083</v>
      </c>
      <c r="X250" s="61">
        <f t="shared" si="124"/>
        <v>0.99984375325411556</v>
      </c>
      <c r="Y250" s="62">
        <f t="shared" si="125"/>
        <v>1.3950002598916988e-004</v>
      </c>
      <c r="Z250" s="63">
        <f t="shared" si="126"/>
        <v>1.5624674588443632e-004</v>
      </c>
      <c r="AA250" s="64">
        <f t="shared" si="127"/>
        <v>5.4098405557554698e-004</v>
      </c>
      <c r="AB250" s="65">
        <f t="shared" si="128"/>
        <v>-6.2930187693682792e-003</v>
      </c>
      <c r="AC250" s="66">
        <f t="shared" si="129"/>
        <v>1.3017986086906033e-002</v>
      </c>
      <c r="AD250" s="67">
        <f>シート1!C230</f>
        <v>25147</v>
      </c>
      <c r="AE250" s="6">
        <f t="shared" si="130"/>
        <v>-111157.98674240844</v>
      </c>
      <c r="AF250" s="13">
        <f t="shared" si="131"/>
        <v>291257.46193850529</v>
      </c>
      <c r="AG250" s="11">
        <f t="shared" si="132"/>
        <v>180099.47519609687</v>
      </c>
      <c r="AH250" s="2">
        <f t="shared" si="133"/>
        <v>5350</v>
      </c>
      <c r="AI250" s="76"/>
      <c r="AJ250" s="76"/>
      <c r="AK250" s="76"/>
    </row>
    <row r="251" ht="14.25">
      <c r="A251" s="76"/>
      <c r="B251" s="76"/>
      <c r="C251" s="76"/>
      <c r="D251" s="55">
        <f t="shared" si="117"/>
        <v>0.103561</v>
      </c>
      <c r="E251" s="56">
        <f t="shared" si="113"/>
        <v>2.124e-003</v>
      </c>
      <c r="F251" s="57">
        <f t="shared" si="114"/>
        <v>2.9280635068249457e-002</v>
      </c>
      <c r="G251" s="58">
        <f t="shared" si="134"/>
        <v>3.6093820968589525</v>
      </c>
      <c r="H251" s="59">
        <f t="shared" si="135"/>
        <v>3.580101461790703</v>
      </c>
      <c r="I251" s="60">
        <f t="shared" si="136"/>
        <v>0.99984653638186116</v>
      </c>
      <c r="J251" s="61">
        <f t="shared" si="137"/>
        <v>0.99982826959041549</v>
      </c>
      <c r="K251" s="62">
        <f t="shared" si="138"/>
        <v>1.5346361813883824e-004</v>
      </c>
      <c r="L251" s="63">
        <f t="shared" si="139"/>
        <v>1.7173040958451402e-004</v>
      </c>
      <c r="M251" s="64">
        <f t="shared" si="140"/>
        <v>5.9155369926769624e-004</v>
      </c>
      <c r="N251" s="65">
        <f t="shared" si="118"/>
        <v>6.881272182080035e-003</v>
      </c>
      <c r="O251" s="66">
        <f t="shared" si="119"/>
        <v>-1.4166035207197173e-002</v>
      </c>
      <c r="P251" s="67">
        <f>シート1!B231</f>
        <v>1741</v>
      </c>
      <c r="Q251" s="68">
        <f>シート1!A231</f>
        <v>5355</v>
      </c>
      <c r="R251" s="55">
        <f t="shared" si="120"/>
        <v>0.103561</v>
      </c>
      <c r="S251" s="56">
        <f t="shared" si="115"/>
        <v>2.1259999999999999e-003</v>
      </c>
      <c r="T251" s="57">
        <f t="shared" si="116"/>
        <v>2.933939219547672e-002</v>
      </c>
      <c r="U251" s="58">
        <f t="shared" si="121"/>
        <v>3.6022218625338072</v>
      </c>
      <c r="V251" s="59">
        <f t="shared" si="122"/>
        <v>3.5728824703383304</v>
      </c>
      <c r="W251" s="60">
        <f t="shared" si="123"/>
        <v>0.9998422455478041</v>
      </c>
      <c r="X251" s="61">
        <f t="shared" si="124"/>
        <v>0.99982346337377803</v>
      </c>
      <c r="Y251" s="62">
        <f t="shared" si="125"/>
        <v>1.5775445219590178e-004</v>
      </c>
      <c r="Z251" s="63">
        <f t="shared" si="126"/>
        <v>1.7653662622196808e-004</v>
      </c>
      <c r="AA251" s="64">
        <f t="shared" si="127"/>
        <v>6.0702553110371415e-004</v>
      </c>
      <c r="AB251" s="65">
        <f t="shared" si="128"/>
        <v>-7.0612488877464996e-003</v>
      </c>
      <c r="AC251" s="66">
        <f t="shared" si="129"/>
        <v>1.4478176763206108e-002</v>
      </c>
      <c r="AD251" s="67">
        <f>シート1!C231</f>
        <v>1782</v>
      </c>
      <c r="AE251" s="6">
        <f t="shared" si="130"/>
        <v>-21898.962660634861</v>
      </c>
      <c r="AF251" s="13">
        <f t="shared" si="131"/>
        <v>22954.542962404499</v>
      </c>
      <c r="AG251" s="11">
        <f t="shared" si="132"/>
        <v>1055.580301769638</v>
      </c>
      <c r="AH251" s="2">
        <f t="shared" si="133"/>
        <v>5355</v>
      </c>
      <c r="AI251" s="76"/>
      <c r="AJ251" s="76"/>
      <c r="AK251" s="76"/>
    </row>
    <row r="252" ht="14.25">
      <c r="A252" s="76"/>
      <c r="B252" s="76"/>
      <c r="C252" s="76"/>
      <c r="D252" s="55">
        <f t="shared" si="117"/>
        <v>0.102627</v>
      </c>
      <c r="E252" s="56">
        <f t="shared" si="113"/>
        <v>2.124e-003</v>
      </c>
      <c r="F252" s="57">
        <f t="shared" si="114"/>
        <v>2.9280635068249457e-002</v>
      </c>
      <c r="G252" s="58">
        <f t="shared" si="134"/>
        <v>3.5774838816111285</v>
      </c>
      <c r="H252" s="59">
        <f t="shared" si="135"/>
        <v>3.548203246542879</v>
      </c>
      <c r="I252" s="60">
        <f t="shared" si="136"/>
        <v>0.99982654119768588</v>
      </c>
      <c r="J252" s="61">
        <f t="shared" si="137"/>
        <v>0.99980606560285623</v>
      </c>
      <c r="K252" s="62">
        <f t="shared" si="138"/>
        <v>1.7345880231411925e-004</v>
      </c>
      <c r="L252" s="63">
        <f t="shared" si="139"/>
        <v>1.9393439714376903e-004</v>
      </c>
      <c r="M252" s="64">
        <f t="shared" si="140"/>
        <v>6.6339896287636853e-004</v>
      </c>
      <c r="N252" s="65">
        <f t="shared" si="118"/>
        <v>7.717015098566875e-003</v>
      </c>
      <c r="O252" s="66">
        <f t="shared" si="119"/>
        <v>-1.574497895539204e-002</v>
      </c>
      <c r="P252" s="67">
        <f>シート1!B232</f>
        <v>3223</v>
      </c>
      <c r="Q252" s="68">
        <f>シート1!A232</f>
        <v>5360</v>
      </c>
      <c r="R252" s="55">
        <f t="shared" si="120"/>
        <v>0.102627</v>
      </c>
      <c r="S252" s="56">
        <f t="shared" si="115"/>
        <v>2.1259999999999999e-003</v>
      </c>
      <c r="T252" s="57">
        <f t="shared" si="116"/>
        <v>2.933939219547672e-002</v>
      </c>
      <c r="U252" s="58">
        <f t="shared" si="121"/>
        <v>3.5703875288919535</v>
      </c>
      <c r="V252" s="59">
        <f t="shared" si="122"/>
        <v>3.5410481366964768</v>
      </c>
      <c r="W252" s="60">
        <f t="shared" si="123"/>
        <v>0.99982177325844623</v>
      </c>
      <c r="X252" s="61">
        <f t="shared" si="124"/>
        <v>0.99980072956964516</v>
      </c>
      <c r="Y252" s="62">
        <f t="shared" si="125"/>
        <v>1.7822674155376639e-004</v>
      </c>
      <c r="Z252" s="63">
        <f t="shared" si="126"/>
        <v>1.9927043035483649e-004</v>
      </c>
      <c r="AA252" s="64">
        <f t="shared" si="127"/>
        <v>6.8043919965648028e-004</v>
      </c>
      <c r="AB252" s="65">
        <f t="shared" si="128"/>
        <v>-7.9152363377818398e-003</v>
      </c>
      <c r="AC252" s="66">
        <f t="shared" si="129"/>
        <v>1.6084565821620968e-002</v>
      </c>
      <c r="AD252" s="67">
        <f>シート1!C232</f>
        <v>4205</v>
      </c>
      <c r="AE252" s="6">
        <f t="shared" si="130"/>
        <v>-45058.719455912469</v>
      </c>
      <c r="AF252" s="13">
        <f t="shared" si="131"/>
        <v>60175.875597520273</v>
      </c>
      <c r="AG252" s="11">
        <f t="shared" si="132"/>
        <v>15117.156141607804</v>
      </c>
      <c r="AH252" s="2">
        <f t="shared" si="133"/>
        <v>5360</v>
      </c>
      <c r="AI252" s="76"/>
      <c r="AJ252" s="76"/>
      <c r="AK252" s="76"/>
    </row>
    <row r="253" ht="14.25">
      <c r="A253" s="76"/>
      <c r="B253" s="76"/>
      <c r="C253" s="76"/>
      <c r="D253" s="55">
        <f t="shared" si="117"/>
        <v>0.10169499999999999</v>
      </c>
      <c r="E253" s="56">
        <f t="shared" si="113"/>
        <v>2.124e-003</v>
      </c>
      <c r="F253" s="57">
        <f t="shared" si="114"/>
        <v>2.9280635068249457e-002</v>
      </c>
      <c r="G253" s="58">
        <f t="shared" si="134"/>
        <v>3.5456539708927433</v>
      </c>
      <c r="H253" s="59">
        <f t="shared" si="135"/>
        <v>3.5163733358244937</v>
      </c>
      <c r="I253" s="60">
        <f t="shared" si="136"/>
        <v>0.99980417994290949</v>
      </c>
      <c r="J253" s="61">
        <f t="shared" si="137"/>
        <v>0.9997812573265471</v>
      </c>
      <c r="K253" s="62">
        <f t="shared" si="138"/>
        <v>1.958200570905122e-004</v>
      </c>
      <c r="L253" s="63">
        <f t="shared" si="139"/>
        <v>2.1874267345289855e-004</v>
      </c>
      <c r="M253" s="64">
        <f t="shared" si="140"/>
        <v>7.4303339071563426e-004</v>
      </c>
      <c r="N253" s="65">
        <f t="shared" si="118"/>
        <v>8.643365781023208e-003</v>
      </c>
      <c r="O253" s="66">
        <f t="shared" si="119"/>
        <v>-1.7476808045081737e-002</v>
      </c>
      <c r="P253" s="67">
        <f>シート1!B233</f>
        <v>2278</v>
      </c>
      <c r="Q253" s="68">
        <f>シート1!A233</f>
        <v>5365</v>
      </c>
      <c r="R253" s="55">
        <f t="shared" si="120"/>
        <v>0.10169499999999999</v>
      </c>
      <c r="S253" s="56">
        <f t="shared" si="115"/>
        <v>2.1259999999999999e-003</v>
      </c>
      <c r="T253" s="57">
        <f t="shared" si="116"/>
        <v>2.933939219547672e-002</v>
      </c>
      <c r="U253" s="58">
        <f t="shared" si="121"/>
        <v>3.5386213629880912</v>
      </c>
      <c r="V253" s="59">
        <f t="shared" si="122"/>
        <v>3.5092819707926144</v>
      </c>
      <c r="W253" s="60">
        <f t="shared" si="123"/>
        <v>0.99979888883044477</v>
      </c>
      <c r="X253" s="61">
        <f t="shared" si="124"/>
        <v>0.99977534086063335</v>
      </c>
      <c r="Y253" s="62">
        <f t="shared" si="125"/>
        <v>2.0111116955523478e-004</v>
      </c>
      <c r="Z253" s="63">
        <f t="shared" si="126"/>
        <v>2.2465913936664528e-004</v>
      </c>
      <c r="AA253" s="64">
        <f t="shared" si="127"/>
        <v>7.6177516223377548e-004</v>
      </c>
      <c r="AB253" s="65">
        <f t="shared" si="128"/>
        <v>-8.8613801914653005e-003</v>
      </c>
      <c r="AC253" s="66">
        <f t="shared" si="129"/>
        <v>1.7845686532874546e-002</v>
      </c>
      <c r="AD253" s="67">
        <f>シート1!C233</f>
        <v>2455</v>
      </c>
      <c r="AE253" s="6">
        <f t="shared" si="130"/>
        <v>-35350.233850910772</v>
      </c>
      <c r="AF253" s="13">
        <f t="shared" si="131"/>
        <v>38979.102253558318</v>
      </c>
      <c r="AG253" s="11">
        <f t="shared" si="132"/>
        <v>3628.8684026475457</v>
      </c>
      <c r="AH253" s="2">
        <f t="shared" si="133"/>
        <v>5365</v>
      </c>
      <c r="AI253" s="76"/>
      <c r="AJ253" s="76"/>
      <c r="AK253" s="76"/>
    </row>
    <row r="254" ht="14.25">
      <c r="A254" s="76"/>
      <c r="B254" s="76"/>
      <c r="C254" s="76"/>
      <c r="D254" s="55">
        <f t="shared" si="117"/>
        <v>0.10076299999999999</v>
      </c>
      <c r="E254" s="56">
        <f t="shared" si="113"/>
        <v>2.124e-003</v>
      </c>
      <c r="F254" s="57">
        <f t="shared" si="114"/>
        <v>2.9280635068249457e-002</v>
      </c>
      <c r="G254" s="58">
        <f t="shared" si="134"/>
        <v>3.513824060174358</v>
      </c>
      <c r="H254" s="59">
        <f t="shared" si="135"/>
        <v>3.4845434251061085</v>
      </c>
      <c r="I254" s="60">
        <f t="shared" si="136"/>
        <v>0.99977914736514917</v>
      </c>
      <c r="J254" s="61">
        <f t="shared" si="137"/>
        <v>0.99975351127005996</v>
      </c>
      <c r="K254" s="62">
        <f t="shared" si="138"/>
        <v>2.2085263485083217e-004</v>
      </c>
      <c r="L254" s="63">
        <f t="shared" si="139"/>
        <v>2.4648872994004201e-004</v>
      </c>
      <c r="M254" s="64">
        <f t="shared" si="140"/>
        <v>8.3138439893448875e-004</v>
      </c>
      <c r="N254" s="65">
        <f t="shared" si="118"/>
        <v>9.6711124350763421e-003</v>
      </c>
      <c r="O254" s="66">
        <f t="shared" si="119"/>
        <v>-1.9377893251123525e-002</v>
      </c>
      <c r="P254" s="67">
        <f>シート1!B234</f>
        <v>1978</v>
      </c>
      <c r="Q254" s="68">
        <f>シート1!A234</f>
        <v>5370</v>
      </c>
      <c r="R254" s="55">
        <f t="shared" si="120"/>
        <v>0.10076299999999999</v>
      </c>
      <c r="S254" s="56">
        <f t="shared" si="115"/>
        <v>2.1259999999999999e-003</v>
      </c>
      <c r="T254" s="57">
        <f t="shared" si="116"/>
        <v>2.933939219547672e-002</v>
      </c>
      <c r="U254" s="58">
        <f t="shared" si="121"/>
        <v>3.5068551970842288</v>
      </c>
      <c r="V254" s="59">
        <f t="shared" si="122"/>
        <v>3.477515804888752</v>
      </c>
      <c r="W254" s="60">
        <f t="shared" si="123"/>
        <v>0.99977328208879801</v>
      </c>
      <c r="X254" s="61">
        <f t="shared" si="124"/>
        <v>0.99974695839323213</v>
      </c>
      <c r="Y254" s="62">
        <f t="shared" si="125"/>
        <v>2.2671791120199014e-004</v>
      </c>
      <c r="Z254" s="63">
        <f t="shared" si="126"/>
        <v>2.5304160676786758e-004</v>
      </c>
      <c r="AA254" s="64">
        <f t="shared" si="127"/>
        <v>8.5197342761808581e-004</v>
      </c>
      <c r="AB254" s="65">
        <f t="shared" si="128"/>
        <v>-9.910615138739377e-003</v>
      </c>
      <c r="AC254" s="66">
        <f t="shared" si="129"/>
        <v>1.9778044458525608e-002</v>
      </c>
      <c r="AD254" s="67">
        <f>シート1!C234</f>
        <v>2112</v>
      </c>
      <c r="AE254" s="6">
        <f t="shared" si="130"/>
        <v>-34033.710596293124</v>
      </c>
      <c r="AF254" s="13">
        <f t="shared" si="131"/>
        <v>37164.161485413955</v>
      </c>
      <c r="AG254" s="11">
        <f t="shared" si="132"/>
        <v>3130.4508891208316</v>
      </c>
      <c r="AH254" s="2">
        <f t="shared" si="133"/>
        <v>5370</v>
      </c>
      <c r="AI254" s="76"/>
      <c r="AJ254" s="76"/>
      <c r="AK254" s="76"/>
    </row>
    <row r="255" ht="14.25">
      <c r="A255" s="76"/>
      <c r="B255" s="76"/>
      <c r="C255" s="76"/>
      <c r="D255" s="55">
        <f t="shared" si="117"/>
        <v>9.9832999999999991e-002</v>
      </c>
      <c r="E255" s="56">
        <f t="shared" si="113"/>
        <v>2.124e-003</v>
      </c>
      <c r="F255" s="57">
        <f t="shared" si="114"/>
        <v>2.9280635068249457e-002</v>
      </c>
      <c r="G255" s="58">
        <f t="shared" si="134"/>
        <v>3.482062453985411</v>
      </c>
      <c r="H255" s="59">
        <f t="shared" si="135"/>
        <v>3.4527818189171615</v>
      </c>
      <c r="I255" s="60">
        <f t="shared" si="136"/>
        <v>0.99975121618482721</v>
      </c>
      <c r="J255" s="61">
        <f t="shared" si="137"/>
        <v>0.99972258121431234</v>
      </c>
      <c r="K255" s="62">
        <f t="shared" si="138"/>
        <v>2.487838151727928e-004</v>
      </c>
      <c r="L255" s="63">
        <f t="shared" si="139"/>
        <v>2.7741878568765532e-004</v>
      </c>
      <c r="M255" s="64">
        <f t="shared" si="140"/>
        <v>9.2907787131732238e-004</v>
      </c>
      <c r="N255" s="65">
        <f t="shared" si="118"/>
        <v>1.0807535679003315e-002</v>
      </c>
      <c r="O255" s="66">
        <f t="shared" si="119"/>
        <v>-2.1457546370854241e-002</v>
      </c>
      <c r="P255" s="67">
        <f>シート1!B235</f>
        <v>3124</v>
      </c>
      <c r="Q255" s="68">
        <f>シート1!A235</f>
        <v>5375</v>
      </c>
      <c r="R255" s="55">
        <f t="shared" si="120"/>
        <v>9.9832999999999991e-002</v>
      </c>
      <c r="S255" s="56">
        <f t="shared" si="115"/>
        <v>2.1259999999999999e-003</v>
      </c>
      <c r="T255" s="57">
        <f t="shared" si="116"/>
        <v>2.933939219547672e-002</v>
      </c>
      <c r="U255" s="58">
        <f t="shared" si="121"/>
        <v>3.4751571989183572</v>
      </c>
      <c r="V255" s="59">
        <f t="shared" si="122"/>
        <v>3.4458178067228804</v>
      </c>
      <c r="W255" s="60">
        <f t="shared" si="123"/>
        <v>0.99974472296607431</v>
      </c>
      <c r="X255" s="61">
        <f t="shared" si="124"/>
        <v>0.999715332965182</v>
      </c>
      <c r="Y255" s="62">
        <f t="shared" si="125"/>
        <v>2.5527703392569379e-004</v>
      </c>
      <c r="Z255" s="63">
        <f t="shared" si="126"/>
        <v>2.8466703481799804e-004</v>
      </c>
      <c r="AA255" s="64">
        <f t="shared" si="127"/>
        <v>9.5166515612596489e-004</v>
      </c>
      <c r="AB255" s="65">
        <f t="shared" si="128"/>
        <v>-1.107028317735358e-002</v>
      </c>
      <c r="AC255" s="66">
        <f t="shared" si="129"/>
        <v>2.1890952877280104e-002</v>
      </c>
      <c r="AD255" s="67">
        <f>シート1!C235</f>
        <v>9062</v>
      </c>
      <c r="AE255" s="6">
        <f t="shared" si="130"/>
        <v>-59520.6328365097</v>
      </c>
      <c r="AF255" s="13">
        <f t="shared" si="131"/>
        <v>176496.3789856087</v>
      </c>
      <c r="AG255" s="11">
        <f t="shared" si="132"/>
        <v>116975.746149099</v>
      </c>
      <c r="AH255" s="2">
        <f t="shared" si="133"/>
        <v>5375</v>
      </c>
      <c r="AI255" s="76"/>
      <c r="AJ255" s="76"/>
      <c r="AK255" s="76"/>
    </row>
    <row r="256" ht="14.25">
      <c r="A256" s="76"/>
      <c r="B256" s="76"/>
      <c r="C256" s="76"/>
      <c r="D256" s="55">
        <f t="shared" si="117"/>
        <v>9.8902999999999991e-002</v>
      </c>
      <c r="E256" s="56">
        <f t="shared" si="113"/>
        <v>2.124e-003</v>
      </c>
      <c r="F256" s="57">
        <f t="shared" si="114"/>
        <v>2.9280635068249457e-002</v>
      </c>
      <c r="G256" s="58">
        <f t="shared" si="134"/>
        <v>3.4503008477964645</v>
      </c>
      <c r="H256" s="59">
        <f t="shared" si="135"/>
        <v>3.421020212728215</v>
      </c>
      <c r="I256" s="60">
        <f t="shared" si="136"/>
        <v>0.99972001892576956</v>
      </c>
      <c r="J256" s="61">
        <f t="shared" si="137"/>
        <v>0.99968806652300546</v>
      </c>
      <c r="K256" s="62">
        <f t="shared" si="138"/>
        <v>2.7998107423043983e-004</v>
      </c>
      <c r="L256" s="63">
        <f t="shared" si="139"/>
        <v>3.1193347699454144e-004</v>
      </c>
      <c r="M256" s="64">
        <f t="shared" si="140"/>
        <v>1.0372041497859574e-003</v>
      </c>
      <c r="N256" s="65">
        <f t="shared" si="118"/>
        <v>1.2065318959032054e-002</v>
      </c>
      <c r="O256" s="66">
        <f t="shared" si="119"/>
        <v>-2.3734423820356811e-002</v>
      </c>
      <c r="P256" s="67">
        <f>シート1!B236</f>
        <v>2170</v>
      </c>
      <c r="Q256" s="68">
        <f>シート1!A236</f>
        <v>5380</v>
      </c>
      <c r="R256" s="55">
        <f t="shared" si="120"/>
        <v>9.8902999999999991e-002</v>
      </c>
      <c r="S256" s="56">
        <f t="shared" si="115"/>
        <v>2.1259999999999999e-003</v>
      </c>
      <c r="T256" s="57">
        <f t="shared" si="116"/>
        <v>2.933939219547672e-002</v>
      </c>
      <c r="U256" s="58">
        <f t="shared" si="121"/>
        <v>3.443459200752486</v>
      </c>
      <c r="V256" s="59">
        <f t="shared" si="122"/>
        <v>3.4141198085570093</v>
      </c>
      <c r="W256" s="60">
        <f t="shared" si="123"/>
        <v>0.99971283837912206</v>
      </c>
      <c r="X256" s="61">
        <f t="shared" si="124"/>
        <v>0.99968005784639102</v>
      </c>
      <c r="Y256" s="62">
        <f t="shared" si="125"/>
        <v>2.8716162087794039e-004</v>
      </c>
      <c r="Z256" s="63">
        <f t="shared" si="126"/>
        <v>3.1994215360897638e-004</v>
      </c>
      <c r="AA256" s="64">
        <f t="shared" si="127"/>
        <v>1.0619545360461438e-003</v>
      </c>
      <c r="AB256" s="65">
        <f t="shared" si="128"/>
        <v>-1.2353228821955395e-002</v>
      </c>
      <c r="AC256" s="66">
        <f t="shared" si="129"/>
        <v>2.4203204387864538e-002</v>
      </c>
      <c r="AD256" s="67">
        <f>シート1!C236</f>
        <v>2541</v>
      </c>
      <c r="AE256" s="6">
        <f t="shared" si="130"/>
        <v>-45731.440573692889</v>
      </c>
      <c r="AF256" s="13">
        <f t="shared" si="131"/>
        <v>54717.293700851289</v>
      </c>
      <c r="AG256" s="11">
        <f t="shared" si="132"/>
        <v>8985.8531271583997</v>
      </c>
      <c r="AH256" s="2">
        <f t="shared" si="133"/>
        <v>5380</v>
      </c>
      <c r="AI256" s="76"/>
      <c r="AJ256" s="76"/>
      <c r="AK256" s="76"/>
    </row>
    <row r="257" ht="14.25">
      <c r="A257" s="76"/>
      <c r="B257" s="76"/>
      <c r="C257" s="76"/>
      <c r="D257" s="55">
        <f t="shared" si="117"/>
        <v>9.7973999999999992e-002</v>
      </c>
      <c r="E257" s="56">
        <f t="shared" si="113"/>
        <v>2.124e-003</v>
      </c>
      <c r="F257" s="57">
        <f t="shared" si="114"/>
        <v>2.9280635068249457e-002</v>
      </c>
      <c r="G257" s="58">
        <f t="shared" si="134"/>
        <v>3.4185733938722374</v>
      </c>
      <c r="H257" s="59">
        <f t="shared" si="135"/>
        <v>3.3892927588039878</v>
      </c>
      <c r="I257" s="60">
        <f t="shared" si="136"/>
        <v>0.99968524830976757</v>
      </c>
      <c r="J257" s="61">
        <f t="shared" si="137"/>
        <v>0.9996496342293546</v>
      </c>
      <c r="K257" s="62">
        <f t="shared" si="138"/>
        <v>3.1475169023242877e-004</v>
      </c>
      <c r="L257" s="63">
        <f t="shared" si="139"/>
        <v>3.5036577064539998e-004</v>
      </c>
      <c r="M257" s="64">
        <f t="shared" si="140"/>
        <v>1.1566116289658311e-003</v>
      </c>
      <c r="N257" s="65">
        <f t="shared" si="118"/>
        <v>1.3454331259741095e-002</v>
      </c>
      <c r="O257" s="66">
        <f t="shared" si="119"/>
        <v>-2.6221374038811879e-002</v>
      </c>
      <c r="P257" s="67">
        <f>シート1!B237</f>
        <v>1881</v>
      </c>
      <c r="Q257" s="68">
        <f>シート1!A237</f>
        <v>5385</v>
      </c>
      <c r="R257" s="55">
        <f t="shared" si="120"/>
        <v>9.7973999999999992e-002</v>
      </c>
      <c r="S257" s="56">
        <f t="shared" si="115"/>
        <v>2.1259999999999999e-003</v>
      </c>
      <c r="T257" s="57">
        <f t="shared" si="116"/>
        <v>2.933939219547672e-002</v>
      </c>
      <c r="U257" s="58">
        <f t="shared" si="121"/>
        <v>3.4117952864556105</v>
      </c>
      <c r="V257" s="59">
        <f t="shared" si="122"/>
        <v>3.3824558942601337</v>
      </c>
      <c r="W257" s="60">
        <f t="shared" si="123"/>
        <v>0.99967731719944908</v>
      </c>
      <c r="X257" s="61">
        <f t="shared" si="124"/>
        <v>0.99964079593532695</v>
      </c>
      <c r="Y257" s="62">
        <f t="shared" si="125"/>
        <v>3.2268280055092191e-004</v>
      </c>
      <c r="Z257" s="63">
        <f t="shared" si="126"/>
        <v>3.5920406467304655e-004</v>
      </c>
      <c r="AA257" s="64">
        <f t="shared" si="127"/>
        <v>1.1836977290256622e-003</v>
      </c>
      <c r="AB257" s="65">
        <f t="shared" si="128"/>
        <v>-1.3769411407314318e-002</v>
      </c>
      <c r="AC257" s="66">
        <f t="shared" si="129"/>
        <v>2.6727672633946493e-002</v>
      </c>
      <c r="AD257" s="67">
        <f>シート1!C237</f>
        <v>2181</v>
      </c>
      <c r="AE257" s="6">
        <f t="shared" si="130"/>
        <v>-43794.613337999639</v>
      </c>
      <c r="AF257" s="13">
        <f t="shared" si="131"/>
        <v>51863.746369228473</v>
      </c>
      <c r="AG257" s="11">
        <f t="shared" si="132"/>
        <v>8069.1330312288337</v>
      </c>
      <c r="AH257" s="2">
        <f t="shared" si="133"/>
        <v>5385</v>
      </c>
      <c r="AI257" s="76"/>
      <c r="AJ257" s="76"/>
      <c r="AK257" s="76"/>
    </row>
    <row r="258" ht="14.25">
      <c r="A258" s="76"/>
      <c r="B258" s="76"/>
      <c r="C258" s="76"/>
      <c r="D258" s="55">
        <f t="shared" si="117"/>
        <v>9.7045999999999993e-002</v>
      </c>
      <c r="E258" s="56">
        <f t="shared" si="113"/>
        <v>2.124e-003</v>
      </c>
      <c r="F258" s="57">
        <f t="shared" si="114"/>
        <v>2.9280635068249457e-002</v>
      </c>
      <c r="G258" s="58">
        <f t="shared" si="134"/>
        <v>3.3868800922127291</v>
      </c>
      <c r="H258" s="59">
        <f t="shared" si="135"/>
        <v>3.3575994571444796</v>
      </c>
      <c r="I258" s="60">
        <f t="shared" si="136"/>
        <v>0.99964653861285246</v>
      </c>
      <c r="J258" s="61">
        <f t="shared" si="137"/>
        <v>0.99960688773643791</v>
      </c>
      <c r="K258" s="62">
        <f t="shared" si="138"/>
        <v>3.5346138714753561e-004</v>
      </c>
      <c r="L258" s="63">
        <f t="shared" si="139"/>
        <v>3.9311226356208984e-004</v>
      </c>
      <c r="M258" s="64">
        <f t="shared" si="140"/>
        <v>1.2883191268218039e-003</v>
      </c>
      <c r="N258" s="65">
        <f t="shared" si="118"/>
        <v>1.4986424022054355e-002</v>
      </c>
      <c r="O258" s="66">
        <f t="shared" si="119"/>
        <v>-2.893417793207852e-002</v>
      </c>
      <c r="P258" s="67">
        <f>シート1!B238</f>
        <v>2069</v>
      </c>
      <c r="Q258" s="68">
        <f>シート1!A238</f>
        <v>5390</v>
      </c>
      <c r="R258" s="55">
        <f t="shared" si="120"/>
        <v>9.7045999999999993e-002</v>
      </c>
      <c r="S258" s="56">
        <f t="shared" si="115"/>
        <v>2.1259999999999999e-003</v>
      </c>
      <c r="T258" s="57">
        <f t="shared" si="116"/>
        <v>2.933939219547672e-002</v>
      </c>
      <c r="U258" s="58">
        <f t="shared" si="121"/>
        <v>3.3801654560277301</v>
      </c>
      <c r="V258" s="59">
        <f t="shared" si="122"/>
        <v>3.3508260638322533</v>
      </c>
      <c r="W258" s="60">
        <f t="shared" si="123"/>
        <v>0.99963778897036271</v>
      </c>
      <c r="X258" s="61">
        <f t="shared" si="124"/>
        <v>0.99959714553698165</v>
      </c>
      <c r="Y258" s="62">
        <f t="shared" si="125"/>
        <v>3.6221102963729379e-004</v>
      </c>
      <c r="Z258" s="63">
        <f t="shared" si="126"/>
        <v>4.0285446301835393e-004</v>
      </c>
      <c r="AA258" s="64">
        <f t="shared" si="127"/>
        <v>1.3179236302223432e-003</v>
      </c>
      <c r="AB258" s="65">
        <f t="shared" si="128"/>
        <v>-1.5330799597706423e-002</v>
      </c>
      <c r="AC258" s="66">
        <f t="shared" si="129"/>
        <v>2.9480192592052389e-002</v>
      </c>
      <c r="AD258" s="67">
        <f>シート1!C238</f>
        <v>2237</v>
      </c>
      <c r="AE258" s="6">
        <f t="shared" si="130"/>
        <v>-53155.486049250103</v>
      </c>
      <c r="AF258" s="13">
        <f t="shared" si="131"/>
        <v>58673.686542988864</v>
      </c>
      <c r="AG258" s="11">
        <f t="shared" si="132"/>
        <v>5518.200493738761</v>
      </c>
      <c r="AH258" s="2">
        <f t="shared" si="133"/>
        <v>5390</v>
      </c>
      <c r="AI258" s="76"/>
      <c r="AJ258" s="76"/>
      <c r="AK258" s="76"/>
    </row>
    <row r="259" ht="14.25">
      <c r="A259" s="76"/>
      <c r="B259" s="76"/>
      <c r="C259" s="76"/>
      <c r="D259" s="55">
        <f t="shared" si="117"/>
        <v>9.6118999999999996e-002</v>
      </c>
      <c r="E259" s="56">
        <f t="shared" si="113"/>
        <v>2.124e-003</v>
      </c>
      <c r="F259" s="57">
        <f t="shared" si="114"/>
        <v>2.9280635068249457e-002</v>
      </c>
      <c r="G259" s="58">
        <f t="shared" si="134"/>
        <v>3.3552209428179407</v>
      </c>
      <c r="H259" s="59">
        <f t="shared" si="135"/>
        <v>3.3259403077496912</v>
      </c>
      <c r="I259" s="60">
        <f t="shared" si="136"/>
        <v>0.99960349189861986</v>
      </c>
      <c r="J259" s="61">
        <f t="shared" si="137"/>
        <v>0.99955939600984534</v>
      </c>
      <c r="K259" s="62">
        <f t="shared" si="138"/>
        <v>3.9650810138014414e-004</v>
      </c>
      <c r="L259" s="63">
        <f t="shared" si="139"/>
        <v>4.4060399015466434e-004</v>
      </c>
      <c r="M259" s="64">
        <f t="shared" si="140"/>
        <v>1.4334196572631044e-003</v>
      </c>
      <c r="N259" s="65">
        <f t="shared" si="118"/>
        <v>1.6674311774200649e-002</v>
      </c>
      <c r="O259" s="66">
        <f t="shared" si="119"/>
        <v>-3.1889419505097702e-002</v>
      </c>
      <c r="P259" s="67">
        <f>シート1!B239</f>
        <v>3521</v>
      </c>
      <c r="Q259" s="68">
        <f>シート1!A239</f>
        <v>5395</v>
      </c>
      <c r="R259" s="55">
        <f t="shared" si="120"/>
        <v>9.6118999999999996e-002</v>
      </c>
      <c r="S259" s="56">
        <f t="shared" si="115"/>
        <v>2.1259999999999999e-003</v>
      </c>
      <c r="T259" s="57">
        <f t="shared" si="116"/>
        <v>2.933939219547672e-002</v>
      </c>
      <c r="U259" s="58">
        <f t="shared" si="121"/>
        <v>3.3485697094688458</v>
      </c>
      <c r="V259" s="59">
        <f t="shared" si="122"/>
        <v>3.319230317273369</v>
      </c>
      <c r="W259" s="60">
        <f t="shared" si="123"/>
        <v>0.99959385078351337</v>
      </c>
      <c r="X259" s="61">
        <f t="shared" si="124"/>
        <v>0.99954867026907324</v>
      </c>
      <c r="Y259" s="62">
        <f t="shared" si="125"/>
        <v>4.0614921648662872e-004</v>
      </c>
      <c r="Z259" s="63">
        <f t="shared" si="126"/>
        <v>4.5132973092676387e-004</v>
      </c>
      <c r="AA259" s="64">
        <f t="shared" si="127"/>
        <v>1.4657355467929492e-003</v>
      </c>
      <c r="AB259" s="65">
        <f t="shared" si="128"/>
        <v>-1.7050227657976168e-002</v>
      </c>
      <c r="AC259" s="66">
        <f t="shared" si="129"/>
        <v>3.247739562096405e-002</v>
      </c>
      <c r="AD259" s="67">
        <f>シート1!C239</f>
        <v>4299</v>
      </c>
      <c r="AE259" s="6">
        <f t="shared" si="130"/>
        <v>-99698.607817245022</v>
      </c>
      <c r="AF259" s="13">
        <f t="shared" si="131"/>
        <v>124221.19895130617</v>
      </c>
      <c r="AG259" s="11">
        <f t="shared" si="132"/>
        <v>24522.591134061149</v>
      </c>
      <c r="AH259" s="2">
        <f t="shared" si="133"/>
        <v>5395</v>
      </c>
      <c r="AI259" s="76"/>
      <c r="AJ259" s="76"/>
      <c r="AK259" s="76"/>
    </row>
    <row r="260" ht="14.25">
      <c r="A260" s="76"/>
      <c r="B260" s="76"/>
      <c r="C260" s="76"/>
      <c r="D260" s="55">
        <f t="shared" si="117"/>
        <v>9.5191999999999999e-002</v>
      </c>
      <c r="E260" s="56">
        <f t="shared" si="113"/>
        <v>2.124e-003</v>
      </c>
      <c r="F260" s="57">
        <f t="shared" si="114"/>
        <v>2.9280635068249457e-002</v>
      </c>
      <c r="G260" s="58">
        <f t="shared" si="134"/>
        <v>3.3235617934231518</v>
      </c>
      <c r="H260" s="59">
        <f t="shared" si="135"/>
        <v>3.2942811583549023</v>
      </c>
      <c r="I260" s="60">
        <f t="shared" si="136"/>
        <v>0.99955562134950815</v>
      </c>
      <c r="J260" s="61">
        <f t="shared" si="137"/>
        <v>0.9995066312697205</v>
      </c>
      <c r="K260" s="62">
        <f t="shared" si="138"/>
        <v>4.443786504918501e-004</v>
      </c>
      <c r="L260" s="63">
        <f t="shared" si="139"/>
        <v>4.9336873027949757e-004</v>
      </c>
      <c r="M260" s="64">
        <f t="shared" si="140"/>
        <v>1.5932648064822274e-003</v>
      </c>
      <c r="N260" s="65">
        <f t="shared" si="118"/>
        <v>1.8533716896886272e-002</v>
      </c>
      <c r="O260" s="66">
        <f t="shared" si="119"/>
        <v>-3.5108108577019209e-002</v>
      </c>
      <c r="P260" s="67">
        <f>シート1!B240</f>
        <v>41526</v>
      </c>
      <c r="Q260" s="68">
        <f>シート1!A240</f>
        <v>5400</v>
      </c>
      <c r="R260" s="55">
        <f t="shared" si="120"/>
        <v>9.5191999999999999e-002</v>
      </c>
      <c r="S260" s="56">
        <f t="shared" si="115"/>
        <v>2.1259999999999999e-003</v>
      </c>
      <c r="T260" s="57">
        <f t="shared" si="116"/>
        <v>2.933939219547672e-002</v>
      </c>
      <c r="U260" s="58">
        <f t="shared" si="121"/>
        <v>3.316973962909961</v>
      </c>
      <c r="V260" s="59">
        <f t="shared" si="122"/>
        <v>3.2876345707144843</v>
      </c>
      <c r="W260" s="60">
        <f t="shared" si="123"/>
        <v>0.99954500951791658</v>
      </c>
      <c r="X260" s="61">
        <f t="shared" si="124"/>
        <v>0.99949483555160845</v>
      </c>
      <c r="Y260" s="62">
        <f t="shared" si="125"/>
        <v>4.5499048208341719e-004</v>
      </c>
      <c r="Z260" s="63">
        <f t="shared" si="126"/>
        <v>5.051644483915485e-004</v>
      </c>
      <c r="AA260" s="64">
        <f t="shared" si="127"/>
        <v>1.6284988026165146e-003</v>
      </c>
      <c r="AB260" s="65">
        <f t="shared" si="128"/>
        <v>-1.894357777302064e-002</v>
      </c>
      <c r="AC260" s="66">
        <f t="shared" si="129"/>
        <v>3.5740380252664863e-002</v>
      </c>
      <c r="AD260" s="67">
        <f>シート1!C240</f>
        <v>59251</v>
      </c>
      <c r="AE260" s="6">
        <f t="shared" si="130"/>
        <v>-1294505.7611071414</v>
      </c>
      <c r="AF260" s="13">
        <f t="shared" si="131"/>
        <v>1884091.2346753201</v>
      </c>
      <c r="AG260" s="11">
        <f t="shared" si="132"/>
        <v>589585.47356817871</v>
      </c>
      <c r="AH260" s="2">
        <f t="shared" si="133"/>
        <v>5400</v>
      </c>
      <c r="AI260" s="76"/>
      <c r="AJ260" s="76"/>
      <c r="AK260" s="76"/>
    </row>
    <row r="261" ht="14.25">
      <c r="A261" s="76"/>
      <c r="B261" s="76"/>
      <c r="C261" s="76"/>
      <c r="D261" s="55">
        <f t="shared" si="117"/>
        <v>9.426699999999999e-002</v>
      </c>
      <c r="E261" s="56">
        <f t="shared" si="113"/>
        <v>2.124e-003</v>
      </c>
      <c r="F261" s="57">
        <f t="shared" si="114"/>
        <v>2.9280635068249457e-002</v>
      </c>
      <c r="G261" s="58">
        <f t="shared" si="134"/>
        <v>3.2919709485578013</v>
      </c>
      <c r="H261" s="59">
        <f t="shared" si="135"/>
        <v>3.2626903134895517</v>
      </c>
      <c r="I261" s="60">
        <f t="shared" si="136"/>
        <v>0.9995025605587301</v>
      </c>
      <c r="J261" s="61">
        <f t="shared" si="137"/>
        <v>0.99944819977387955</v>
      </c>
      <c r="K261" s="62">
        <f t="shared" si="138"/>
        <v>4.9743944126989792e-004</v>
      </c>
      <c r="L261" s="63">
        <f t="shared" si="139"/>
        <v>5.5180022612044688e-004</v>
      </c>
      <c r="M261" s="64">
        <f t="shared" si="140"/>
        <v>1.7687629124417531e-003</v>
      </c>
      <c r="N261" s="65">
        <f t="shared" si="118"/>
        <v>2.0575205667968267e-002</v>
      </c>
      <c r="O261" s="66">
        <f t="shared" si="119"/>
        <v>-3.860150917246339e-002</v>
      </c>
      <c r="P261" s="67">
        <f>シート1!B241</f>
        <v>2102</v>
      </c>
      <c r="Q261" s="68">
        <f>シート1!A241</f>
        <v>5405</v>
      </c>
      <c r="R261" s="55">
        <f t="shared" si="120"/>
        <v>9.426699999999999e-002</v>
      </c>
      <c r="S261" s="56">
        <f t="shared" si="115"/>
        <v>2.1259999999999999e-003</v>
      </c>
      <c r="T261" s="57">
        <f t="shared" si="116"/>
        <v>2.933939219547672e-002</v>
      </c>
      <c r="U261" s="58">
        <f t="shared" si="121"/>
        <v>3.2854463840890671</v>
      </c>
      <c r="V261" s="59">
        <f t="shared" si="122"/>
        <v>3.2561069918935903</v>
      </c>
      <c r="W261" s="60">
        <f t="shared" si="123"/>
        <v>0.99949089540582969</v>
      </c>
      <c r="X261" s="61">
        <f t="shared" si="124"/>
        <v>0.99943524410095752</v>
      </c>
      <c r="Y261" s="62">
        <f t="shared" si="125"/>
        <v>5.0910459417030651e-004</v>
      </c>
      <c r="Z261" s="63">
        <f t="shared" si="126"/>
        <v>5.6475589904247947e-004</v>
      </c>
      <c r="AA261" s="64">
        <f t="shared" si="127"/>
        <v>1.8071260657866761e-003</v>
      </c>
      <c r="AB261" s="65">
        <f t="shared" si="128"/>
        <v>-2.1021466591120447e-002</v>
      </c>
      <c r="AC261" s="66">
        <f t="shared" si="129"/>
        <v>3.9280345914827444e-002</v>
      </c>
      <c r="AD261" s="67">
        <f>シート1!C241</f>
        <v>2197</v>
      </c>
      <c r="AE261" s="6">
        <f t="shared" si="130"/>
        <v>-72046.593456309289</v>
      </c>
      <c r="AF261" s="13">
        <f t="shared" si="131"/>
        <v>76780.765275935715</v>
      </c>
      <c r="AG261" s="11">
        <f t="shared" si="132"/>
        <v>4734.1718196264264</v>
      </c>
      <c r="AH261" s="2">
        <f t="shared" si="133"/>
        <v>5405</v>
      </c>
      <c r="AI261" s="76"/>
      <c r="AJ261" s="76"/>
      <c r="AK261" s="76"/>
    </row>
    <row r="262" ht="14.25">
      <c r="A262" s="76"/>
      <c r="B262" s="76"/>
      <c r="C262" s="76"/>
      <c r="D262" s="55">
        <f t="shared" si="117"/>
        <v>9.3341999999999994e-002</v>
      </c>
      <c r="E262" s="56">
        <f t="shared" si="113"/>
        <v>2.124e-003</v>
      </c>
      <c r="F262" s="57">
        <f t="shared" si="114"/>
        <v>2.9280635068249457e-002</v>
      </c>
      <c r="G262" s="58">
        <f t="shared" si="134"/>
        <v>3.2603801036924516</v>
      </c>
      <c r="H262" s="59">
        <f t="shared" si="135"/>
        <v>3.2310994686242021</v>
      </c>
      <c r="I262" s="60">
        <f t="shared" si="136"/>
        <v>0.99944368501729763</v>
      </c>
      <c r="J262" s="61">
        <f t="shared" si="137"/>
        <v>0.9993834249096627</v>
      </c>
      <c r="K262" s="62">
        <f t="shared" si="138"/>
        <v>5.5631498270236612e-004</v>
      </c>
      <c r="L262" s="63">
        <f t="shared" si="139"/>
        <v>6.1657509033730129e-004</v>
      </c>
      <c r="M262" s="64">
        <f t="shared" si="140"/>
        <v>1.9616334823279154e-003</v>
      </c>
      <c r="N262" s="65">
        <f t="shared" si="118"/>
        <v>2.2818780323899845e-002</v>
      </c>
      <c r="O262" s="66">
        <f t="shared" si="119"/>
        <v>-4.2396206704917533e-002</v>
      </c>
      <c r="P262" s="67">
        <f>シート1!B242</f>
        <v>2050</v>
      </c>
      <c r="Q262" s="68">
        <f>シート1!A242</f>
        <v>5410</v>
      </c>
      <c r="R262" s="55">
        <f t="shared" si="120"/>
        <v>9.3341999999999994e-002</v>
      </c>
      <c r="S262" s="56">
        <f t="shared" si="115"/>
        <v>2.1259999999999999e-003</v>
      </c>
      <c r="T262" s="57">
        <f t="shared" si="116"/>
        <v>2.933939219547672e-002</v>
      </c>
      <c r="U262" s="58">
        <f t="shared" si="121"/>
        <v>3.253918805268174</v>
      </c>
      <c r="V262" s="59">
        <f t="shared" si="122"/>
        <v>3.2245794130726972</v>
      </c>
      <c r="W262" s="60">
        <f t="shared" si="123"/>
        <v>0.99943087596068769</v>
      </c>
      <c r="X262" s="61">
        <f t="shared" si="124"/>
        <v>0.99936921069356344</v>
      </c>
      <c r="Y262" s="62">
        <f t="shared" si="125"/>
        <v>5.6912403931230759e-004</v>
      </c>
      <c r="Z262" s="63">
        <f t="shared" si="126"/>
        <v>6.3078930643656328e-004</v>
      </c>
      <c r="AA262" s="64">
        <f t="shared" si="127"/>
        <v>2.0033543489301497e-003</v>
      </c>
      <c r="AB262" s="65">
        <f t="shared" si="128"/>
        <v>-2.3304099981468766e-002</v>
      </c>
      <c r="AC262" s="66">
        <f t="shared" si="129"/>
        <v>4.3123999937582223e-002</v>
      </c>
      <c r="AD262" s="67">
        <f>シート1!C242</f>
        <v>3334</v>
      </c>
      <c r="AE262" s="6">
        <f t="shared" si="130"/>
        <v>-77171.5666881293</v>
      </c>
      <c r="AF262" s="13">
        <f t="shared" si="131"/>
        <v>127918.01398652142</v>
      </c>
      <c r="AG262" s="11">
        <f t="shared" si="132"/>
        <v>50746.447298392115</v>
      </c>
      <c r="AH262" s="2">
        <f t="shared" si="133"/>
        <v>5410</v>
      </c>
      <c r="AI262" s="76"/>
      <c r="AJ262" s="76"/>
      <c r="AK262" s="76"/>
    </row>
    <row r="263" ht="14.25">
      <c r="A263" s="76"/>
      <c r="B263" s="76"/>
      <c r="C263" s="76"/>
      <c r="D263" s="55">
        <f t="shared" si="117"/>
        <v>9.2418e-002</v>
      </c>
      <c r="E263" s="56">
        <f t="shared" si="113"/>
        <v>2.124e-003</v>
      </c>
      <c r="F263" s="57">
        <f t="shared" si="114"/>
        <v>2.9280635068249457e-002</v>
      </c>
      <c r="G263" s="58">
        <f t="shared" si="134"/>
        <v>3.2288234110918208</v>
      </c>
      <c r="H263" s="59">
        <f t="shared" si="135"/>
        <v>3.1995427760235713</v>
      </c>
      <c r="I263" s="60">
        <f t="shared" si="136"/>
        <v>0.99937849688552571</v>
      </c>
      <c r="J263" s="61">
        <f t="shared" si="137"/>
        <v>0.99931177120200143</v>
      </c>
      <c r="K263" s="62">
        <f t="shared" si="138"/>
        <v>6.2150311447428663e-004</v>
      </c>
      <c r="L263" s="63">
        <f t="shared" si="139"/>
        <v>6.8822879799856906e-004</v>
      </c>
      <c r="M263" s="64">
        <f t="shared" si="140"/>
        <v>2.1731254606811765e-003</v>
      </c>
      <c r="N263" s="65">
        <f t="shared" si="118"/>
        <v>2.5278969262244707e-002</v>
      </c>
      <c r="O263" s="66">
        <f t="shared" si="119"/>
        <v>-4.6508413840236483e-002</v>
      </c>
      <c r="P263" s="67">
        <f>シート1!B243</f>
        <v>1608</v>
      </c>
      <c r="Q263" s="68">
        <f>シート1!A243</f>
        <v>5415</v>
      </c>
      <c r="R263" s="55">
        <f t="shared" si="120"/>
        <v>9.2418e-002</v>
      </c>
      <c r="S263" s="56">
        <f t="shared" si="115"/>
        <v>2.1259999999999999e-003</v>
      </c>
      <c r="T263" s="57">
        <f t="shared" si="116"/>
        <v>2.933939219547672e-002</v>
      </c>
      <c r="U263" s="58">
        <f t="shared" si="121"/>
        <v>3.2224253103162761</v>
      </c>
      <c r="V263" s="59">
        <f t="shared" si="122"/>
        <v>3.1930859181207993</v>
      </c>
      <c r="W263" s="60">
        <f t="shared" si="123"/>
        <v>0.99936444849661266</v>
      </c>
      <c r="X263" s="61">
        <f t="shared" si="124"/>
        <v>0.99929619470992026</v>
      </c>
      <c r="Y263" s="62">
        <f t="shared" si="125"/>
        <v>6.3555150338734379e-004</v>
      </c>
      <c r="Z263" s="63">
        <f t="shared" si="126"/>
        <v>7.038052900797398e-004</v>
      </c>
      <c r="AA263" s="64">
        <f t="shared" si="127"/>
        <v>2.2184401316062354e-003</v>
      </c>
      <c r="AB263" s="65">
        <f t="shared" si="128"/>
        <v>-2.5806093993038771e-002</v>
      </c>
      <c r="AC263" s="66">
        <f t="shared" si="129"/>
        <v>4.7287516317930059e-002</v>
      </c>
      <c r="AD263" s="67">
        <f>シート1!C243</f>
        <v>1866</v>
      </c>
      <c r="AE263" s="6">
        <f t="shared" si="130"/>
        <v>-66403.967416355197</v>
      </c>
      <c r="AF263" s="13">
        <f t="shared" si="131"/>
        <v>78506.42832113331</v>
      </c>
      <c r="AG263" s="11">
        <f t="shared" si="132"/>
        <v>12102.460904778112</v>
      </c>
      <c r="AH263" s="2">
        <f t="shared" si="133"/>
        <v>5415</v>
      </c>
      <c r="AI263" s="76"/>
      <c r="AJ263" s="76"/>
      <c r="AK263" s="76"/>
    </row>
    <row r="264" ht="14.25">
      <c r="A264" s="76"/>
      <c r="B264" s="76"/>
      <c r="C264" s="76"/>
      <c r="D264" s="55">
        <f t="shared" si="117"/>
        <v>9.1494999999999993e-002</v>
      </c>
      <c r="E264" s="56">
        <f t="shared" si="113"/>
        <v>2.124e-003</v>
      </c>
      <c r="F264" s="57">
        <f t="shared" si="114"/>
        <v>2.9280635068249457e-002</v>
      </c>
      <c r="G264" s="58">
        <f t="shared" si="134"/>
        <v>3.197300870755909</v>
      </c>
      <c r="H264" s="59">
        <f t="shared" si="135"/>
        <v>3.1680202356876594</v>
      </c>
      <c r="I264" s="60">
        <f t="shared" si="136"/>
        <v>0.9993063992375093</v>
      </c>
      <c r="J264" s="61">
        <f t="shared" si="137"/>
        <v>0.99923259581411772</v>
      </c>
      <c r="K264" s="62">
        <f t="shared" si="138"/>
        <v>6.9360076249069813e-004</v>
      </c>
      <c r="L264" s="63">
        <f t="shared" si="139"/>
        <v>7.674041858822811e-004</v>
      </c>
      <c r="M264" s="64">
        <f t="shared" si="140"/>
        <v>2.404760505554787e-003</v>
      </c>
      <c r="N264" s="65">
        <f t="shared" si="118"/>
        <v>2.7973473231464797e-002</v>
      </c>
      <c r="O264" s="66">
        <f t="shared" si="119"/>
        <v>-5.0958728719599007e-002</v>
      </c>
      <c r="P264" s="67">
        <f>シート1!B244</f>
        <v>2365</v>
      </c>
      <c r="Q264" s="68">
        <f>シート1!A244</f>
        <v>5420</v>
      </c>
      <c r="R264" s="55">
        <f t="shared" si="120"/>
        <v>9.1494999999999993e-002</v>
      </c>
      <c r="S264" s="56">
        <f t="shared" si="115"/>
        <v>2.1259999999999999e-003</v>
      </c>
      <c r="T264" s="57">
        <f t="shared" si="116"/>
        <v>2.933939219547672e-002</v>
      </c>
      <c r="U264" s="58">
        <f t="shared" si="121"/>
        <v>3.1909658992333734</v>
      </c>
      <c r="V264" s="59">
        <f t="shared" si="122"/>
        <v>3.1616265070378966</v>
      </c>
      <c r="W264" s="60">
        <f t="shared" si="123"/>
        <v>0.99929100992290576</v>
      </c>
      <c r="X264" s="61">
        <f t="shared" si="124"/>
        <v>0.99921554673436952</v>
      </c>
      <c r="Y264" s="62">
        <f t="shared" si="125"/>
        <v>7.0899007709424033e-004</v>
      </c>
      <c r="Z264" s="63">
        <f t="shared" si="126"/>
        <v>7.8445326563048035e-004</v>
      </c>
      <c r="AA264" s="64">
        <f t="shared" si="127"/>
        <v>2.4539158647115021e-003</v>
      </c>
      <c r="AB264" s="65">
        <f t="shared" si="128"/>
        <v>-2.8545274922476091e-002</v>
      </c>
      <c r="AC264" s="66">
        <f t="shared" si="129"/>
        <v>5.1791491614904574e-002</v>
      </c>
      <c r="AD264" s="67">
        <f>シート1!C244</f>
        <v>2930</v>
      </c>
      <c r="AE264" s="6">
        <f t="shared" si="130"/>
        <v>-107010.44873518532</v>
      </c>
      <c r="AF264" s="13">
        <f t="shared" si="131"/>
        <v>135012.23145142006</v>
      </c>
      <c r="AG264" s="11">
        <f t="shared" si="132"/>
        <v>28001.782716234738</v>
      </c>
      <c r="AH264" s="2">
        <f t="shared" si="133"/>
        <v>5420</v>
      </c>
      <c r="AI264" s="76"/>
      <c r="AJ264" s="76"/>
      <c r="AK264" s="76"/>
    </row>
    <row r="265" ht="14.25">
      <c r="A265" s="76"/>
      <c r="B265" s="76"/>
      <c r="C265" s="76"/>
      <c r="D265" s="55">
        <f t="shared" si="117"/>
        <v>9.0573000000000001e-002</v>
      </c>
      <c r="E265" s="56">
        <f t="shared" si="113"/>
        <v>2.124e-003</v>
      </c>
      <c r="F265" s="57">
        <f t="shared" si="114"/>
        <v>2.9280635068249457e-002</v>
      </c>
      <c r="G265" s="58">
        <f t="shared" si="134"/>
        <v>3.1658124826847169</v>
      </c>
      <c r="H265" s="59">
        <f t="shared" si="135"/>
        <v>3.1365318476164674</v>
      </c>
      <c r="I265" s="60">
        <f t="shared" si="136"/>
        <v>0.99922674772931164</v>
      </c>
      <c r="J265" s="61">
        <f t="shared" si="137"/>
        <v>0.99914520565911613</v>
      </c>
      <c r="K265" s="62">
        <f t="shared" si="138"/>
        <v>7.7325227068836266e-004</v>
      </c>
      <c r="L265" s="63">
        <f t="shared" si="139"/>
        <v>8.5479434088386874e-004</v>
      </c>
      <c r="M265" s="64">
        <f t="shared" si="140"/>
        <v>2.6581553585937833e-003</v>
      </c>
      <c r="N265" s="65">
        <f t="shared" si="118"/>
        <v>3.0921099043725055e-002</v>
      </c>
      <c r="O265" s="66">
        <f t="shared" si="119"/>
        <v>-5.5768487880546974e-002</v>
      </c>
      <c r="P265" s="67">
        <f>シート1!B245</f>
        <v>6524</v>
      </c>
      <c r="Q265" s="68">
        <f>シート1!A245</f>
        <v>5425</v>
      </c>
      <c r="R265" s="55">
        <f t="shared" si="120"/>
        <v>9.0573000000000001e-002</v>
      </c>
      <c r="S265" s="56">
        <f t="shared" si="115"/>
        <v>2.1259999999999999e-003</v>
      </c>
      <c r="T265" s="57">
        <f t="shared" si="116"/>
        <v>2.933939219547672e-002</v>
      </c>
      <c r="U265" s="58">
        <f t="shared" si="121"/>
        <v>3.1595405720194671</v>
      </c>
      <c r="V265" s="59">
        <f t="shared" si="122"/>
        <v>3.1302011798239904</v>
      </c>
      <c r="W265" s="60">
        <f t="shared" si="123"/>
        <v>0.99920990951217692</v>
      </c>
      <c r="X265" s="61">
        <f t="shared" si="124"/>
        <v>0.99912656687936452</v>
      </c>
      <c r="Y265" s="62">
        <f t="shared" si="125"/>
        <v>7.9009048782308078e-004</v>
      </c>
      <c r="Z265" s="63">
        <f t="shared" si="126"/>
        <v>8.7343312063548062e-004</v>
      </c>
      <c r="AA265" s="64">
        <f t="shared" si="127"/>
        <v>2.711409018119905e-003</v>
      </c>
      <c r="AB265" s="65">
        <f t="shared" si="128"/>
        <v>-3.1540574378499747e-002</v>
      </c>
      <c r="AC265" s="66">
        <f t="shared" si="129"/>
        <v>5.6657247713647087e-002</v>
      </c>
      <c r="AD265" s="67">
        <f>シート1!C245</f>
        <v>8290</v>
      </c>
      <c r="AE265" s="6">
        <f t="shared" si="130"/>
        <v>-323057.08988087263</v>
      </c>
      <c r="AF265" s="13">
        <f t="shared" si="131"/>
        <v>417885.28635748231</v>
      </c>
      <c r="AG265" s="11">
        <f t="shared" si="132"/>
        <v>94828.196476609679</v>
      </c>
      <c r="AH265" s="2">
        <f t="shared" si="133"/>
        <v>5425</v>
      </c>
      <c r="AI265" s="76"/>
      <c r="AJ265" s="76"/>
      <c r="AK265" s="76"/>
    </row>
    <row r="266" ht="14.25">
      <c r="A266" s="76"/>
      <c r="B266" s="76"/>
      <c r="C266" s="76"/>
      <c r="D266" s="55">
        <f t="shared" si="117"/>
        <v>8.9651999999999996e-002</v>
      </c>
      <c r="E266" s="56">
        <f t="shared" si="113"/>
        <v>2.124e-003</v>
      </c>
      <c r="F266" s="57">
        <f t="shared" si="114"/>
        <v>2.9280635068249457e-002</v>
      </c>
      <c r="G266" s="58">
        <f t="shared" si="134"/>
        <v>3.1343582468782438</v>
      </c>
      <c r="H266" s="59">
        <f t="shared" si="135"/>
        <v>3.1050776118099943</v>
      </c>
      <c r="I266" s="60">
        <f t="shared" si="136"/>
        <v>0.99913884777407835</v>
      </c>
      <c r="J266" s="61">
        <f t="shared" si="137"/>
        <v>0.99904885448798431</v>
      </c>
      <c r="K266" s="62">
        <f t="shared" si="138"/>
        <v>8.6115222592164642e-004</v>
      </c>
      <c r="L266" s="63">
        <f t="shared" si="139"/>
        <v>9.5114551201569419e-004</v>
      </c>
      <c r="M266" s="64">
        <f t="shared" si="140"/>
        <v>2.9350248965676327e-003</v>
      </c>
      <c r="N266" s="65">
        <f t="shared" si="118"/>
        <v>3.4141795071969537e-002</v>
      </c>
      <c r="O266" s="66">
        <f t="shared" si="119"/>
        <v>-6.0959733086535794e-002</v>
      </c>
      <c r="P266" s="67">
        <f>シート1!B246</f>
        <v>6765</v>
      </c>
      <c r="Q266" s="68">
        <f>シート1!A246</f>
        <v>5430</v>
      </c>
      <c r="R266" s="55">
        <f t="shared" si="120"/>
        <v>8.9651999999999996e-002</v>
      </c>
      <c r="S266" s="56">
        <f t="shared" si="115"/>
        <v>2.1259999999999999e-003</v>
      </c>
      <c r="T266" s="57">
        <f t="shared" si="116"/>
        <v>2.933939219547672e-002</v>
      </c>
      <c r="U266" s="58">
        <f t="shared" si="121"/>
        <v>3.1281493286745556</v>
      </c>
      <c r="V266" s="59">
        <f t="shared" si="122"/>
        <v>3.0988099364790789</v>
      </c>
      <c r="W266" s="60">
        <f t="shared" si="123"/>
        <v>0.99912044608560402</v>
      </c>
      <c r="X266" s="61">
        <f t="shared" si="124"/>
        <v>0.99902850188540093</v>
      </c>
      <c r="Y266" s="62">
        <f t="shared" si="125"/>
        <v>8.7955391439598074e-004</v>
      </c>
      <c r="Z266" s="63">
        <f t="shared" si="126"/>
        <v>9.7149811459906754e-004</v>
      </c>
      <c r="AA266" s="64">
        <f t="shared" si="127"/>
        <v>2.9926450681973223e-003</v>
      </c>
      <c r="AB266" s="65">
        <f t="shared" si="128"/>
        <v>-3.4812064034285044e-002</v>
      </c>
      <c r="AC266" s="66">
        <f t="shared" si="129"/>
        <v>6.1906797554639327e-002</v>
      </c>
      <c r="AD266" s="67">
        <f>シート1!C246</f>
        <v>5106</v>
      </c>
      <c r="AE266" s="6">
        <f t="shared" si="130"/>
        <v>-366173.83865824138</v>
      </c>
      <c r="AF266" s="13">
        <f t="shared" si="131"/>
        <v>281232.96449316887</v>
      </c>
      <c r="AG266" s="11">
        <f t="shared" si="132"/>
        <v>-84940.874165072513</v>
      </c>
      <c r="AH266" s="2">
        <f t="shared" si="133"/>
        <v>5430</v>
      </c>
      <c r="AI266" s="76"/>
      <c r="AJ266" s="76"/>
      <c r="AK266" s="76"/>
    </row>
    <row r="267" ht="14.25">
      <c r="A267" s="76"/>
      <c r="B267" s="76"/>
      <c r="C267" s="76"/>
      <c r="D267" s="55">
        <f t="shared" si="117"/>
        <v>8.8731999999999991e-002</v>
      </c>
      <c r="E267" s="56">
        <f t="shared" si="113"/>
        <v>2.124e-003</v>
      </c>
      <c r="F267" s="57">
        <f t="shared" si="114"/>
        <v>2.9280635068249457e-002</v>
      </c>
      <c r="G267" s="58">
        <f t="shared" si="134"/>
        <v>3.1029381633364901</v>
      </c>
      <c r="H267" s="59">
        <f t="shared" si="135"/>
        <v>3.0736575282682406</v>
      </c>
      <c r="I267" s="60">
        <f t="shared" si="136"/>
        <v>0.99904195164065634</v>
      </c>
      <c r="J267" s="61">
        <f t="shared" si="137"/>
        <v>0.9989427399071249</v>
      </c>
      <c r="K267" s="62">
        <f t="shared" si="138"/>
        <v>9.5804835934365506e-004</v>
      </c>
      <c r="L267" s="63">
        <f t="shared" si="139"/>
        <v>1.0572600928751008e-003</v>
      </c>
      <c r="M267" s="64">
        <f t="shared" si="140"/>
        <v>3.2371849936479288e-003</v>
      </c>
      <c r="N267" s="65">
        <f t="shared" si="118"/>
        <v>3.7656684545481774e-002</v>
      </c>
      <c r="O267" s="66">
        <f t="shared" si="119"/>
        <v>-6.6555170743297212e-002</v>
      </c>
      <c r="P267" s="67">
        <f>シート1!B247</f>
        <v>4567</v>
      </c>
      <c r="Q267" s="68">
        <f>シート1!A247</f>
        <v>5435</v>
      </c>
      <c r="R267" s="55">
        <f t="shared" si="120"/>
        <v>8.8731999999999991e-002</v>
      </c>
      <c r="S267" s="56">
        <f t="shared" si="115"/>
        <v>2.1259999999999999e-003</v>
      </c>
      <c r="T267" s="57">
        <f t="shared" si="116"/>
        <v>2.933939219547672e-002</v>
      </c>
      <c r="U267" s="58">
        <f t="shared" si="121"/>
        <v>3.0967921691986398</v>
      </c>
      <c r="V267" s="59">
        <f t="shared" si="122"/>
        <v>3.067452777003163</v>
      </c>
      <c r="W267" s="60">
        <f t="shared" si="123"/>
        <v>0.99902186512391844</v>
      </c>
      <c r="X267" s="61">
        <f t="shared" si="124"/>
        <v>0.99892054215285597</v>
      </c>
      <c r="Y267" s="62">
        <f t="shared" si="125"/>
        <v>9.7813487608156002e-004</v>
      </c>
      <c r="Z267" s="63">
        <f t="shared" si="126"/>
        <v>1.0794578471440275e-003</v>
      </c>
      <c r="AA267" s="64">
        <f t="shared" si="127"/>
        <v>3.2994502911999706e-003</v>
      </c>
      <c r="AB267" s="65">
        <f t="shared" si="128"/>
        <v>-3.838098812178297e-002</v>
      </c>
      <c r="AC267" s="66">
        <f t="shared" si="129"/>
        <v>6.7562803460115103e-002</v>
      </c>
      <c r="AD267" s="67">
        <f>シート1!C247</f>
        <v>2876</v>
      </c>
      <c r="AE267" s="6">
        <f t="shared" si="130"/>
        <v>-269891.53830401268</v>
      </c>
      <c r="AF267" s="13">
        <f t="shared" si="131"/>
        <v>172879.54843967012</v>
      </c>
      <c r="AG267" s="11">
        <f t="shared" si="132"/>
        <v>-97011.989864342555</v>
      </c>
      <c r="AH267" s="2">
        <f t="shared" si="133"/>
        <v>5435</v>
      </c>
      <c r="AI267" s="76"/>
      <c r="AJ267" s="76"/>
      <c r="AK267" s="76"/>
    </row>
    <row r="268" ht="14.25">
      <c r="A268" s="76"/>
      <c r="B268" s="76"/>
      <c r="C268" s="76"/>
      <c r="D268" s="55">
        <f t="shared" si="117"/>
        <v>8.7812000000000001e-002</v>
      </c>
      <c r="E268" s="56">
        <f t="shared" si="113"/>
        <v>2.124e-003</v>
      </c>
      <c r="F268" s="57">
        <f t="shared" si="114"/>
        <v>2.9280635068249457e-002</v>
      </c>
      <c r="G268" s="58">
        <f t="shared" si="134"/>
        <v>3.0715180797947368</v>
      </c>
      <c r="H268" s="59">
        <f t="shared" si="135"/>
        <v>3.0422374447264873</v>
      </c>
      <c r="I268" s="60">
        <f t="shared" si="136"/>
        <v>0.99893513367047959</v>
      </c>
      <c r="J268" s="61">
        <f t="shared" si="137"/>
        <v>0.99882586711522714</v>
      </c>
      <c r="K268" s="62">
        <f t="shared" si="138"/>
        <v>1.0648663295204086e-003</v>
      </c>
      <c r="L268" s="63">
        <f t="shared" si="139"/>
        <v>1.1741328847728605e-003</v>
      </c>
      <c r="M268" s="64">
        <f t="shared" si="140"/>
        <v>3.5669293104214346e-003</v>
      </c>
      <c r="N268" s="65">
        <f t="shared" si="118"/>
        <v>4.1492448563222595e-002</v>
      </c>
      <c r="O268" s="66">
        <f t="shared" si="119"/>
        <v>-7.2584922480645603e-002</v>
      </c>
      <c r="P268" s="67">
        <f>シート1!B248</f>
        <v>3796</v>
      </c>
      <c r="Q268" s="68">
        <f>シート1!A248</f>
        <v>5440</v>
      </c>
      <c r="R268" s="55">
        <f t="shared" si="120"/>
        <v>8.7812000000000001e-002</v>
      </c>
      <c r="S268" s="56">
        <f t="shared" si="115"/>
        <v>2.1259999999999999e-003</v>
      </c>
      <c r="T268" s="57">
        <f t="shared" si="116"/>
        <v>2.933939219547672e-002</v>
      </c>
      <c r="U268" s="58">
        <f t="shared" si="121"/>
        <v>3.0654350097227243</v>
      </c>
      <c r="V268" s="59">
        <f t="shared" si="122"/>
        <v>3.0360956175272475</v>
      </c>
      <c r="W268" s="60">
        <f t="shared" si="123"/>
        <v>0.99891323195244708</v>
      </c>
      <c r="X268" s="61">
        <f t="shared" si="124"/>
        <v>0.99880168325744312</v>
      </c>
      <c r="Y268" s="62">
        <f t="shared" si="125"/>
        <v>1.0867680475529218e-003</v>
      </c>
      <c r="Z268" s="63">
        <f t="shared" si="126"/>
        <v>1.1983167425568819e-003</v>
      </c>
      <c r="AA268" s="64">
        <f t="shared" si="127"/>
        <v>3.6341340112598357e-003</v>
      </c>
      <c r="AB268" s="65">
        <f t="shared" si="128"/>
        <v>-4.2274209946773729e-002</v>
      </c>
      <c r="AC268" s="66">
        <f t="shared" si="129"/>
        <v>7.3655396162167583e-002</v>
      </c>
      <c r="AD268" s="67">
        <f>シート1!C248</f>
        <v>4391</v>
      </c>
      <c r="AE268" s="6">
        <f t="shared" si="130"/>
        <v>-244652.17228293704</v>
      </c>
      <c r="AF268" s="13">
        <f t="shared" si="131"/>
        <v>287749.83461925498</v>
      </c>
      <c r="AG268" s="11">
        <f t="shared" si="132"/>
        <v>43097.662336317939</v>
      </c>
      <c r="AH268" s="2">
        <f t="shared" si="133"/>
        <v>5440</v>
      </c>
      <c r="AI268" s="76"/>
      <c r="AJ268" s="76"/>
      <c r="AK268" s="76"/>
    </row>
    <row r="269" ht="14.25">
      <c r="A269" s="76"/>
      <c r="B269" s="76"/>
      <c r="C269" s="76"/>
      <c r="D269" s="55">
        <f t="shared" si="117"/>
        <v>8.6893999999999999e-002</v>
      </c>
      <c r="E269" s="56">
        <f t="shared" si="113"/>
        <v>2.124e-003</v>
      </c>
      <c r="F269" s="57">
        <f t="shared" si="114"/>
        <v>2.9280635068249457e-002</v>
      </c>
      <c r="G269" s="58">
        <f t="shared" si="134"/>
        <v>3.0401663007824213</v>
      </c>
      <c r="H269" s="59">
        <f t="shared" si="135"/>
        <v>3.0108856657141718</v>
      </c>
      <c r="I269" s="60">
        <f t="shared" si="136"/>
        <v>0.99881776224706087</v>
      </c>
      <c r="J269" s="61">
        <f t="shared" si="137"/>
        <v>0.99869756541863686</v>
      </c>
      <c r="K269" s="62">
        <f t="shared" si="138"/>
        <v>1.1822377529391304e-003</v>
      </c>
      <c r="L269" s="63">
        <f t="shared" si="139"/>
        <v>1.3024345813631433e-003</v>
      </c>
      <c r="M269" s="64">
        <f t="shared" si="140"/>
        <v>3.9255684845357587e-003</v>
      </c>
      <c r="N269" s="65">
        <f t="shared" si="118"/>
        <v>4.5664333170304161e-002</v>
      </c>
      <c r="O269" s="66">
        <f t="shared" si="119"/>
        <v>-7.9059785149618866e-002</v>
      </c>
      <c r="P269" s="67">
        <f>シート1!B249</f>
        <v>2629</v>
      </c>
      <c r="Q269" s="68">
        <f>シート1!A249</f>
        <v>5445</v>
      </c>
      <c r="R269" s="55">
        <f t="shared" si="120"/>
        <v>8.6893999999999999e-002</v>
      </c>
      <c r="S269" s="56">
        <f t="shared" si="115"/>
        <v>2.1259999999999999e-003</v>
      </c>
      <c r="T269" s="57">
        <f t="shared" si="116"/>
        <v>2.933939219547672e-002</v>
      </c>
      <c r="U269" s="58">
        <f t="shared" si="121"/>
        <v>3.0341460179847997</v>
      </c>
      <c r="V269" s="59">
        <f t="shared" si="122"/>
        <v>3.0048066257893229</v>
      </c>
      <c r="W269" s="60">
        <f t="shared" si="123"/>
        <v>0.99879391176016452</v>
      </c>
      <c r="X269" s="61">
        <f t="shared" si="124"/>
        <v>0.99867125127186351</v>
      </c>
      <c r="Y269" s="62">
        <f t="shared" si="125"/>
        <v>1.2060882398354789e-003</v>
      </c>
      <c r="Z269" s="63">
        <f t="shared" si="126"/>
        <v>1.3287487281364863e-003</v>
      </c>
      <c r="AA269" s="64">
        <f t="shared" si="127"/>
        <v>3.9980059189344275e-003</v>
      </c>
      <c r="AB269" s="65">
        <f t="shared" si="128"/>
        <v>-4.6506964537305781e-002</v>
      </c>
      <c r="AC269" s="66">
        <f t="shared" si="129"/>
        <v>8.0195158045120812e-002</v>
      </c>
      <c r="AD269" s="67">
        <f>シート1!C249</f>
        <v>2615</v>
      </c>
      <c r="AE269" s="6">
        <f t="shared" si="130"/>
        <v>-184553.66367433744</v>
      </c>
      <c r="AF269" s="13">
        <f t="shared" si="131"/>
        <v>186580.78530664093</v>
      </c>
      <c r="AG269" s="11">
        <f t="shared" si="132"/>
        <v>2027.1216323034896</v>
      </c>
      <c r="AH269" s="2">
        <f t="shared" si="133"/>
        <v>5445</v>
      </c>
      <c r="AI269" s="76"/>
      <c r="AJ269" s="76"/>
      <c r="AK269" s="76"/>
    </row>
    <row r="270" ht="14.25">
      <c r="A270" s="76"/>
      <c r="B270" s="76"/>
      <c r="C270" s="76"/>
      <c r="D270" s="55">
        <f t="shared" si="117"/>
        <v>8.5975999999999997e-002</v>
      </c>
      <c r="E270" s="56">
        <f t="shared" si="113"/>
        <v>2.124e-003</v>
      </c>
      <c r="F270" s="57">
        <f t="shared" si="114"/>
        <v>2.9280635068249457e-002</v>
      </c>
      <c r="G270" s="58">
        <f t="shared" si="134"/>
        <v>3.0088145217701063</v>
      </c>
      <c r="H270" s="59">
        <f t="shared" si="135"/>
        <v>2.9795338867018568</v>
      </c>
      <c r="I270" s="60">
        <f t="shared" si="136"/>
        <v>0.99868865411557917</v>
      </c>
      <c r="J270" s="61">
        <f t="shared" si="137"/>
        <v>0.99855656351567901</v>
      </c>
      <c r="K270" s="62">
        <f t="shared" si="138"/>
        <v>1.3113458844208337e-003</v>
      </c>
      <c r="L270" s="63">
        <f t="shared" si="139"/>
        <v>1.4434364843209924e-003</v>
      </c>
      <c r="M270" s="64">
        <f t="shared" si="140"/>
        <v>4.3160228108722982e-003</v>
      </c>
      <c r="N270" s="65">
        <f t="shared" si="118"/>
        <v>5.0206308814304927e-002</v>
      </c>
      <c r="O270" s="66">
        <f t="shared" si="119"/>
        <v>-8.6018302480081688e-002</v>
      </c>
      <c r="P270" s="67">
        <f>シート1!B250</f>
        <v>16102</v>
      </c>
      <c r="Q270" s="68">
        <f>シート1!A250</f>
        <v>5450</v>
      </c>
      <c r="R270" s="55">
        <f t="shared" si="120"/>
        <v>8.5975999999999997e-002</v>
      </c>
      <c r="S270" s="56">
        <f t="shared" si="115"/>
        <v>2.1259999999999999e-003</v>
      </c>
      <c r="T270" s="57">
        <f t="shared" si="116"/>
        <v>2.933939219547672e-002</v>
      </c>
      <c r="U270" s="58">
        <f t="shared" si="121"/>
        <v>3.002857026246875</v>
      </c>
      <c r="V270" s="59">
        <f t="shared" si="122"/>
        <v>2.9735176340513982</v>
      </c>
      <c r="W270" s="60">
        <f t="shared" si="123"/>
        <v>0.99866270975009019</v>
      </c>
      <c r="X270" s="61">
        <f t="shared" si="124"/>
        <v>0.99852796255291465</v>
      </c>
      <c r="Y270" s="62">
        <f t="shared" si="125"/>
        <v>1.3372902499098061e-003</v>
      </c>
      <c r="Z270" s="63">
        <f t="shared" si="126"/>
        <v>1.4720374470853503e-003</v>
      </c>
      <c r="AA270" s="64">
        <f t="shared" si="127"/>
        <v>4.3940070821447659e-003</v>
      </c>
      <c r="AB270" s="65">
        <f t="shared" si="128"/>
        <v>-5.111346398417594e-002</v>
      </c>
      <c r="AC270" s="66">
        <f t="shared" si="129"/>
        <v>8.7220677856503281e-002</v>
      </c>
      <c r="AD270" s="67">
        <f>シート1!C250</f>
        <v>29857</v>
      </c>
      <c r="AE270" s="6">
        <f t="shared" si="130"/>
        <v>-1229835.8401727935</v>
      </c>
      <c r="AF270" s="13">
        <f t="shared" si="131"/>
        <v>2316928.8723793528</v>
      </c>
      <c r="AG270" s="11">
        <f t="shared" si="132"/>
        <v>1087093.0322065593</v>
      </c>
      <c r="AH270" s="2">
        <f t="shared" si="133"/>
        <v>5450</v>
      </c>
      <c r="AI270" s="76"/>
      <c r="AJ270" s="76"/>
      <c r="AK270" s="76"/>
    </row>
    <row r="271" ht="14.25">
      <c r="A271" s="76"/>
      <c r="B271" s="76"/>
      <c r="C271" s="76"/>
      <c r="D271" s="55">
        <f t="shared" si="117"/>
        <v>8.5058999999999996e-002</v>
      </c>
      <c r="E271" s="56">
        <f t="shared" si="113"/>
        <v>2.124e-003</v>
      </c>
      <c r="F271" s="57">
        <f t="shared" si="114"/>
        <v>2.9280635068249457e-002</v>
      </c>
      <c r="G271" s="58">
        <f t="shared" si="134"/>
        <v>2.9774968950225107</v>
      </c>
      <c r="H271" s="59">
        <f t="shared" si="135"/>
        <v>2.9482162599542612</v>
      </c>
      <c r="I271" s="60">
        <f t="shared" si="136"/>
        <v>0.99854693705918884</v>
      </c>
      <c r="J271" s="61">
        <f t="shared" si="137"/>
        <v>0.99840193304590774</v>
      </c>
      <c r="K271" s="62">
        <f t="shared" si="138"/>
        <v>1.4530629408111562e-003</v>
      </c>
      <c r="L271" s="63">
        <f t="shared" si="139"/>
        <v>1.5980669540922587e-003</v>
      </c>
      <c r="M271" s="64">
        <f t="shared" si="140"/>
        <v>4.7401693638709497e-003</v>
      </c>
      <c r="N271" s="65">
        <f t="shared" si="118"/>
        <v>5.5140210639089166e-002</v>
      </c>
      <c r="O271" s="66">
        <f t="shared" si="119"/>
        <v>-9.3478557816062735e-002</v>
      </c>
      <c r="P271" s="67">
        <f>シート1!B251</f>
        <v>3685</v>
      </c>
      <c r="Q271" s="68">
        <f>シート1!A251</f>
        <v>5455</v>
      </c>
      <c r="R271" s="55">
        <f t="shared" si="120"/>
        <v>8.5058999999999996e-002</v>
      </c>
      <c r="S271" s="56">
        <f t="shared" si="115"/>
        <v>2.1259999999999999e-003</v>
      </c>
      <c r="T271" s="57">
        <f t="shared" si="116"/>
        <v>2.933939219547672e-002</v>
      </c>
      <c r="U271" s="58">
        <f t="shared" si="121"/>
        <v>2.971602118377946</v>
      </c>
      <c r="V271" s="59">
        <f t="shared" si="122"/>
        <v>2.9422627261824692</v>
      </c>
      <c r="W271" s="60">
        <f t="shared" si="123"/>
        <v>0.99851874832591569</v>
      </c>
      <c r="X271" s="61">
        <f t="shared" si="124"/>
        <v>0.99837088315799427</v>
      </c>
      <c r="Y271" s="62">
        <f t="shared" si="125"/>
        <v>1.4812516740843051e-003</v>
      </c>
      <c r="Z271" s="63">
        <f t="shared" si="126"/>
        <v>1.6291168420057289e-003</v>
      </c>
      <c r="AA271" s="64">
        <f t="shared" si="127"/>
        <v>4.8240179037227788e-003</v>
      </c>
      <c r="AB271" s="65">
        <f t="shared" si="128"/>
        <v>-5.6115582148902547e-002</v>
      </c>
      <c r="AC271" s="66">
        <f t="shared" si="129"/>
        <v>9.4749853595196401e-002</v>
      </c>
      <c r="AD271" s="67">
        <f>シート1!C251</f>
        <v>3652</v>
      </c>
      <c r="AE271" s="6">
        <f t="shared" si="130"/>
        <v>-305862.3005978993</v>
      </c>
      <c r="AF271" s="13">
        <f t="shared" si="131"/>
        <v>307862.21683275851</v>
      </c>
      <c r="AG271" s="11">
        <f t="shared" si="132"/>
        <v>1999.9162348592072</v>
      </c>
      <c r="AH271" s="2">
        <f t="shared" si="133"/>
        <v>5455</v>
      </c>
      <c r="AI271" s="76"/>
      <c r="AJ271" s="76"/>
      <c r="AK271" s="76"/>
    </row>
    <row r="272" ht="14.25">
      <c r="A272" s="76"/>
      <c r="B272" s="76"/>
      <c r="C272" s="76"/>
      <c r="D272" s="55">
        <f t="shared" si="117"/>
        <v>8.4141999999999995e-002</v>
      </c>
      <c r="E272" s="56">
        <f t="shared" si="113"/>
        <v>2.124e-003</v>
      </c>
      <c r="F272" s="57">
        <f t="shared" si="114"/>
        <v>2.9280635068249457e-002</v>
      </c>
      <c r="G272" s="58">
        <f t="shared" si="134"/>
        <v>2.9461792682749146</v>
      </c>
      <c r="H272" s="59">
        <f t="shared" si="135"/>
        <v>2.9168986332066651</v>
      </c>
      <c r="I272" s="60">
        <f t="shared" si="136"/>
        <v>0.99839137060079042</v>
      </c>
      <c r="J272" s="61">
        <f t="shared" si="137"/>
        <v>0.9982323467706754</v>
      </c>
      <c r="K272" s="62">
        <f t="shared" si="138"/>
        <v>1.6086293992095824e-003</v>
      </c>
      <c r="L272" s="63">
        <f t="shared" si="139"/>
        <v>1.767653229324595e-003</v>
      </c>
      <c r="M272" s="64">
        <f t="shared" si="140"/>
        <v>5.2008943717795873e-003</v>
      </c>
      <c r="N272" s="65">
        <f t="shared" si="118"/>
        <v>6.0499612810751724e-002</v>
      </c>
      <c r="O272" s="66">
        <f t="shared" si="119"/>
        <v>-0.10147479387622821</v>
      </c>
      <c r="P272" s="67">
        <f>シート1!B252</f>
        <v>5139</v>
      </c>
      <c r="Q272" s="68">
        <f>シート1!A252</f>
        <v>5460</v>
      </c>
      <c r="R272" s="55">
        <f t="shared" si="120"/>
        <v>8.4141999999999995e-002</v>
      </c>
      <c r="S272" s="56">
        <f t="shared" si="115"/>
        <v>2.1259999999999999e-003</v>
      </c>
      <c r="T272" s="57">
        <f t="shared" si="116"/>
        <v>2.933939219547672e-002</v>
      </c>
      <c r="U272" s="58">
        <f t="shared" si="121"/>
        <v>2.9403472105090169</v>
      </c>
      <c r="V272" s="59">
        <f t="shared" si="122"/>
        <v>2.9110078183135402</v>
      </c>
      <c r="W272" s="60">
        <f t="shared" si="123"/>
        <v>0.99836077677377888</v>
      </c>
      <c r="X272" s="61">
        <f t="shared" si="124"/>
        <v>0.99819867498668646</v>
      </c>
      <c r="Y272" s="62">
        <f t="shared" si="125"/>
        <v>1.6392232262211204e-003</v>
      </c>
      <c r="Z272" s="63">
        <f t="shared" si="126"/>
        <v>1.8013250133135372e-003</v>
      </c>
      <c r="AA272" s="64">
        <f t="shared" si="127"/>
        <v>5.2909398029496813e-003</v>
      </c>
      <c r="AB272" s="65">
        <f t="shared" si="128"/>
        <v>-6.1547069907886325e-002</v>
      </c>
      <c r="AC272" s="66">
        <f t="shared" si="129"/>
        <v>0.10281687004414433</v>
      </c>
      <c r="AD272" s="67">
        <f>シート1!C252</f>
        <v>5173</v>
      </c>
      <c r="AE272" s="6">
        <f t="shared" si="130"/>
        <v>-463034.39316339215</v>
      </c>
      <c r="AF272" s="13">
        <f t="shared" si="131"/>
        <v>473210.02124023251</v>
      </c>
      <c r="AG272" s="11">
        <f t="shared" si="132"/>
        <v>10175.628076840367</v>
      </c>
      <c r="AH272" s="2">
        <f t="shared" si="133"/>
        <v>5460</v>
      </c>
      <c r="AI272" s="76"/>
      <c r="AJ272" s="76"/>
      <c r="AK272" s="76"/>
    </row>
    <row r="273" ht="14.25">
      <c r="A273" s="76"/>
      <c r="B273" s="76"/>
      <c r="C273" s="76"/>
      <c r="D273" s="55">
        <f t="shared" si="117"/>
        <v>8.3226999999999995e-002</v>
      </c>
      <c r="E273" s="56">
        <f t="shared" si="113"/>
        <v>2.124e-003</v>
      </c>
      <c r="F273" s="57">
        <f t="shared" si="114"/>
        <v>2.9280635068249457e-002</v>
      </c>
      <c r="G273" s="58">
        <f t="shared" si="134"/>
        <v>2.9149299460567577</v>
      </c>
      <c r="H273" s="59">
        <f t="shared" si="135"/>
        <v>2.8856493109885082</v>
      </c>
      <c r="I273" s="60">
        <f t="shared" si="136"/>
        <v>0.998221158043331</v>
      </c>
      <c r="J273" s="61">
        <f t="shared" si="137"/>
        <v>0.9980469643427301</v>
      </c>
      <c r="K273" s="62">
        <f t="shared" si="138"/>
        <v>1.7788419566689972e-003</v>
      </c>
      <c r="L273" s="63">
        <f t="shared" si="139"/>
        <v>1.953035657269897e-003</v>
      </c>
      <c r="M273" s="64">
        <f t="shared" si="140"/>
        <v>5.6996709811443598e-003</v>
      </c>
      <c r="N273" s="65">
        <f t="shared" si="118"/>
        <v>6.6301651765698452e-002</v>
      </c>
      <c r="O273" s="66">
        <f t="shared" si="119"/>
        <v>-0.11001506113445093</v>
      </c>
      <c r="P273" s="67">
        <f>シート1!B253</f>
        <v>5592</v>
      </c>
      <c r="Q273" s="68">
        <f>シート1!A253</f>
        <v>5465</v>
      </c>
      <c r="R273" s="55">
        <f t="shared" si="120"/>
        <v>8.3226999999999995e-002</v>
      </c>
      <c r="S273" s="56">
        <f t="shared" si="115"/>
        <v>2.1259999999999999e-003</v>
      </c>
      <c r="T273" s="57">
        <f t="shared" si="116"/>
        <v>2.933939219547672e-002</v>
      </c>
      <c r="U273" s="58">
        <f t="shared" si="121"/>
        <v>2.9091604703780791</v>
      </c>
      <c r="V273" s="59">
        <f t="shared" si="122"/>
        <v>2.8798210781826024</v>
      </c>
      <c r="W273" s="60">
        <f t="shared" si="123"/>
        <v>0.99818799604210851</v>
      </c>
      <c r="X273" s="61">
        <f t="shared" si="124"/>
        <v>0.99801049544338116</v>
      </c>
      <c r="Y273" s="62">
        <f t="shared" si="125"/>
        <v>1.8120039578914948e-003</v>
      </c>
      <c r="Z273" s="63">
        <f t="shared" si="126"/>
        <v>1.9895045566188374e-003</v>
      </c>
      <c r="AA273" s="64">
        <f t="shared" si="127"/>
        <v>5.7962399600268834e-003</v>
      </c>
      <c r="AB273" s="65">
        <f t="shared" si="128"/>
        <v>-6.7424994293788149e-002</v>
      </c>
      <c r="AC273" s="66">
        <f t="shared" si="129"/>
        <v>0.1114294660286362</v>
      </c>
      <c r="AD273" s="67">
        <f>シート1!C253</f>
        <v>5898</v>
      </c>
      <c r="AE273" s="6">
        <f t="shared" si="130"/>
        <v>-546255.42401993636</v>
      </c>
      <c r="AF273" s="13">
        <f t="shared" si="131"/>
        <v>584725.31085611985</v>
      </c>
      <c r="AG273" s="11">
        <f t="shared" si="132"/>
        <v>38469.88683618349</v>
      </c>
      <c r="AH273" s="2">
        <f t="shared" si="133"/>
        <v>5465</v>
      </c>
      <c r="AI273" s="76"/>
      <c r="AJ273" s="76"/>
      <c r="AK273" s="76"/>
    </row>
    <row r="274" ht="14.25">
      <c r="A274" s="76"/>
      <c r="B274" s="76"/>
      <c r="C274" s="76"/>
      <c r="D274" s="55">
        <f t="shared" si="117"/>
        <v>8.2312999999999997e-002</v>
      </c>
      <c r="E274" s="56">
        <f t="shared" si="113"/>
        <v>2.124e-003</v>
      </c>
      <c r="F274" s="57">
        <f t="shared" si="114"/>
        <v>2.9280635068249457e-002</v>
      </c>
      <c r="G274" s="58">
        <f t="shared" si="134"/>
        <v>2.8837147761033197</v>
      </c>
      <c r="H274" s="59">
        <f t="shared" si="135"/>
        <v>2.8544341410350702</v>
      </c>
      <c r="I274" s="60">
        <f t="shared" si="136"/>
        <v>0.99803492729060928</v>
      </c>
      <c r="J274" s="61">
        <f t="shared" si="137"/>
        <v>0.99784432151183022</v>
      </c>
      <c r="K274" s="62">
        <f t="shared" si="138"/>
        <v>1.965072709390725e-003</v>
      </c>
      <c r="L274" s="63">
        <f t="shared" si="139"/>
        <v>2.1556784881697766e-003</v>
      </c>
      <c r="M274" s="64">
        <f t="shared" si="140"/>
        <v>6.2395701314593138e-003</v>
      </c>
      <c r="N274" s="65">
        <f t="shared" si="118"/>
        <v>7.2582050331019055e-002</v>
      </c>
      <c r="O274" s="66">
        <f t="shared" si="119"/>
        <v>-0.11913339136200768</v>
      </c>
      <c r="P274" s="67">
        <f>シート1!B254</f>
        <v>5929</v>
      </c>
      <c r="Q274" s="68">
        <f>シート1!A254</f>
        <v>5470</v>
      </c>
      <c r="R274" s="55">
        <f t="shared" si="120"/>
        <v>8.2312999999999997e-002</v>
      </c>
      <c r="S274" s="56">
        <f t="shared" si="115"/>
        <v>2.1259999999999999e-003</v>
      </c>
      <c r="T274" s="57">
        <f t="shared" si="116"/>
        <v>2.933939219547672e-002</v>
      </c>
      <c r="U274" s="58">
        <f t="shared" si="121"/>
        <v>2.8780078141161369</v>
      </c>
      <c r="V274" s="59">
        <f t="shared" si="122"/>
        <v>2.8486684219206602</v>
      </c>
      <c r="W274" s="60">
        <f t="shared" si="123"/>
        <v>0.99799902386968331</v>
      </c>
      <c r="X274" s="61">
        <f t="shared" si="124"/>
        <v>0.99780486953514358</v>
      </c>
      <c r="Y274" s="62">
        <f t="shared" si="125"/>
        <v>2.0009761303166895e-003</v>
      </c>
      <c r="Z274" s="63">
        <f t="shared" si="126"/>
        <v>2.1951304648564207e-003</v>
      </c>
      <c r="AA274" s="64">
        <f t="shared" si="127"/>
        <v>6.3430026264397815e-003</v>
      </c>
      <c r="AB274" s="65">
        <f t="shared" si="128"/>
        <v>-7.3785232985972143e-002</v>
      </c>
      <c r="AC274" s="66">
        <f t="shared" si="129"/>
        <v>0.1206215706415141</v>
      </c>
      <c r="AD274" s="67">
        <f>シート1!C254</f>
        <v>5826</v>
      </c>
      <c r="AE274" s="6">
        <f t="shared" si="130"/>
        <v>-627178.85869703826</v>
      </c>
      <c r="AF274" s="13">
        <f t="shared" si="131"/>
        <v>625233.92598764505</v>
      </c>
      <c r="AG274" s="11">
        <f t="shared" si="132"/>
        <v>-1944.9327093932079</v>
      </c>
      <c r="AH274" s="2">
        <f t="shared" si="133"/>
        <v>5470</v>
      </c>
      <c r="AI274" s="76"/>
      <c r="AJ274" s="76"/>
      <c r="AK274" s="76"/>
    </row>
    <row r="275" ht="14.25">
      <c r="A275" s="76"/>
      <c r="B275" s="76"/>
      <c r="C275" s="76"/>
      <c r="D275" s="55">
        <f t="shared" si="117"/>
        <v>8.1398999999999999e-002</v>
      </c>
      <c r="E275" s="56">
        <f t="shared" si="113"/>
        <v>2.124e-003</v>
      </c>
      <c r="F275" s="57">
        <f t="shared" si="114"/>
        <v>2.9280635068249457e-002</v>
      </c>
      <c r="G275" s="58">
        <f t="shared" si="134"/>
        <v>2.8524996061498822</v>
      </c>
      <c r="H275" s="59">
        <f t="shared" si="135"/>
        <v>2.8232189710816327</v>
      </c>
      <c r="I275" s="60">
        <f t="shared" si="136"/>
        <v>0.9978311566909337</v>
      </c>
      <c r="J275" s="61">
        <f t="shared" si="137"/>
        <v>0.99762279563928025</v>
      </c>
      <c r="K275" s="62">
        <f t="shared" si="138"/>
        <v>2.168843309066304e-003</v>
      </c>
      <c r="L275" s="63">
        <f t="shared" si="139"/>
        <v>2.3772043607197535e-003</v>
      </c>
      <c r="M275" s="64">
        <f t="shared" si="140"/>
        <v>6.8239586060518335e-003</v>
      </c>
      <c r="N275" s="65">
        <f t="shared" si="118"/>
        <v>7.9379972749084968e-002</v>
      </c>
      <c r="O275" s="66">
        <f t="shared" si="119"/>
        <v>-0.12886641735439003</v>
      </c>
      <c r="P275" s="67">
        <f>シート1!B255</f>
        <v>9726</v>
      </c>
      <c r="Q275" s="68">
        <f>シート1!A255</f>
        <v>5475</v>
      </c>
      <c r="R275" s="55">
        <f t="shared" si="120"/>
        <v>8.1398999999999999e-002</v>
      </c>
      <c r="S275" s="56">
        <f t="shared" si="115"/>
        <v>2.1259999999999999e-003</v>
      </c>
      <c r="T275" s="57">
        <f t="shared" si="116"/>
        <v>2.933939219547672e-002</v>
      </c>
      <c r="U275" s="58">
        <f t="shared" si="121"/>
        <v>2.8468551578541947</v>
      </c>
      <c r="V275" s="59">
        <f t="shared" si="122"/>
        <v>2.817515765658718</v>
      </c>
      <c r="W275" s="60">
        <f t="shared" si="123"/>
        <v>0.99779232766464498</v>
      </c>
      <c r="X275" s="61">
        <f t="shared" si="124"/>
        <v>0.99758016307008179</v>
      </c>
      <c r="Y275" s="62">
        <f t="shared" si="125"/>
        <v>2.2076723353550154e-003</v>
      </c>
      <c r="Z275" s="63">
        <f t="shared" si="126"/>
        <v>2.4198369299182065e-003</v>
      </c>
      <c r="AA275" s="64">
        <f t="shared" si="127"/>
        <v>6.9346085102593808e-003</v>
      </c>
      <c r="AB275" s="65">
        <f t="shared" si="128"/>
        <v>-8.0667112206949554e-002</v>
      </c>
      <c r="AC275" s="66">
        <f t="shared" si="129"/>
        <v>0.13042969830658824</v>
      </c>
      <c r="AD275" s="67">
        <f>シート1!C255</f>
        <v>13689</v>
      </c>
      <c r="AE275" s="6">
        <f t="shared" si="130"/>
        <v>-1112885.4774336843</v>
      </c>
      <c r="AF275" s="13">
        <f t="shared" si="131"/>
        <v>1588529.5171920538</v>
      </c>
      <c r="AG275" s="11">
        <f t="shared" si="132"/>
        <v>475644.03975836956</v>
      </c>
      <c r="AH275" s="2">
        <f t="shared" si="133"/>
        <v>5475</v>
      </c>
      <c r="AI275" s="76"/>
      <c r="AJ275" s="76"/>
      <c r="AK275" s="76"/>
    </row>
    <row r="276" ht="14.25">
      <c r="A276" s="76"/>
      <c r="B276" s="76"/>
      <c r="C276" s="76"/>
      <c r="D276" s="55">
        <f t="shared" si="117"/>
        <v>8.0486000000000002e-002</v>
      </c>
      <c r="E276" s="56">
        <f t="shared" si="113"/>
        <v>2.124e-003</v>
      </c>
      <c r="F276" s="57">
        <f t="shared" si="114"/>
        <v>2.9280635068249457e-002</v>
      </c>
      <c r="G276" s="58">
        <f t="shared" si="134"/>
        <v>2.8213185884611636</v>
      </c>
      <c r="H276" s="59">
        <f t="shared" si="135"/>
        <v>2.7920379533929141</v>
      </c>
      <c r="I276" s="60">
        <f t="shared" si="136"/>
        <v>0.99760866603053966</v>
      </c>
      <c r="J276" s="61">
        <f t="shared" si="137"/>
        <v>0.99738113939145046</v>
      </c>
      <c r="K276" s="62">
        <f t="shared" si="138"/>
        <v>2.3913339694603408e-003</v>
      </c>
      <c r="L276" s="63">
        <f t="shared" si="139"/>
        <v>2.6188606085495447e-003</v>
      </c>
      <c r="M276" s="64">
        <f t="shared" si="140"/>
        <v>7.4550932534077985e-003</v>
      </c>
      <c r="N276" s="65">
        <f t="shared" si="118"/>
        <v>8.6721671900613972e-002</v>
      </c>
      <c r="O276" s="66">
        <f t="shared" si="119"/>
        <v>-0.13923012247222763</v>
      </c>
      <c r="P276" s="67">
        <f>シート1!B256</f>
        <v>6351</v>
      </c>
      <c r="Q276" s="68">
        <f>シート1!A256</f>
        <v>5480</v>
      </c>
      <c r="R276" s="55">
        <f t="shared" si="120"/>
        <v>8.0486000000000002e-002</v>
      </c>
      <c r="S276" s="56">
        <f t="shared" si="115"/>
        <v>2.1259999999999999e-003</v>
      </c>
      <c r="T276" s="57">
        <f t="shared" si="116"/>
        <v>2.933939219547672e-002</v>
      </c>
      <c r="U276" s="58">
        <f t="shared" si="121"/>
        <v>2.8157365854612477</v>
      </c>
      <c r="V276" s="59">
        <f t="shared" si="122"/>
        <v>2.786397193265771</v>
      </c>
      <c r="W276" s="60">
        <f t="shared" si="123"/>
        <v>0.99756672248524447</v>
      </c>
      <c r="X276" s="61">
        <f t="shared" si="124"/>
        <v>0.99733512394055657</v>
      </c>
      <c r="Y276" s="62">
        <f t="shared" si="125"/>
        <v>2.4332775147555274e-003</v>
      </c>
      <c r="Z276" s="63">
        <f t="shared" si="126"/>
        <v>2.6648760594434329e-003</v>
      </c>
      <c r="AA276" s="64">
        <f t="shared" si="127"/>
        <v>7.5733119859554146e-003</v>
      </c>
      <c r="AB276" s="65">
        <f t="shared" si="128"/>
        <v>-8.8096856058345954e-002</v>
      </c>
      <c r="AC276" s="66">
        <f t="shared" si="129"/>
        <v>0.14086952777965411</v>
      </c>
      <c r="AD276" s="67">
        <f>シート1!C256</f>
        <v>7162</v>
      </c>
      <c r="AE276" s="6">
        <f t="shared" si="130"/>
        <v>-785148.44164474367</v>
      </c>
      <c r="AF276" s="13">
        <f t="shared" si="131"/>
        <v>897632.25791509217</v>
      </c>
      <c r="AG276" s="11">
        <f t="shared" si="132"/>
        <v>112483.8162703485</v>
      </c>
      <c r="AH276" s="2">
        <f t="shared" si="133"/>
        <v>5480</v>
      </c>
      <c r="AI276" s="76"/>
      <c r="AJ276" s="76"/>
      <c r="AK276" s="76"/>
    </row>
    <row r="277" ht="14.25">
      <c r="A277" s="76"/>
      <c r="B277" s="76"/>
      <c r="C277" s="76"/>
      <c r="D277" s="55">
        <f t="shared" si="117"/>
        <v>7.9573999999999992e-002</v>
      </c>
      <c r="E277" s="56">
        <f t="shared" ref="E277:E340" si="141">ROUND((($B$30-$B$18+POWER(($B$13/100),2)/2))*$B$17,6)</f>
        <v>2.124e-003</v>
      </c>
      <c r="F277" s="57">
        <f t="shared" ref="F277:F340" si="142">($B$13/100)*SQRT($B$17)</f>
        <v>2.9280635068249457e-002</v>
      </c>
      <c r="G277" s="58">
        <f t="shared" si="134"/>
        <v>2.7901717230371639</v>
      </c>
      <c r="H277" s="59">
        <f t="shared" si="135"/>
        <v>2.7608910879689144</v>
      </c>
      <c r="I277" s="60">
        <f t="shared" si="136"/>
        <v>0.99736599538006132</v>
      </c>
      <c r="J277" s="61">
        <f t="shared" si="137"/>
        <v>0.99711780520605831</v>
      </c>
      <c r="K277" s="62">
        <f t="shared" si="138"/>
        <v>2.6340046199386791e-003</v>
      </c>
      <c r="L277" s="63">
        <f t="shared" si="139"/>
        <v>2.8821947939416948e-003</v>
      </c>
      <c r="M277" s="64">
        <f t="shared" si="140"/>
        <v>8.1359102198420886e-003</v>
      </c>
      <c r="N277" s="65">
        <f t="shared" si="118"/>
        <v>9.4641302625621662e-002</v>
      </c>
      <c r="O277" s="66">
        <f t="shared" si="119"/>
        <v>-0.15024991316707181</v>
      </c>
      <c r="P277" s="67">
        <f>シート1!B257</f>
        <v>3954</v>
      </c>
      <c r="Q277" s="68">
        <f>シート1!A257</f>
        <v>5485</v>
      </c>
      <c r="R277" s="55">
        <f t="shared" si="120"/>
        <v>7.9573999999999992e-002</v>
      </c>
      <c r="S277" s="56">
        <f t="shared" ref="S277:S340" si="143">ROUND((($C$30-$C$18+POWER(($C$13/100),2)/2))*$C$17,6)</f>
        <v>2.1259999999999999e-003</v>
      </c>
      <c r="T277" s="57">
        <f t="shared" ref="T277:T340" si="144">($C$13/100)*SQRT($C$17)</f>
        <v>2.933939219547672e-002</v>
      </c>
      <c r="U277" s="58">
        <f t="shared" si="121"/>
        <v>2.7846520969372963</v>
      </c>
      <c r="V277" s="59">
        <f t="shared" si="122"/>
        <v>2.7553127047418196</v>
      </c>
      <c r="W277" s="60">
        <f t="shared" si="123"/>
        <v>0.99732074084516409</v>
      </c>
      <c r="X277" s="61">
        <f t="shared" si="124"/>
        <v>0.99706819675183</v>
      </c>
      <c r="Y277" s="62">
        <f t="shared" si="125"/>
        <v>2.6792591548359113e-003</v>
      </c>
      <c r="Z277" s="63">
        <f t="shared" si="126"/>
        <v>2.9318032481699952e-003</v>
      </c>
      <c r="AA277" s="64">
        <f t="shared" si="127"/>
        <v>8.2620529291378784e-003</v>
      </c>
      <c r="AB277" s="65">
        <f t="shared" si="128"/>
        <v>-9.6108662761352159e-002</v>
      </c>
      <c r="AC277" s="66">
        <f t="shared" si="129"/>
        <v>0.15196621764287691</v>
      </c>
      <c r="AD277" s="67">
        <f>シート1!C257</f>
        <v>4371</v>
      </c>
      <c r="AE277" s="6">
        <f t="shared" si="130"/>
        <v>-527505.93443549564</v>
      </c>
      <c r="AF277" s="13">
        <f t="shared" si="131"/>
        <v>590982.92961551668</v>
      </c>
      <c r="AG277" s="11">
        <f t="shared" si="132"/>
        <v>63476.99518002104</v>
      </c>
      <c r="AH277" s="2">
        <f t="shared" si="133"/>
        <v>5485</v>
      </c>
      <c r="AI277" s="76"/>
      <c r="AJ277" s="76"/>
      <c r="AK277" s="76"/>
    </row>
    <row r="278" ht="14.25">
      <c r="A278" s="76"/>
      <c r="B278" s="76"/>
      <c r="C278" s="76"/>
      <c r="D278" s="55">
        <f t="shared" si="117"/>
        <v>7.8662999999999997e-002</v>
      </c>
      <c r="E278" s="56">
        <f t="shared" si="141"/>
        <v>2.124e-003</v>
      </c>
      <c r="F278" s="57">
        <f t="shared" si="142"/>
        <v>2.9280635068249457e-002</v>
      </c>
      <c r="G278" s="58">
        <f t="shared" si="134"/>
        <v>2.759059009877884</v>
      </c>
      <c r="H278" s="59">
        <f t="shared" si="135"/>
        <v>2.7297783748096345</v>
      </c>
      <c r="I278" s="60">
        <f t="shared" si="136"/>
        <v>0.99710159667961618</v>
      </c>
      <c r="J278" s="61">
        <f t="shared" si="137"/>
        <v>0.99683115419196611</v>
      </c>
      <c r="K278" s="62">
        <f t="shared" si="138"/>
        <v>2.8984033203838244e-003</v>
      </c>
      <c r="L278" s="63">
        <f t="shared" si="139"/>
        <v>3.1688458080338933e-003</v>
      </c>
      <c r="M278" s="64">
        <f t="shared" si="140"/>
        <v>8.8694557487242164e-003</v>
      </c>
      <c r="N278" s="65">
        <f t="shared" si="118"/>
        <v>0.10317430047253652</v>
      </c>
      <c r="O278" s="66">
        <f t="shared" si="119"/>
        <v>-0.16195082608159439</v>
      </c>
      <c r="P278" s="67">
        <f>シート1!B258</f>
        <v>2415</v>
      </c>
      <c r="Q278" s="68">
        <f>シート1!A258</f>
        <v>5490</v>
      </c>
      <c r="R278" s="55">
        <f t="shared" si="120"/>
        <v>7.8662999999999997e-002</v>
      </c>
      <c r="S278" s="56">
        <f t="shared" si="143"/>
        <v>2.1259999999999999e-003</v>
      </c>
      <c r="T278" s="57">
        <f t="shared" si="144"/>
        <v>2.933939219547672e-002</v>
      </c>
      <c r="U278" s="58">
        <f t="shared" si="121"/>
        <v>2.753601692282341</v>
      </c>
      <c r="V278" s="59">
        <f t="shared" si="122"/>
        <v>2.7242623000868642</v>
      </c>
      <c r="W278" s="60">
        <f t="shared" si="123"/>
        <v>0.99705282724305688</v>
      </c>
      <c r="X278" s="61">
        <f t="shared" si="124"/>
        <v>0.99677773492678678</v>
      </c>
      <c r="Y278" s="62">
        <f t="shared" si="125"/>
        <v>2.9471727569431172e-003</v>
      </c>
      <c r="Z278" s="63">
        <f t="shared" si="126"/>
        <v>3.2222650732132152e-003</v>
      </c>
      <c r="AA278" s="64">
        <f t="shared" si="127"/>
        <v>9.0038800932958941e-003</v>
      </c>
      <c r="AB278" s="65">
        <f t="shared" si="128"/>
        <v>-0.10473799706346398</v>
      </c>
      <c r="AC278" s="66">
        <f t="shared" si="129"/>
        <v>0.16374453332889585</v>
      </c>
      <c r="AD278" s="67">
        <f>シート1!C258</f>
        <v>2615</v>
      </c>
      <c r="AE278" s="6">
        <f t="shared" si="130"/>
        <v>-347277.58909406251</v>
      </c>
      <c r="AF278" s="13">
        <f t="shared" si="131"/>
        <v>380965.43934716552</v>
      </c>
      <c r="AG278" s="11">
        <f t="shared" si="132"/>
        <v>33687.85025310301</v>
      </c>
      <c r="AH278" s="2">
        <f t="shared" si="133"/>
        <v>5490</v>
      </c>
      <c r="AI278" s="76"/>
      <c r="AJ278" s="76"/>
      <c r="AK278" s="76"/>
    </row>
    <row r="279" ht="14.25">
      <c r="A279" s="76"/>
      <c r="B279" s="76"/>
      <c r="C279" s="76"/>
      <c r="D279" s="55">
        <f t="shared" si="117"/>
        <v>7.7753000000000003e-002</v>
      </c>
      <c r="E279" s="56">
        <f t="shared" si="141"/>
        <v>2.124e-003</v>
      </c>
      <c r="F279" s="57">
        <f t="shared" si="142"/>
        <v>2.9280635068249457e-002</v>
      </c>
      <c r="G279" s="58">
        <f t="shared" si="134"/>
        <v>2.7279804489833235</v>
      </c>
      <c r="H279" s="59">
        <f t="shared" si="135"/>
        <v>2.698699813915074</v>
      </c>
      <c r="I279" s="60">
        <f t="shared" si="136"/>
        <v>0.99681383076277985</v>
      </c>
      <c r="J279" s="61">
        <f t="shared" si="137"/>
        <v>0.99651945323632585</v>
      </c>
      <c r="K279" s="62">
        <f t="shared" si="138"/>
        <v>3.1861692372201489e-003</v>
      </c>
      <c r="L279" s="63">
        <f t="shared" si="139"/>
        <v>3.4805467636741527e-003</v>
      </c>
      <c r="M279" s="64">
        <f t="shared" si="140"/>
        <v>9.6588836827982798e-003</v>
      </c>
      <c r="N279" s="65">
        <f t="shared" si="118"/>
        <v>0.11235735264383651</v>
      </c>
      <c r="O279" s="66">
        <f t="shared" si="119"/>
        <v>-0.1743573752334118</v>
      </c>
      <c r="P279" s="67">
        <f>シート1!B259</f>
        <v>4102</v>
      </c>
      <c r="Q279" s="68">
        <f>シート1!A259</f>
        <v>5495</v>
      </c>
      <c r="R279" s="55">
        <f t="shared" si="120"/>
        <v>7.7753000000000003e-002</v>
      </c>
      <c r="S279" s="56">
        <f t="shared" si="143"/>
        <v>2.1259999999999999e-003</v>
      </c>
      <c r="T279" s="57">
        <f t="shared" si="144"/>
        <v>2.933939219547672e-002</v>
      </c>
      <c r="U279" s="58">
        <f t="shared" si="121"/>
        <v>2.7225853714963808</v>
      </c>
      <c r="V279" s="59">
        <f t="shared" si="122"/>
        <v>2.693245979300904</v>
      </c>
      <c r="W279" s="60">
        <f t="shared" si="123"/>
        <v>0.99676133523234234</v>
      </c>
      <c r="X279" s="61">
        <f t="shared" si="124"/>
        <v>0.9964619978621676</v>
      </c>
      <c r="Y279" s="62">
        <f t="shared" si="125"/>
        <v>3.2386647676576619e-003</v>
      </c>
      <c r="Z279" s="63">
        <f t="shared" si="126"/>
        <v>3.5380021378323967e-003</v>
      </c>
      <c r="AA279" s="64">
        <f t="shared" si="127"/>
        <v>9.8019485077499892e-003</v>
      </c>
      <c r="AB279" s="65">
        <f t="shared" si="128"/>
        <v>-0.11402155997005738</v>
      </c>
      <c r="AC279" s="66">
        <f t="shared" si="129"/>
        <v>0.17622869431116256</v>
      </c>
      <c r="AD279" s="67">
        <f>シート1!C259</f>
        <v>4263</v>
      </c>
      <c r="AE279" s="6">
        <f t="shared" si="130"/>
        <v>-635056.59972661326</v>
      </c>
      <c r="AF279" s="13">
        <f t="shared" si="131"/>
        <v>668403.98736527446</v>
      </c>
      <c r="AG279" s="11">
        <f t="shared" si="132"/>
        <v>33347.387638661196</v>
      </c>
      <c r="AH279" s="2">
        <f t="shared" si="133"/>
        <v>5495</v>
      </c>
      <c r="AI279" s="76"/>
      <c r="AJ279" s="76"/>
      <c r="AK279" s="76"/>
    </row>
    <row r="280" ht="14.25">
      <c r="A280" s="76"/>
      <c r="B280" s="76"/>
      <c r="C280" s="76"/>
      <c r="D280" s="55">
        <f t="shared" si="117"/>
        <v>7.6842999999999995e-002</v>
      </c>
      <c r="E280" s="56">
        <f t="shared" si="141"/>
        <v>2.124e-003</v>
      </c>
      <c r="F280" s="57">
        <f t="shared" si="142"/>
        <v>2.9280635068249457e-002</v>
      </c>
      <c r="G280" s="58">
        <f t="shared" si="134"/>
        <v>2.6969018880887625</v>
      </c>
      <c r="H280" s="59">
        <f t="shared" si="135"/>
        <v>2.667621253020513</v>
      </c>
      <c r="I280" s="60">
        <f t="shared" si="136"/>
        <v>0.99650060561799725</v>
      </c>
      <c r="J280" s="61">
        <f t="shared" si="137"/>
        <v>0.99618048404935255</v>
      </c>
      <c r="K280" s="62">
        <f t="shared" si="138"/>
        <v>3.4993943820027518e-003</v>
      </c>
      <c r="L280" s="63">
        <f t="shared" si="139"/>
        <v>3.8195159506474452e-003</v>
      </c>
      <c r="M280" s="64">
        <f t="shared" si="140"/>
        <v>1.0508420086353512e-002</v>
      </c>
      <c r="N280" s="65">
        <f t="shared" si="118"/>
        <v>0.12223961900221743</v>
      </c>
      <c r="O280" s="66">
        <f t="shared" si="119"/>
        <v>-0.18750825925099854</v>
      </c>
      <c r="P280" s="67">
        <f>シート1!B260</f>
        <v>32423</v>
      </c>
      <c r="Q280" s="68">
        <f>シート1!A260</f>
        <v>5500</v>
      </c>
      <c r="R280" s="55">
        <f t="shared" si="120"/>
        <v>7.6842999999999995e-002</v>
      </c>
      <c r="S280" s="56">
        <f t="shared" si="143"/>
        <v>2.1259999999999999e-003</v>
      </c>
      <c r="T280" s="57">
        <f t="shared" si="144"/>
        <v>2.933939219547672e-002</v>
      </c>
      <c r="U280" s="58">
        <f t="shared" si="121"/>
        <v>2.6915690507104206</v>
      </c>
      <c r="V280" s="59">
        <f t="shared" si="122"/>
        <v>2.6622296585149439</v>
      </c>
      <c r="W280" s="60">
        <f t="shared" si="123"/>
        <v>0.99644416126682744</v>
      </c>
      <c r="X280" s="61">
        <f t="shared" si="124"/>
        <v>0.99611875519595094</v>
      </c>
      <c r="Y280" s="62">
        <f t="shared" si="125"/>
        <v>3.5558387331725561e-003</v>
      </c>
      <c r="Z280" s="63">
        <f t="shared" si="126"/>
        <v>3.8812448040490555e-003</v>
      </c>
      <c r="AA280" s="64">
        <f t="shared" si="127"/>
        <v>1.0660494098918578e-002</v>
      </c>
      <c r="AB280" s="65">
        <f t="shared" si="128"/>
        <v>-0.12400862606544218</v>
      </c>
      <c r="AC280" s="66">
        <f t="shared" si="129"/>
        <v>0.18945716665263401</v>
      </c>
      <c r="AD280" s="67">
        <f>シート1!C260</f>
        <v>44584</v>
      </c>
      <c r="AE280" s="6">
        <f t="shared" si="130"/>
        <v>-5398213.4565806454</v>
      </c>
      <c r="AF280" s="13">
        <f t="shared" si="131"/>
        <v>7515141.1854155008</v>
      </c>
      <c r="AG280" s="11">
        <f t="shared" si="132"/>
        <v>2116927.7288348554</v>
      </c>
      <c r="AH280" s="2">
        <f t="shared" si="133"/>
        <v>5500</v>
      </c>
      <c r="AI280" s="76"/>
      <c r="AJ280" s="76"/>
      <c r="AK280" s="76"/>
    </row>
    <row r="281" ht="14.25">
      <c r="A281" s="76"/>
      <c r="B281" s="76"/>
      <c r="C281" s="76"/>
      <c r="D281" s="55">
        <f t="shared" si="117"/>
        <v>7.5935000000000002e-002</v>
      </c>
      <c r="E281" s="56">
        <f t="shared" si="141"/>
        <v>2.124e-003</v>
      </c>
      <c r="F281" s="57">
        <f t="shared" si="142"/>
        <v>2.9280635068249457e-002</v>
      </c>
      <c r="G281" s="58">
        <f t="shared" si="134"/>
        <v>2.6658916317236407</v>
      </c>
      <c r="H281" s="59">
        <f t="shared" si="135"/>
        <v>2.6366109966553912</v>
      </c>
      <c r="I281" s="60">
        <f t="shared" si="136"/>
        <v>0.99616077801251768</v>
      </c>
      <c r="J281" s="61">
        <f t="shared" si="137"/>
        <v>0.99581306004292425</v>
      </c>
      <c r="K281" s="62">
        <f t="shared" si="138"/>
        <v>3.8392219874823219e-003</v>
      </c>
      <c r="L281" s="63">
        <f t="shared" si="139"/>
        <v>4.1869399570757526e-003</v>
      </c>
      <c r="M281" s="64">
        <f t="shared" si="140"/>
        <v>1.1419559716126435e-002</v>
      </c>
      <c r="N281" s="65">
        <f t="shared" si="118"/>
        <v>0.13283848736549317</v>
      </c>
      <c r="O281" s="66">
        <f t="shared" si="119"/>
        <v>-0.20139757006355774</v>
      </c>
      <c r="P281" s="67">
        <f>シート1!B261</f>
        <v>2830</v>
      </c>
      <c r="Q281" s="68">
        <f>シート1!A261</f>
        <v>5505</v>
      </c>
      <c r="R281" s="55">
        <f t="shared" si="120"/>
        <v>7.5935000000000002e-002</v>
      </c>
      <c r="S281" s="56">
        <f t="shared" si="143"/>
        <v>2.1259999999999999e-003</v>
      </c>
      <c r="T281" s="57">
        <f t="shared" si="144"/>
        <v>2.933939219547672e-002</v>
      </c>
      <c r="U281" s="58">
        <f t="shared" si="121"/>
        <v>2.6606208976624517</v>
      </c>
      <c r="V281" s="59">
        <f t="shared" si="122"/>
        <v>2.6312815054669749</v>
      </c>
      <c r="W281" s="60">
        <f t="shared" si="123"/>
        <v>0.99610016397695644</v>
      </c>
      <c r="X281" s="61">
        <f t="shared" si="124"/>
        <v>0.99574682278468463</v>
      </c>
      <c r="Y281" s="62">
        <f t="shared" si="125"/>
        <v>3.8998360230435569e-003</v>
      </c>
      <c r="Z281" s="63">
        <f t="shared" si="126"/>
        <v>4.2531772153153735e-003</v>
      </c>
      <c r="AA281" s="64">
        <f t="shared" si="127"/>
        <v>1.1580990052343908e-002</v>
      </c>
      <c r="AB281" s="65">
        <f t="shared" si="128"/>
        <v>-0.13471633223964793</v>
      </c>
      <c r="AC281" s="66">
        <f t="shared" si="129"/>
        <v>0.20342353097282734</v>
      </c>
      <c r="AD281" s="67">
        <f>シート1!C261</f>
        <v>3572</v>
      </c>
      <c r="AE281" s="6">
        <f t="shared" si="130"/>
        <v>-506077.60232257034</v>
      </c>
      <c r="AF281" s="13">
        <f t="shared" si="131"/>
        <v>646486.8783193134</v>
      </c>
      <c r="AG281" s="11">
        <f t="shared" si="132"/>
        <v>140409.27599674306</v>
      </c>
      <c r="AH281" s="2">
        <f t="shared" si="133"/>
        <v>5505</v>
      </c>
      <c r="AI281" s="76"/>
      <c r="AJ281" s="76"/>
      <c r="AK281" s="76"/>
    </row>
    <row r="282" ht="14.25">
      <c r="A282" s="76"/>
      <c r="B282" s="76"/>
      <c r="C282" s="76"/>
      <c r="D282" s="55">
        <f t="shared" si="117"/>
        <v>7.5026999999999996e-002</v>
      </c>
      <c r="E282" s="56">
        <f t="shared" si="141"/>
        <v>2.124e-003</v>
      </c>
      <c r="F282" s="57">
        <f t="shared" si="142"/>
        <v>2.9280635068249457e-002</v>
      </c>
      <c r="G282" s="58">
        <f t="shared" si="134"/>
        <v>2.6348813753585185</v>
      </c>
      <c r="H282" s="59">
        <f t="shared" si="135"/>
        <v>2.605600740290269</v>
      </c>
      <c r="I282" s="60">
        <f t="shared" si="136"/>
        <v>0.99579166539081054</v>
      </c>
      <c r="J282" s="61">
        <f t="shared" si="137"/>
        <v>0.99541433504786525</v>
      </c>
      <c r="K282" s="62">
        <f t="shared" si="138"/>
        <v>4.2083346091894569e-003</v>
      </c>
      <c r="L282" s="63">
        <f t="shared" si="139"/>
        <v>4.5856649521347492e-003</v>
      </c>
      <c r="M282" s="64">
        <f t="shared" si="140"/>
        <v>1.2397772441660102e-002</v>
      </c>
      <c r="N282" s="65">
        <f t="shared" si="118"/>
        <v>0.14421758621096481</v>
      </c>
      <c r="O282" s="66">
        <f t="shared" si="119"/>
        <v>-0.21607789332401242</v>
      </c>
      <c r="P282" s="67">
        <f>シート1!B262</f>
        <v>4797</v>
      </c>
      <c r="Q282" s="68">
        <f>シート1!A262</f>
        <v>5510</v>
      </c>
      <c r="R282" s="55">
        <f t="shared" si="120"/>
        <v>7.5026999999999996e-002</v>
      </c>
      <c r="S282" s="56">
        <f t="shared" si="143"/>
        <v>2.1259999999999999e-003</v>
      </c>
      <c r="T282" s="57">
        <f t="shared" si="144"/>
        <v>2.933939219547672e-002</v>
      </c>
      <c r="U282" s="58">
        <f t="shared" si="121"/>
        <v>2.6296727446144827</v>
      </c>
      <c r="V282" s="59">
        <f t="shared" si="122"/>
        <v>2.600333352419006</v>
      </c>
      <c r="W282" s="60">
        <f t="shared" si="123"/>
        <v>0.99572664511246822</v>
      </c>
      <c r="X282" s="61">
        <f t="shared" si="124"/>
        <v>0.99534333793020635</v>
      </c>
      <c r="Y282" s="62">
        <f t="shared" si="125"/>
        <v>4.2733548875317773e-003</v>
      </c>
      <c r="Z282" s="63">
        <f t="shared" si="126"/>
        <v>4.6566620697936489e-003</v>
      </c>
      <c r="AA282" s="64">
        <f t="shared" si="127"/>
        <v>1.2568923441833638e-002</v>
      </c>
      <c r="AB282" s="65">
        <f t="shared" si="128"/>
        <v>-0.14620850709927519</v>
      </c>
      <c r="AC282" s="66">
        <f t="shared" si="129"/>
        <v>0.21818017910414614</v>
      </c>
      <c r="AD282" s="67">
        <f>シート1!C262</f>
        <v>4838</v>
      </c>
      <c r="AE282" s="6">
        <f t="shared" si="130"/>
        <v>-920357.40435636358</v>
      </c>
      <c r="AF282" s="13">
        <f t="shared" si="131"/>
        <v>939135.4487460074</v>
      </c>
      <c r="AG282" s="11">
        <f t="shared" si="132"/>
        <v>18778.044389643823</v>
      </c>
      <c r="AH282" s="2">
        <f t="shared" si="133"/>
        <v>5510</v>
      </c>
      <c r="AI282" s="76"/>
      <c r="AJ282" s="76"/>
      <c r="AK282" s="76"/>
    </row>
    <row r="283" ht="14.25">
      <c r="A283" s="76"/>
      <c r="B283" s="76"/>
      <c r="C283" s="76"/>
      <c r="D283" s="55">
        <f t="shared" si="117"/>
        <v>7.4119999999999991e-002</v>
      </c>
      <c r="E283" s="56">
        <f t="shared" si="141"/>
        <v>2.124e-003</v>
      </c>
      <c r="F283" s="57">
        <f t="shared" si="142"/>
        <v>2.9280635068249457e-002</v>
      </c>
      <c r="G283" s="58">
        <f t="shared" si="134"/>
        <v>2.6039052712581157</v>
      </c>
      <c r="H283" s="59">
        <f t="shared" si="135"/>
        <v>2.5746246361898661</v>
      </c>
      <c r="I283" s="60">
        <f t="shared" si="136"/>
        <v>0.99539158862842436</v>
      </c>
      <c r="J283" s="61">
        <f t="shared" si="137"/>
        <v>0.99498255376979194</v>
      </c>
      <c r="K283" s="62">
        <f t="shared" si="138"/>
        <v>4.6084113715756381e-003</v>
      </c>
      <c r="L283" s="63">
        <f t="shared" si="139"/>
        <v>5.0174462302080558e-003</v>
      </c>
      <c r="M283" s="64">
        <f t="shared" si="140"/>
        <v>1.3445647059068481e-002</v>
      </c>
      <c r="N283" s="65">
        <f t="shared" si="118"/>
        <v>0.15640702981347532</v>
      </c>
      <c r="O283" s="66">
        <f t="shared" si="119"/>
        <v>-0.23155514493506041</v>
      </c>
      <c r="P283" s="67">
        <f>シート1!B263</f>
        <v>3208</v>
      </c>
      <c r="Q283" s="68">
        <f>シート1!A263</f>
        <v>5515</v>
      </c>
      <c r="R283" s="55">
        <f t="shared" si="120"/>
        <v>7.4119999999999991e-002</v>
      </c>
      <c r="S283" s="56">
        <f t="shared" si="143"/>
        <v>2.1259999999999999e-003</v>
      </c>
      <c r="T283" s="57">
        <f t="shared" si="144"/>
        <v>2.933939219547672e-002</v>
      </c>
      <c r="U283" s="58">
        <f t="shared" si="121"/>
        <v>2.598758675435509</v>
      </c>
      <c r="V283" s="59">
        <f t="shared" si="122"/>
        <v>2.5694192832400322</v>
      </c>
      <c r="W283" s="60">
        <f t="shared" si="123"/>
        <v>0.99532192386919693</v>
      </c>
      <c r="X283" s="61">
        <f t="shared" si="124"/>
        <v>0.99490654398233924</v>
      </c>
      <c r="Y283" s="62">
        <f t="shared" si="125"/>
        <v>4.6780761308030661e-003</v>
      </c>
      <c r="Z283" s="63">
        <f t="shared" si="126"/>
        <v>5.093456017660758e-003</v>
      </c>
      <c r="AA283" s="64">
        <f t="shared" si="127"/>
        <v>1.3626867824656773e-002</v>
      </c>
      <c r="AB283" s="65">
        <f t="shared" si="128"/>
        <v>-0.1585150876526904</v>
      </c>
      <c r="AC283" s="66">
        <f t="shared" si="129"/>
        <v>0.23373255646753177</v>
      </c>
      <c r="AD283" s="67">
        <f>シート1!C263</f>
        <v>3374</v>
      </c>
      <c r="AE283" s="6">
        <f t="shared" si="130"/>
        <v>-659576.61541933159</v>
      </c>
      <c r="AF283" s="13">
        <f t="shared" si="131"/>
        <v>701635.19112186506</v>
      </c>
      <c r="AG283" s="11">
        <f t="shared" si="132"/>
        <v>42058.575702533475</v>
      </c>
      <c r="AH283" s="2">
        <f t="shared" si="133"/>
        <v>5515</v>
      </c>
      <c r="AI283" s="76"/>
      <c r="AJ283" s="76"/>
      <c r="AK283" s="76"/>
    </row>
    <row r="284" ht="14.25">
      <c r="A284" s="76"/>
      <c r="B284" s="76"/>
      <c r="C284" s="76"/>
      <c r="D284" s="55">
        <f t="shared" si="117"/>
        <v>7.3213e-002</v>
      </c>
      <c r="E284" s="56">
        <f t="shared" si="141"/>
        <v>2.124e-003</v>
      </c>
      <c r="F284" s="57">
        <f t="shared" si="142"/>
        <v>2.9280635068249457e-002</v>
      </c>
      <c r="G284" s="58">
        <f t="shared" si="134"/>
        <v>2.5729291671577128</v>
      </c>
      <c r="H284" s="59">
        <f t="shared" si="135"/>
        <v>2.5436485320894633</v>
      </c>
      <c r="I284" s="60">
        <f t="shared" si="136"/>
        <v>0.99495790780794857</v>
      </c>
      <c r="J284" s="61">
        <f t="shared" si="137"/>
        <v>0.9945149297371737</v>
      </c>
      <c r="K284" s="62">
        <f t="shared" si="138"/>
        <v>5.0420921920514283e-003</v>
      </c>
      <c r="L284" s="63">
        <f t="shared" si="139"/>
        <v>5.4850702628262971e-003</v>
      </c>
      <c r="M284" s="64">
        <f t="shared" si="140"/>
        <v>1.4568104216154934e-002</v>
      </c>
      <c r="N284" s="65">
        <f t="shared" si="118"/>
        <v>0.16946405780636478</v>
      </c>
      <c r="O284" s="66">
        <f t="shared" si="119"/>
        <v>-0.24786713648661418</v>
      </c>
      <c r="P284" s="67">
        <f>シート1!B264</f>
        <v>2235</v>
      </c>
      <c r="Q284" s="68">
        <f>シート1!A264</f>
        <v>5520</v>
      </c>
      <c r="R284" s="55">
        <f t="shared" si="120"/>
        <v>7.3213e-002</v>
      </c>
      <c r="S284" s="56">
        <f t="shared" si="143"/>
        <v>2.1259999999999999e-003</v>
      </c>
      <c r="T284" s="57">
        <f t="shared" si="144"/>
        <v>2.933939219547672e-002</v>
      </c>
      <c r="U284" s="58">
        <f t="shared" si="121"/>
        <v>2.5678446062565361</v>
      </c>
      <c r="V284" s="59">
        <f t="shared" si="122"/>
        <v>2.5385052140610593</v>
      </c>
      <c r="W284" s="60">
        <f t="shared" si="123"/>
        <v>0.99488334908176357</v>
      </c>
      <c r="X284" s="61">
        <f t="shared" si="124"/>
        <v>0.99443364280032021</v>
      </c>
      <c r="Y284" s="62">
        <f t="shared" si="125"/>
        <v>5.1166509182364317e-003</v>
      </c>
      <c r="Z284" s="63">
        <f t="shared" si="126"/>
        <v>5.5663571996797945e-003</v>
      </c>
      <c r="AA284" s="64">
        <f t="shared" si="127"/>
        <v>1.4759748575353077e-002</v>
      </c>
      <c r="AB284" s="65">
        <f t="shared" si="128"/>
        <v>-0.17169336851718492</v>
      </c>
      <c r="AC284" s="66">
        <f t="shared" si="129"/>
        <v>0.25011814897706325</v>
      </c>
      <c r="AD284" s="67">
        <f>シート1!C264</f>
        <v>2845</v>
      </c>
      <c r="AE284" s="6">
        <f t="shared" si="130"/>
        <v>-491895.59360756731</v>
      </c>
      <c r="AF284" s="13">
        <f t="shared" si="131"/>
        <v>633103.26400221675</v>
      </c>
      <c r="AG284" s="11">
        <f t="shared" si="132"/>
        <v>141207.67039464944</v>
      </c>
      <c r="AH284" s="2">
        <f t="shared" si="133"/>
        <v>5520</v>
      </c>
      <c r="AI284" s="76"/>
      <c r="AJ284" s="76"/>
      <c r="AK284" s="76"/>
    </row>
    <row r="285" ht="14.25">
      <c r="A285" s="76"/>
      <c r="B285" s="76"/>
      <c r="C285" s="76"/>
      <c r="D285" s="55">
        <f t="shared" si="117"/>
        <v>7.2307999999999997e-002</v>
      </c>
      <c r="E285" s="56">
        <f t="shared" si="141"/>
        <v>2.124e-003</v>
      </c>
      <c r="F285" s="57">
        <f t="shared" si="142"/>
        <v>2.9280635068249457e-002</v>
      </c>
      <c r="G285" s="58">
        <f t="shared" si="134"/>
        <v>2.5420213675867487</v>
      </c>
      <c r="H285" s="59">
        <f t="shared" si="135"/>
        <v>2.5127407325184992</v>
      </c>
      <c r="I285" s="60">
        <f t="shared" si="136"/>
        <v>0.99448932822321245</v>
      </c>
      <c r="J285" s="61">
        <f t="shared" si="137"/>
        <v>0.99401013299658492</v>
      </c>
      <c r="K285" s="62">
        <f t="shared" si="138"/>
        <v>5.5106717767875457e-003</v>
      </c>
      <c r="L285" s="63">
        <f t="shared" si="139"/>
        <v>5.9898670034150836e-003</v>
      </c>
      <c r="M285" s="64">
        <f t="shared" si="140"/>
        <v>1.5766389527584652e-002</v>
      </c>
      <c r="N285" s="65">
        <f t="shared" si="118"/>
        <v>0.18340315985228908</v>
      </c>
      <c r="O285" s="66">
        <f t="shared" si="119"/>
        <v>-0.26499564662685654</v>
      </c>
      <c r="P285" s="67">
        <f>シート1!B265</f>
        <v>6360</v>
      </c>
      <c r="Q285" s="68">
        <f>シート1!A265</f>
        <v>5525</v>
      </c>
      <c r="R285" s="55">
        <f t="shared" si="120"/>
        <v>7.2307999999999997e-002</v>
      </c>
      <c r="S285" s="56">
        <f t="shared" si="143"/>
        <v>2.1259999999999999e-003</v>
      </c>
      <c r="T285" s="57">
        <f t="shared" si="144"/>
        <v>2.933939219547672e-002</v>
      </c>
      <c r="U285" s="58">
        <f t="shared" si="121"/>
        <v>2.5369987048155536</v>
      </c>
      <c r="V285" s="59">
        <f t="shared" si="122"/>
        <v>2.5076593126200768</v>
      </c>
      <c r="W285" s="60">
        <f t="shared" si="123"/>
        <v>0.99440963161028717</v>
      </c>
      <c r="X285" s="61">
        <f t="shared" si="124"/>
        <v>0.99392331090483799</v>
      </c>
      <c r="Y285" s="62">
        <f t="shared" si="125"/>
        <v>5.5903683897128298e-003</v>
      </c>
      <c r="Z285" s="63">
        <f t="shared" si="126"/>
        <v>6.0766890951620134e-003</v>
      </c>
      <c r="AA285" s="64">
        <f t="shared" si="127"/>
        <v>1.5968779450483587e-002</v>
      </c>
      <c r="AB285" s="65">
        <f t="shared" si="128"/>
        <v>-0.1857574687647375</v>
      </c>
      <c r="AC285" s="66">
        <f t="shared" si="129"/>
        <v>0.26731814753125016</v>
      </c>
      <c r="AD285" s="67">
        <f>シート1!C265</f>
        <v>8279</v>
      </c>
      <c r="AE285" s="6">
        <f t="shared" si="130"/>
        <v>-1496484.8004984334</v>
      </c>
      <c r="AF285" s="13">
        <f t="shared" si="131"/>
        <v>1969034.8432793387</v>
      </c>
      <c r="AG285" s="11">
        <f t="shared" si="132"/>
        <v>472550.04278090526</v>
      </c>
      <c r="AH285" s="2">
        <f t="shared" si="133"/>
        <v>5525</v>
      </c>
      <c r="AI285" s="76"/>
      <c r="AJ285" s="76"/>
      <c r="AK285" s="76"/>
    </row>
    <row r="286" ht="14.25">
      <c r="A286" s="76"/>
      <c r="B286" s="76"/>
      <c r="C286" s="76"/>
      <c r="D286" s="55">
        <f t="shared" si="117"/>
        <v>7.1402999999999994e-002</v>
      </c>
      <c r="E286" s="56">
        <f t="shared" si="141"/>
        <v>2.124e-003</v>
      </c>
      <c r="F286" s="57">
        <f t="shared" si="142"/>
        <v>2.9280635068249457e-002</v>
      </c>
      <c r="G286" s="58">
        <f t="shared" si="134"/>
        <v>2.5111135680157846</v>
      </c>
      <c r="H286" s="59">
        <f t="shared" si="135"/>
        <v>2.481832932947535</v>
      </c>
      <c r="I286" s="60">
        <f t="shared" si="136"/>
        <v>0.99398245141524222</v>
      </c>
      <c r="J286" s="61">
        <f t="shared" si="137"/>
        <v>0.99346457290412882</v>
      </c>
      <c r="K286" s="62">
        <f t="shared" si="138"/>
        <v>6.0175485847577814e-003</v>
      </c>
      <c r="L286" s="63">
        <f t="shared" si="139"/>
        <v>6.5354270958711824e-003</v>
      </c>
      <c r="M286" s="64">
        <f t="shared" si="140"/>
        <v>1.704694604415169e-002</v>
      </c>
      <c r="N286" s="65">
        <f t="shared" si="118"/>
        <v>0.198299284998565</v>
      </c>
      <c r="O286" s="66">
        <f t="shared" si="119"/>
        <v>-0.28299446219769475</v>
      </c>
      <c r="P286" s="67">
        <f>シート1!B266</f>
        <v>5622</v>
      </c>
      <c r="Q286" s="68">
        <f>シート1!A266</f>
        <v>5530</v>
      </c>
      <c r="R286" s="55">
        <f t="shared" si="120"/>
        <v>7.1402999999999994e-002</v>
      </c>
      <c r="S286" s="56">
        <f t="shared" si="143"/>
        <v>2.1259999999999999e-003</v>
      </c>
      <c r="T286" s="57">
        <f t="shared" si="144"/>
        <v>2.933939219547672e-002</v>
      </c>
      <c r="U286" s="58">
        <f t="shared" si="121"/>
        <v>2.506152803374571</v>
      </c>
      <c r="V286" s="59">
        <f t="shared" si="122"/>
        <v>2.4768134111790943</v>
      </c>
      <c r="W286" s="60">
        <f t="shared" si="123"/>
        <v>0.99389735696375259</v>
      </c>
      <c r="X286" s="61">
        <f t="shared" si="124"/>
        <v>0.99337194086123504</v>
      </c>
      <c r="Y286" s="62">
        <f t="shared" si="125"/>
        <v>6.1026430362474127e-003</v>
      </c>
      <c r="Z286" s="63">
        <f t="shared" si="126"/>
        <v>6.6280591387649634e-003</v>
      </c>
      <c r="AA286" s="64">
        <f t="shared" si="127"/>
        <v>1.7260416371299984e-002</v>
      </c>
      <c r="AB286" s="65">
        <f t="shared" si="128"/>
        <v>-0.20078248715878064</v>
      </c>
      <c r="AC286" s="66">
        <f t="shared" si="129"/>
        <v>0.28538605307724296</v>
      </c>
      <c r="AD286" s="67">
        <f>シート1!C266</f>
        <v>3218</v>
      </c>
      <c r="AE286" s="6">
        <f t="shared" si="130"/>
        <v>-1412684.6736634085</v>
      </c>
      <c r="AF286" s="13">
        <f t="shared" si="131"/>
        <v>817082.40921700094</v>
      </c>
      <c r="AG286" s="11">
        <f t="shared" si="132"/>
        <v>-595602.26444640756</v>
      </c>
      <c r="AH286" s="2">
        <f t="shared" si="133"/>
        <v>5530</v>
      </c>
      <c r="AI286" s="76"/>
      <c r="AJ286" s="76"/>
      <c r="AK286" s="76"/>
    </row>
    <row r="287" ht="14.25">
      <c r="A287" s="76"/>
      <c r="B287" s="76"/>
      <c r="C287" s="76"/>
      <c r="D287" s="55">
        <f t="shared" si="117"/>
        <v>7.0499999999999993e-002</v>
      </c>
      <c r="E287" s="56">
        <f t="shared" si="141"/>
        <v>2.124e-003</v>
      </c>
      <c r="F287" s="57">
        <f t="shared" si="142"/>
        <v>2.9280635068249457e-002</v>
      </c>
      <c r="G287" s="58">
        <f t="shared" si="134"/>
        <v>2.4802740729742587</v>
      </c>
      <c r="H287" s="59">
        <f t="shared" si="135"/>
        <v>2.4509934379060092</v>
      </c>
      <c r="I287" s="60">
        <f t="shared" si="136"/>
        <v>0.9934359284803056</v>
      </c>
      <c r="J287" s="61">
        <f t="shared" si="137"/>
        <v>0.99287687247786849</v>
      </c>
      <c r="K287" s="62">
        <f t="shared" si="138"/>
        <v>6.5640715196944033e-003</v>
      </c>
      <c r="L287" s="63">
        <f t="shared" si="139"/>
        <v>7.1231275221315116e-003</v>
      </c>
      <c r="M287" s="64">
        <f t="shared" si="140"/>
        <v>1.8410791867918833e-002</v>
      </c>
      <c r="N287" s="65">
        <f t="shared" si="118"/>
        <v>0.2141642763583568</v>
      </c>
      <c r="O287" s="66">
        <f t="shared" si="119"/>
        <v>-0.30183765923025002</v>
      </c>
      <c r="P287" s="67">
        <f>シート1!B267</f>
        <v>2197</v>
      </c>
      <c r="Q287" s="68">
        <f>シート1!A267</f>
        <v>5535</v>
      </c>
      <c r="R287" s="55">
        <f t="shared" si="120"/>
        <v>7.0499999999999993e-002</v>
      </c>
      <c r="S287" s="56">
        <f t="shared" si="143"/>
        <v>2.1259999999999999e-003</v>
      </c>
      <c r="T287" s="57">
        <f t="shared" si="144"/>
        <v>2.933939219547672e-002</v>
      </c>
      <c r="U287" s="58">
        <f t="shared" si="121"/>
        <v>2.4753750696715802</v>
      </c>
      <c r="V287" s="59">
        <f t="shared" si="122"/>
        <v>2.4460356774761034</v>
      </c>
      <c r="W287" s="60">
        <f t="shared" si="123"/>
        <v>0.99334518411697892</v>
      </c>
      <c r="X287" s="61">
        <f t="shared" si="124"/>
        <v>0.9927781646547873</v>
      </c>
      <c r="Y287" s="62">
        <f t="shared" si="125"/>
        <v>6.6548158830210813e-003</v>
      </c>
      <c r="Z287" s="63">
        <f t="shared" si="126"/>
        <v>7.2218353452127015e-003</v>
      </c>
      <c r="AA287" s="64">
        <f t="shared" si="127"/>
        <v>1.8635640031378783e-002</v>
      </c>
      <c r="AB287" s="65">
        <f t="shared" si="128"/>
        <v>-0.21677983165675851</v>
      </c>
      <c r="AC287" s="66">
        <f t="shared" si="129"/>
        <v>0.30429532970196521</v>
      </c>
      <c r="AD287" s="67">
        <f>シート1!C267</f>
        <v>4065</v>
      </c>
      <c r="AE287" s="6">
        <f t="shared" si="130"/>
        <v>-588816.45234579546</v>
      </c>
      <c r="AF287" s="13">
        <f t="shared" si="131"/>
        <v>1100532.6023057622</v>
      </c>
      <c r="AG287" s="11">
        <f t="shared" si="132"/>
        <v>511716.14995996677</v>
      </c>
      <c r="AH287" s="2">
        <f t="shared" si="133"/>
        <v>5535</v>
      </c>
      <c r="AI287" s="76"/>
      <c r="AJ287" s="76"/>
      <c r="AK287" s="76"/>
    </row>
    <row r="288" ht="14.25">
      <c r="A288" s="76"/>
      <c r="B288" s="76"/>
      <c r="C288" s="76"/>
      <c r="D288" s="55">
        <f t="shared" si="117"/>
        <v>6.9596999999999992e-002</v>
      </c>
      <c r="E288" s="56">
        <f t="shared" si="141"/>
        <v>2.124e-003</v>
      </c>
      <c r="F288" s="57">
        <f t="shared" si="142"/>
        <v>2.9280635068249457e-002</v>
      </c>
      <c r="G288" s="58">
        <f t="shared" si="134"/>
        <v>2.4494345779327329</v>
      </c>
      <c r="H288" s="59">
        <f t="shared" si="135"/>
        <v>2.4201539428644834</v>
      </c>
      <c r="I288" s="60">
        <f t="shared" si="136"/>
        <v>0.99284596501480482</v>
      </c>
      <c r="J288" s="61">
        <f t="shared" si="137"/>
        <v>0.99224303108834466</v>
      </c>
      <c r="K288" s="62">
        <f t="shared" si="138"/>
        <v>7.154034985195179e-003</v>
      </c>
      <c r="L288" s="63">
        <f t="shared" si="139"/>
        <v>7.7569689116553375e-003</v>
      </c>
      <c r="M288" s="64">
        <f t="shared" si="140"/>
        <v>1.9864850630156743e-002</v>
      </c>
      <c r="N288" s="65">
        <f t="shared" si="118"/>
        <v>0.2310786733506906</v>
      </c>
      <c r="O288" s="66">
        <f t="shared" si="119"/>
        <v>-0.32157857242132348</v>
      </c>
      <c r="P288" s="67">
        <f>シート1!B268</f>
        <v>3246</v>
      </c>
      <c r="Q288" s="68">
        <f>シート1!A268</f>
        <v>5540</v>
      </c>
      <c r="R288" s="55">
        <f t="shared" si="120"/>
        <v>6.9596999999999992e-002</v>
      </c>
      <c r="S288" s="56">
        <f t="shared" si="143"/>
        <v>2.1259999999999999e-003</v>
      </c>
      <c r="T288" s="57">
        <f t="shared" si="144"/>
        <v>2.933939219547672e-002</v>
      </c>
      <c r="U288" s="58">
        <f t="shared" si="121"/>
        <v>2.4445973359685889</v>
      </c>
      <c r="V288" s="59">
        <f t="shared" si="122"/>
        <v>2.4152579437731121</v>
      </c>
      <c r="W288" s="60">
        <f t="shared" si="123"/>
        <v>0.99274930278080054</v>
      </c>
      <c r="X288" s="61">
        <f t="shared" si="124"/>
        <v>0.99213796506664842</v>
      </c>
      <c r="Y288" s="62">
        <f t="shared" si="125"/>
        <v>7.2506972191994645e-003</v>
      </c>
      <c r="Z288" s="63">
        <f t="shared" si="126"/>
        <v>7.8620349333515804e-003</v>
      </c>
      <c r="AA288" s="64">
        <f t="shared" si="127"/>
        <v>2.0101384197981079e-002</v>
      </c>
      <c r="AB288" s="65">
        <f t="shared" si="128"/>
        <v>-0.23383015958501333</v>
      </c>
      <c r="AC288" s="66">
        <f t="shared" si="129"/>
        <v>0.32409898441261087</v>
      </c>
      <c r="AD288" s="67">
        <f>シート1!C268</f>
        <v>3462</v>
      </c>
      <c r="AE288" s="6">
        <f t="shared" si="130"/>
        <v>-926855.58996065904</v>
      </c>
      <c r="AF288" s="13">
        <f t="shared" si="131"/>
        <v>998278.7108863215</v>
      </c>
      <c r="AG288" s="11">
        <f t="shared" si="132"/>
        <v>71423.120925662457</v>
      </c>
      <c r="AH288" s="2">
        <f t="shared" si="133"/>
        <v>5540</v>
      </c>
      <c r="AI288" s="76"/>
      <c r="AJ288" s="76"/>
      <c r="AK288" s="76"/>
    </row>
    <row r="289" ht="14.25">
      <c r="A289" s="76"/>
      <c r="B289" s="76"/>
      <c r="C289" s="76"/>
      <c r="D289" s="55">
        <f t="shared" si="117"/>
        <v>6.8694999999999992e-002</v>
      </c>
      <c r="E289" s="56">
        <f t="shared" si="141"/>
        <v>2.124e-003</v>
      </c>
      <c r="F289" s="57">
        <f t="shared" si="142"/>
        <v>2.9280635068249457e-002</v>
      </c>
      <c r="G289" s="58">
        <f t="shared" si="134"/>
        <v>2.4186292351559269</v>
      </c>
      <c r="H289" s="59">
        <f t="shared" si="135"/>
        <v>2.3893486000876774</v>
      </c>
      <c r="I289" s="60">
        <f t="shared" si="136"/>
        <v>0.99221044478326326</v>
      </c>
      <c r="J289" s="61">
        <f t="shared" si="137"/>
        <v>0.99156086057479187</v>
      </c>
      <c r="K289" s="62">
        <f t="shared" si="138"/>
        <v>7.7895552167367432e-003</v>
      </c>
      <c r="L289" s="63">
        <f t="shared" si="139"/>
        <v>8.4391394252081309e-003</v>
      </c>
      <c r="M289" s="64">
        <f t="shared" si="140"/>
        <v>2.141160483813883e-002</v>
      </c>
      <c r="N289" s="65">
        <f t="shared" si="118"/>
        <v>0.24907135384119972</v>
      </c>
      <c r="O289" s="66">
        <f t="shared" si="119"/>
        <v>-0.34220594010459904</v>
      </c>
      <c r="P289" s="67">
        <f>シート1!B269</f>
        <v>3269</v>
      </c>
      <c r="Q289" s="68">
        <f>シート1!A269</f>
        <v>5545</v>
      </c>
      <c r="R289" s="55">
        <f t="shared" si="120"/>
        <v>6.8694999999999992e-002</v>
      </c>
      <c r="S289" s="56">
        <f t="shared" si="143"/>
        <v>2.1259999999999999e-003</v>
      </c>
      <c r="T289" s="57">
        <f t="shared" si="144"/>
        <v>2.933939219547672e-002</v>
      </c>
      <c r="U289" s="58">
        <f t="shared" si="121"/>
        <v>2.4138536861345932</v>
      </c>
      <c r="V289" s="59">
        <f t="shared" si="122"/>
        <v>2.3845142939391164</v>
      </c>
      <c r="W289" s="60">
        <f t="shared" si="123"/>
        <v>0.99210760020591682</v>
      </c>
      <c r="X289" s="61">
        <f t="shared" si="124"/>
        <v>0.9914491581888345</v>
      </c>
      <c r="Y289" s="62">
        <f t="shared" si="125"/>
        <v>7.8923997940831825e-003</v>
      </c>
      <c r="Z289" s="63">
        <f t="shared" si="126"/>
        <v>8.5508418111654994e-003</v>
      </c>
      <c r="AA289" s="64">
        <f t="shared" si="127"/>
        <v>2.166010169766076e-002</v>
      </c>
      <c r="AB289" s="65">
        <f t="shared" si="128"/>
        <v>-0.25196200354701564</v>
      </c>
      <c r="AC289" s="66">
        <f t="shared" si="129"/>
        <v>0.34478519430071425</v>
      </c>
      <c r="AD289" s="67">
        <f>シート1!C269</f>
        <v>3439</v>
      </c>
      <c r="AE289" s="6">
        <f t="shared" si="130"/>
        <v>-993296.53295687877</v>
      </c>
      <c r="AF289" s="13">
        <f t="shared" si="131"/>
        <v>1054940.2431774414</v>
      </c>
      <c r="AG289" s="11">
        <f t="shared" si="132"/>
        <v>61643.710220562643</v>
      </c>
      <c r="AH289" s="2">
        <f t="shared" si="133"/>
        <v>5545</v>
      </c>
      <c r="AI289" s="76"/>
      <c r="AJ289" s="76"/>
      <c r="AK289" s="76"/>
    </row>
    <row r="290" ht="14.25">
      <c r="A290" s="76"/>
      <c r="B290" s="76"/>
      <c r="C290" s="76"/>
      <c r="D290" s="55">
        <f t="shared" si="117"/>
        <v>6.7792999999999992e-002</v>
      </c>
      <c r="E290" s="56">
        <f t="shared" si="141"/>
        <v>2.124e-003</v>
      </c>
      <c r="F290" s="57">
        <f t="shared" si="142"/>
        <v>2.9280635068249457e-002</v>
      </c>
      <c r="G290" s="58">
        <f t="shared" si="134"/>
        <v>2.3878238923791204</v>
      </c>
      <c r="H290" s="59">
        <f t="shared" si="135"/>
        <v>2.3585432573108709</v>
      </c>
      <c r="I290" s="60">
        <f t="shared" si="136"/>
        <v>0.99152576946560478</v>
      </c>
      <c r="J290" s="61">
        <f t="shared" si="137"/>
        <v>0.99082658931132395</v>
      </c>
      <c r="K290" s="62">
        <f t="shared" si="138"/>
        <v>8.4742305343952218e-003</v>
      </c>
      <c r="L290" s="63">
        <f t="shared" si="139"/>
        <v>9.1734106886760536e-003</v>
      </c>
      <c r="M290" s="64">
        <f t="shared" si="140"/>
        <v>2.3056904643240117e-002</v>
      </c>
      <c r="N290" s="65">
        <f t="shared" si="118"/>
        <v>0.2682103699508796</v>
      </c>
      <c r="O290" s="66">
        <f t="shared" si="119"/>
        <v>-0.36375054836637921</v>
      </c>
      <c r="P290" s="67">
        <f>シート1!B270</f>
        <v>20824</v>
      </c>
      <c r="Q290" s="68">
        <f>シート1!A270</f>
        <v>5550</v>
      </c>
      <c r="R290" s="55">
        <f t="shared" si="120"/>
        <v>6.7792999999999992e-002</v>
      </c>
      <c r="S290" s="56">
        <f t="shared" si="143"/>
        <v>2.1259999999999999e-003</v>
      </c>
      <c r="T290" s="57">
        <f t="shared" si="144"/>
        <v>2.933939219547672e-002</v>
      </c>
      <c r="U290" s="58">
        <f t="shared" si="121"/>
        <v>2.3831100363005975</v>
      </c>
      <c r="V290" s="59">
        <f t="shared" si="122"/>
        <v>2.3537706441051207</v>
      </c>
      <c r="W290" s="60">
        <f t="shared" si="123"/>
        <v>0.99141646895761326</v>
      </c>
      <c r="X290" s="61">
        <f t="shared" si="124"/>
        <v>0.99070796312303733</v>
      </c>
      <c r="Y290" s="62">
        <f t="shared" si="125"/>
        <v>8.5835310423867384e-003</v>
      </c>
      <c r="Z290" s="63">
        <f t="shared" si="126"/>
        <v>9.2920368769626727e-003</v>
      </c>
      <c r="AA290" s="64">
        <f t="shared" si="127"/>
        <v>2.331763691144113e-002</v>
      </c>
      <c r="AB290" s="65">
        <f t="shared" si="128"/>
        <v>-0.27124334853991278</v>
      </c>
      <c r="AC290" s="66">
        <f t="shared" si="129"/>
        <v>0.36638430742357891</v>
      </c>
      <c r="AD290" s="67">
        <f>シート1!C270</f>
        <v>27735</v>
      </c>
      <c r="AE290" s="6">
        <f t="shared" si="130"/>
        <v>-6725804.925786213</v>
      </c>
      <c r="AF290" s="13">
        <f t="shared" si="131"/>
        <v>9040909.2557748109</v>
      </c>
      <c r="AG290" s="11">
        <f t="shared" si="132"/>
        <v>2315104.3299885979</v>
      </c>
      <c r="AH290" s="2">
        <f t="shared" si="133"/>
        <v>5550</v>
      </c>
      <c r="AI290" s="76"/>
      <c r="AJ290" s="76"/>
      <c r="AK290" s="76"/>
    </row>
    <row r="291" ht="14.25">
      <c r="A291" s="76"/>
      <c r="B291" s="76"/>
      <c r="C291" s="76"/>
      <c r="D291" s="55">
        <f t="shared" si="117"/>
        <v>6.6892999999999994e-002</v>
      </c>
      <c r="E291" s="56">
        <f t="shared" si="141"/>
        <v>2.124e-003</v>
      </c>
      <c r="F291" s="57">
        <f t="shared" si="142"/>
        <v>2.9280635068249457e-002</v>
      </c>
      <c r="G291" s="58">
        <f t="shared" si="134"/>
        <v>2.3570868541317527</v>
      </c>
      <c r="H291" s="59">
        <f t="shared" si="135"/>
        <v>2.3278062190635032</v>
      </c>
      <c r="I291" s="60">
        <f t="shared" si="136"/>
        <v>0.99079053086790547</v>
      </c>
      <c r="J291" s="61">
        <f t="shared" si="137"/>
        <v>0.99003880214751394</v>
      </c>
      <c r="K291" s="62">
        <f t="shared" si="138"/>
        <v>9.2094691320945277e-003</v>
      </c>
      <c r="L291" s="63">
        <f t="shared" si="139"/>
        <v>9.9611978524860589e-003</v>
      </c>
      <c r="M291" s="64">
        <f t="shared" si="140"/>
        <v>2.4801088090294e-002</v>
      </c>
      <c r="N291" s="65">
        <f t="shared" si="118"/>
        <v>0.28849965399984134</v>
      </c>
      <c r="O291" s="66">
        <f t="shared" si="119"/>
        <v>-0.38616807422159299</v>
      </c>
      <c r="P291" s="67">
        <f>シート1!B271</f>
        <v>5204</v>
      </c>
      <c r="Q291" s="68">
        <f>シート1!A271</f>
        <v>5555</v>
      </c>
      <c r="R291" s="55">
        <f t="shared" si="120"/>
        <v>6.6892999999999994e-002</v>
      </c>
      <c r="S291" s="56">
        <f t="shared" si="143"/>
        <v>2.1259999999999999e-003</v>
      </c>
      <c r="T291" s="57">
        <f t="shared" si="144"/>
        <v>2.933939219547672e-002</v>
      </c>
      <c r="U291" s="58">
        <f t="shared" si="121"/>
        <v>2.352434554204593</v>
      </c>
      <c r="V291" s="59">
        <f t="shared" si="122"/>
        <v>2.3230951620091163</v>
      </c>
      <c r="W291" s="60">
        <f t="shared" si="123"/>
        <v>0.99067451423559039</v>
      </c>
      <c r="X291" s="61">
        <f t="shared" si="124"/>
        <v>0.98991297958564783</v>
      </c>
      <c r="Y291" s="62">
        <f t="shared" si="125"/>
        <v>9.3254857644096134e-003</v>
      </c>
      <c r="Z291" s="63">
        <f t="shared" si="126"/>
        <v>1.0087020414352166e-002</v>
      </c>
      <c r="AA291" s="64">
        <f t="shared" si="127"/>
        <v>2.507427900435702e-002</v>
      </c>
      <c r="AB291" s="65">
        <f t="shared" si="128"/>
        <v>-0.29167755828759417</v>
      </c>
      <c r="AC291" s="66">
        <f t="shared" si="129"/>
        <v>0.38885137680833476</v>
      </c>
      <c r="AD291" s="67">
        <f>シート1!C271</f>
        <v>5058</v>
      </c>
      <c r="AE291" s="6">
        <f t="shared" si="130"/>
        <v>-1784391.3504924246</v>
      </c>
      <c r="AF291" s="13">
        <f t="shared" si="131"/>
        <v>1749885.1348140514</v>
      </c>
      <c r="AG291" s="11">
        <f t="shared" si="132"/>
        <v>-34506.215678373119</v>
      </c>
      <c r="AH291" s="2">
        <f t="shared" si="133"/>
        <v>5555</v>
      </c>
      <c r="AI291" s="76"/>
      <c r="AJ291" s="76"/>
      <c r="AK291" s="76"/>
    </row>
    <row r="292" ht="14.25">
      <c r="A292" s="76"/>
      <c r="B292" s="76"/>
      <c r="C292" s="76"/>
      <c r="D292" s="55">
        <f t="shared" ref="D292:D355" si="145">ROUND(LN($B$11/Q292),6)</f>
        <v>6.5992999999999996e-002</v>
      </c>
      <c r="E292" s="56">
        <f t="shared" si="141"/>
        <v>2.124e-003</v>
      </c>
      <c r="F292" s="57">
        <f t="shared" si="142"/>
        <v>2.9280635068249457e-002</v>
      </c>
      <c r="G292" s="58">
        <f t="shared" si="134"/>
        <v>2.3263498158843849</v>
      </c>
      <c r="H292" s="59">
        <f t="shared" si="135"/>
        <v>2.2970691808161354</v>
      </c>
      <c r="I292" s="60">
        <f t="shared" si="136"/>
        <v>0.99000005175417338</v>
      </c>
      <c r="J292" s="61">
        <f t="shared" si="137"/>
        <v>0.98919258822343803</v>
      </c>
      <c r="K292" s="62">
        <f t="shared" si="138"/>
        <v>9.9999482458266176e-003</v>
      </c>
      <c r="L292" s="63">
        <f t="shared" si="139"/>
        <v>1.080741177656197e-002</v>
      </c>
      <c r="M292" s="64">
        <f t="shared" si="140"/>
        <v>2.6652021805196616e-002</v>
      </c>
      <c r="N292" s="65">
        <f t="shared" ref="N292:N355" si="146">($B$11*EXP(-$B$18*$B$17)*M292*SQRT($B$17))/100</f>
        <v>0.31003071482999195</v>
      </c>
      <c r="O292" s="66">
        <f t="shared" ref="O292:O355" si="147">-(EXP(-$B$18*$B$17)*H292)/($B$13/100)*M292</f>
        <v>-0.40950861468332289</v>
      </c>
      <c r="P292" s="67">
        <f>シート1!B272</f>
        <v>3000</v>
      </c>
      <c r="Q292" s="68">
        <f>シート1!A272</f>
        <v>5560</v>
      </c>
      <c r="R292" s="55">
        <f t="shared" ref="R292:R355" si="148">ROUND(LN($C$11/AH292),6)</f>
        <v>6.5992999999999996e-002</v>
      </c>
      <c r="S292" s="56">
        <f t="shared" si="143"/>
        <v>2.1259999999999999e-003</v>
      </c>
      <c r="T292" s="57">
        <f t="shared" si="144"/>
        <v>2.933939219547672e-002</v>
      </c>
      <c r="U292" s="58">
        <f t="shared" ref="U292:U355" si="149">(R292+S292)/T292</f>
        <v>2.3217590721085886</v>
      </c>
      <c r="V292" s="59">
        <f t="shared" ref="V292:V355" si="150">U292-T292</f>
        <v>2.2924196799131118</v>
      </c>
      <c r="W292" s="60">
        <f t="shared" ref="W292:W355" si="151">NORMSDIST(U292)</f>
        <v>0.98987704390904641</v>
      </c>
      <c r="X292" s="61">
        <f t="shared" ref="X292:X355" si="152">NORMSDIST(V292)</f>
        <v>0.98905928125941922</v>
      </c>
      <c r="Y292" s="62">
        <f t="shared" ref="Y292:Y355" si="153">1-NORMSDIST(U292)</f>
        <v>1.0122956090953594e-002</v>
      </c>
      <c r="Z292" s="63">
        <f t="shared" ref="Z292:Z355" si="154">1-NORMSDIST(V292)</f>
        <v>1.0940718740580779e-002</v>
      </c>
      <c r="AA292" s="64">
        <f t="shared" ref="AA292:AA355" si="155">_xlfn.NORM.DIST(U292,0,1,FALSE)</f>
        <v>2.693789823224196e-002</v>
      </c>
      <c r="AB292" s="65">
        <f t="shared" ref="AB292:AB355" si="156">($C$11*EXP(-$C$18*$C$17)*AA292*SQRT($C$17))/100*-1</f>
        <v>-0.31335618385735975</v>
      </c>
      <c r="AC292" s="66">
        <f t="shared" ref="AC292:AC355" si="157">-(EXP(-$C$18*$C$17)*V292)/($C$13/100)*AA292*-1</f>
        <v>0.41223610175626224</v>
      </c>
      <c r="AD292" s="67">
        <f>シート1!C272</f>
        <v>3348</v>
      </c>
      <c r="AE292" s="6">
        <f t="shared" ref="AE292:AE355" si="158">O292*P292*$B$11*($B$13*0.01)</f>
        <v>-1090839.2400621139</v>
      </c>
      <c r="AF292" s="13">
        <f t="shared" ref="AF292:AF355" si="159">AC292*AD292*$C$11*($C$13*0.01)</f>
        <v>1227943.9615731521</v>
      </c>
      <c r="AG292" s="11">
        <f t="shared" ref="AG292:AG355" si="160">SUM(AE292:AF292)</f>
        <v>137104.72151103825</v>
      </c>
      <c r="AH292" s="2">
        <f t="shared" ref="AH292:AH355" si="161">Q292</f>
        <v>5560</v>
      </c>
      <c r="AI292" s="76"/>
      <c r="AJ292" s="76"/>
      <c r="AK292" s="76"/>
    </row>
    <row r="293" ht="14.25">
      <c r="A293" s="76"/>
      <c r="B293" s="76"/>
      <c r="C293" s="76"/>
      <c r="D293" s="55">
        <f t="shared" si="145"/>
        <v>6.5093999999999999e-002</v>
      </c>
      <c r="E293" s="56">
        <f t="shared" si="141"/>
        <v>2.124e-003</v>
      </c>
      <c r="F293" s="57">
        <f t="shared" si="142"/>
        <v>2.9280635068249457e-002</v>
      </c>
      <c r="G293" s="58">
        <f t="shared" si="134"/>
        <v>2.295646929901737</v>
      </c>
      <c r="H293" s="59">
        <f t="shared" si="135"/>
        <v>2.2663662948334875</v>
      </c>
      <c r="I293" s="60">
        <f t="shared" si="136"/>
        <v>0.98915196143290629</v>
      </c>
      <c r="J293" s="61">
        <f t="shared" si="137"/>
        <v>0.98828551726446023</v>
      </c>
      <c r="K293" s="62">
        <f t="shared" si="138"/>
        <v>1.084803856709371e-002</v>
      </c>
      <c r="L293" s="63">
        <f t="shared" si="139"/>
        <v>1.1714482735539766e-002</v>
      </c>
      <c r="M293" s="64">
        <f t="shared" si="140"/>
        <v>2.8611803211566499e-002</v>
      </c>
      <c r="N293" s="65">
        <f t="shared" si="146"/>
        <v>0.33282795080587257</v>
      </c>
      <c r="O293" s="66">
        <f t="shared" si="147"/>
        <v>-0.43374465841540366</v>
      </c>
      <c r="P293" s="67">
        <f>シート1!B273</f>
        <v>3137</v>
      </c>
      <c r="Q293" s="68">
        <f>シート1!A273</f>
        <v>5565</v>
      </c>
      <c r="R293" s="55">
        <f t="shared" si="148"/>
        <v>6.5093999999999999e-002</v>
      </c>
      <c r="S293" s="56">
        <f t="shared" si="143"/>
        <v>2.1259999999999999e-003</v>
      </c>
      <c r="T293" s="57">
        <f t="shared" si="144"/>
        <v>2.933939219547672e-002</v>
      </c>
      <c r="U293" s="58">
        <f t="shared" si="149"/>
        <v>2.2911176738815797</v>
      </c>
      <c r="V293" s="59">
        <f t="shared" si="150"/>
        <v>2.261778281686103</v>
      </c>
      <c r="W293" s="60">
        <f t="shared" si="151"/>
        <v>0.98902169564476483</v>
      </c>
      <c r="X293" s="61">
        <f t="shared" si="152"/>
        <v>0.9881444473286245</v>
      </c>
      <c r="Y293" s="62">
        <f t="shared" si="153"/>
        <v>1.0978304355235169e-002</v>
      </c>
      <c r="Z293" s="63">
        <f t="shared" si="154"/>
        <v>1.1855552671375502e-002</v>
      </c>
      <c r="AA293" s="64">
        <f t="shared" si="155"/>
        <v>2.8910551953917504e-002</v>
      </c>
      <c r="AB293" s="65">
        <f t="shared" si="156"/>
        <v>-0.3363031575583893</v>
      </c>
      <c r="AC293" s="66">
        <f t="shared" si="157"/>
        <v>0.43651040401153762</v>
      </c>
      <c r="AD293" s="67">
        <f>シート1!C273</f>
        <v>3260</v>
      </c>
      <c r="AE293" s="6">
        <f t="shared" si="158"/>
        <v>-1208161.8371382586</v>
      </c>
      <c r="AF293" s="13">
        <f t="shared" si="159"/>
        <v>1266074.5394147201</v>
      </c>
      <c r="AG293" s="11">
        <f t="shared" si="160"/>
        <v>57912.702276461525</v>
      </c>
      <c r="AH293" s="2">
        <f t="shared" si="161"/>
        <v>5565</v>
      </c>
      <c r="AI293" s="76"/>
      <c r="AJ293" s="76"/>
      <c r="AK293" s="76"/>
    </row>
    <row r="294" ht="14.25">
      <c r="A294" s="76"/>
      <c r="B294" s="76"/>
      <c r="C294" s="76"/>
      <c r="D294" s="55">
        <f t="shared" si="145"/>
        <v>6.4196000000000003e-002</v>
      </c>
      <c r="E294" s="56">
        <f t="shared" si="141"/>
        <v>2.124e-003</v>
      </c>
      <c r="F294" s="57">
        <f t="shared" si="142"/>
        <v>2.9280635068249457e-002</v>
      </c>
      <c r="G294" s="58">
        <f t="shared" si="134"/>
        <v>2.264978196183808</v>
      </c>
      <c r="H294" s="59">
        <f t="shared" si="135"/>
        <v>2.2356975611155585</v>
      </c>
      <c r="I294" s="60">
        <f t="shared" si="136"/>
        <v>0.98824299122215487</v>
      </c>
      <c r="J294" s="61">
        <f t="shared" si="137"/>
        <v>0.98731420554589644</v>
      </c>
      <c r="K294" s="62">
        <f t="shared" si="138"/>
        <v>1.1757008777845135e-002</v>
      </c>
      <c r="L294" s="63">
        <f t="shared" si="139"/>
        <v>1.2685794454103561e-002</v>
      </c>
      <c r="M294" s="64">
        <f t="shared" si="140"/>
        <v>3.068437695790615e-002</v>
      </c>
      <c r="N294" s="65">
        <f t="shared" si="146"/>
        <v>0.35693724820972916</v>
      </c>
      <c r="O294" s="66">
        <f t="shared" si="147"/>
        <v>-0.45886947644910514</v>
      </c>
      <c r="P294" s="67">
        <f>シート1!B274</f>
        <v>3639</v>
      </c>
      <c r="Q294" s="68">
        <f>シート1!A274</f>
        <v>5570</v>
      </c>
      <c r="R294" s="55">
        <f t="shared" si="148"/>
        <v>6.4196000000000003e-002</v>
      </c>
      <c r="S294" s="56">
        <f t="shared" si="143"/>
        <v>2.1259999999999999e-003</v>
      </c>
      <c r="T294" s="57">
        <f t="shared" si="144"/>
        <v>2.933939219547672e-002</v>
      </c>
      <c r="U294" s="58">
        <f t="shared" si="149"/>
        <v>2.2605103595235665</v>
      </c>
      <c r="V294" s="59">
        <f t="shared" si="150"/>
        <v>2.2311709673280897</v>
      </c>
      <c r="W294" s="60">
        <f t="shared" si="151"/>
        <v>0.98810520289286519</v>
      </c>
      <c r="X294" s="61">
        <f t="shared" si="152"/>
        <v>0.98716509684475973</v>
      </c>
      <c r="Y294" s="62">
        <f t="shared" si="153"/>
        <v>1.1894797107134814e-002</v>
      </c>
      <c r="Z294" s="63">
        <f t="shared" si="154"/>
        <v>1.2834903155240274e-002</v>
      </c>
      <c r="AA294" s="64">
        <f t="shared" si="155"/>
        <v>3.0996156192928496e-002</v>
      </c>
      <c r="AB294" s="65">
        <f t="shared" si="156"/>
        <v>-0.36056403269195864</v>
      </c>
      <c r="AC294" s="66">
        <f t="shared" si="157"/>
        <v>0.46166704804024583</v>
      </c>
      <c r="AD294" s="67">
        <f>シート1!C274</f>
        <v>3842</v>
      </c>
      <c r="AE294" s="6">
        <f t="shared" si="158"/>
        <v>-1482680.8575081334</v>
      </c>
      <c r="AF294" s="13">
        <f t="shared" si="159"/>
        <v>1578095.6176833466</v>
      </c>
      <c r="AG294" s="11">
        <f t="shared" si="160"/>
        <v>95414.760175213218</v>
      </c>
      <c r="AH294" s="2">
        <f t="shared" si="161"/>
        <v>5570</v>
      </c>
      <c r="AI294" s="76"/>
      <c r="AJ294" s="76"/>
      <c r="AK294" s="76"/>
    </row>
    <row r="295" ht="14.25">
      <c r="A295" s="76"/>
      <c r="B295" s="76"/>
      <c r="C295" s="76"/>
      <c r="D295" s="55">
        <f t="shared" si="145"/>
        <v>6.3298999999999994e-002</v>
      </c>
      <c r="E295" s="56">
        <f t="shared" si="141"/>
        <v>2.124e-003</v>
      </c>
      <c r="F295" s="57">
        <f t="shared" si="142"/>
        <v>2.9280635068249457e-002</v>
      </c>
      <c r="G295" s="58">
        <f t="shared" si="134"/>
        <v>2.2343436147305979</v>
      </c>
      <c r="H295" s="59">
        <f t="shared" si="135"/>
        <v>2.2050629796623484</v>
      </c>
      <c r="I295" s="60">
        <f t="shared" si="136"/>
        <v>0.9872697636727934</v>
      </c>
      <c r="J295" s="61">
        <f t="shared" si="137"/>
        <v>0.98627516228920364</v>
      </c>
      <c r="K295" s="62">
        <f t="shared" si="138"/>
        <v>1.2730236327206601e-002</v>
      </c>
      <c r="L295" s="63">
        <f t="shared" si="139"/>
        <v>1.3724837710796356e-002</v>
      </c>
      <c r="M295" s="64">
        <f t="shared" si="140"/>
        <v>3.2873637718991704e-002</v>
      </c>
      <c r="N295" s="65">
        <f t="shared" si="146"/>
        <v>0.38240391200242757</v>
      </c>
      <c r="O295" s="66">
        <f t="shared" si="147"/>
        <v>-0.4848725186687653</v>
      </c>
      <c r="P295" s="67">
        <f>シート1!B275</f>
        <v>3429</v>
      </c>
      <c r="Q295" s="68">
        <f>シート1!A275</f>
        <v>5575</v>
      </c>
      <c r="R295" s="55">
        <f t="shared" si="148"/>
        <v>6.3298999999999994e-002</v>
      </c>
      <c r="S295" s="56">
        <f t="shared" si="143"/>
        <v>2.1259999999999999e-003</v>
      </c>
      <c r="T295" s="57">
        <f t="shared" si="144"/>
        <v>2.933939219547672e-002</v>
      </c>
      <c r="U295" s="58">
        <f t="shared" si="149"/>
        <v>2.2299371290345484</v>
      </c>
      <c r="V295" s="59">
        <f t="shared" si="150"/>
        <v>2.2005977368390717</v>
      </c>
      <c r="W295" s="60">
        <f t="shared" si="151"/>
        <v>0.98712419148125863</v>
      </c>
      <c r="X295" s="61">
        <f t="shared" si="152"/>
        <v>0.98611774302018174</v>
      </c>
      <c r="Y295" s="62">
        <f t="shared" si="153"/>
        <v>1.2875808518741372e-002</v>
      </c>
      <c r="Z295" s="63">
        <f t="shared" si="154"/>
        <v>1.3882256979818264e-002</v>
      </c>
      <c r="AA295" s="64">
        <f t="shared" si="155"/>
        <v>3.3198574758962027e-002</v>
      </c>
      <c r="AB295" s="65">
        <f t="shared" si="156"/>
        <v>-0.38618375517954429</v>
      </c>
      <c r="AC295" s="66">
        <f t="shared" si="157"/>
        <v>0.48769498318327476</v>
      </c>
      <c r="AD295" s="67">
        <f>シート1!C275</f>
        <v>6655</v>
      </c>
      <c r="AE295" s="6">
        <f t="shared" si="158"/>
        <v>-1476289.430295259</v>
      </c>
      <c r="AF295" s="13">
        <f t="shared" si="159"/>
        <v>2887642.4912676597</v>
      </c>
      <c r="AG295" s="11">
        <f t="shared" si="160"/>
        <v>1411353.0609724007</v>
      </c>
      <c r="AH295" s="2">
        <f t="shared" si="161"/>
        <v>5575</v>
      </c>
      <c r="AI295" s="76"/>
      <c r="AJ295" s="76"/>
      <c r="AK295" s="76"/>
    </row>
    <row r="296" ht="14.25">
      <c r="A296" s="76"/>
      <c r="B296" s="76"/>
      <c r="C296" s="76"/>
      <c r="D296" s="55">
        <f t="shared" si="145"/>
        <v>6.2403e-002</v>
      </c>
      <c r="E296" s="56">
        <f t="shared" si="141"/>
        <v>2.124e-003</v>
      </c>
      <c r="F296" s="57">
        <f t="shared" si="142"/>
        <v>2.9280635068249457e-002</v>
      </c>
      <c r="G296" s="58">
        <f t="shared" si="134"/>
        <v>2.2037431855421072</v>
      </c>
      <c r="H296" s="59">
        <f t="shared" si="135"/>
        <v>2.1744625504738577</v>
      </c>
      <c r="I296" s="60">
        <f t="shared" si="136"/>
        <v>0.98622879490406845</v>
      </c>
      <c r="J296" s="61">
        <f t="shared" si="137"/>
        <v>0.98516479253248923</v>
      </c>
      <c r="K296" s="62">
        <f t="shared" si="138"/>
        <v>1.3771205095931549e-002</v>
      </c>
      <c r="L296" s="63">
        <f t="shared" si="139"/>
        <v>1.4835207467510769e-002</v>
      </c>
      <c r="M296" s="64">
        <f t="shared" si="140"/>
        <v>3.5183412363618938e-002</v>
      </c>
      <c r="N296" s="65">
        <f t="shared" si="146"/>
        <v>0.40927245838904147</v>
      </c>
      <c r="O296" s="66">
        <f t="shared" si="147"/>
        <v>-0.51173921459911909</v>
      </c>
      <c r="P296" s="67">
        <f>シート1!B276</f>
        <v>4269</v>
      </c>
      <c r="Q296" s="68">
        <f>シート1!A276</f>
        <v>5580</v>
      </c>
      <c r="R296" s="55">
        <f t="shared" si="148"/>
        <v>6.2403e-002</v>
      </c>
      <c r="S296" s="56">
        <f t="shared" si="143"/>
        <v>2.1259999999999999e-003</v>
      </c>
      <c r="T296" s="57">
        <f t="shared" si="144"/>
        <v>2.933939219547672e-002</v>
      </c>
      <c r="U296" s="58">
        <f t="shared" si="149"/>
        <v>2.1993979824145264</v>
      </c>
      <c r="V296" s="59">
        <f t="shared" si="150"/>
        <v>2.1700585902190497</v>
      </c>
      <c r="W296" s="60">
        <f t="shared" si="151"/>
        <v>0.98607518201024202</v>
      </c>
      <c r="X296" s="61">
        <f t="shared" si="152"/>
        <v>0.98499879615724772</v>
      </c>
      <c r="Y296" s="62">
        <f t="shared" si="153"/>
        <v>1.3924817989757976e-002</v>
      </c>
      <c r="Z296" s="63">
        <f t="shared" si="154"/>
        <v>1.5001203842752275e-002</v>
      </c>
      <c r="AA296" s="64">
        <f t="shared" si="155"/>
        <v>3.552160145988105e-002</v>
      </c>
      <c r="AB296" s="65">
        <f t="shared" si="156"/>
        <v>-0.41320645664359068</v>
      </c>
      <c r="AC296" s="66">
        <f t="shared" si="157"/>
        <v>0.5145791481064913</v>
      </c>
      <c r="AD296" s="67">
        <f>シート1!C276</f>
        <v>2469</v>
      </c>
      <c r="AE296" s="6">
        <f t="shared" si="158"/>
        <v>-1939774.7784379048</v>
      </c>
      <c r="AF296" s="13">
        <f t="shared" si="159"/>
        <v>1130369.2884065278</v>
      </c>
      <c r="AG296" s="11">
        <f t="shared" si="160"/>
        <v>-809405.49003137695</v>
      </c>
      <c r="AH296" s="2">
        <f t="shared" si="161"/>
        <v>5580</v>
      </c>
      <c r="AI296" s="76"/>
      <c r="AJ296" s="76"/>
      <c r="AK296" s="76"/>
    </row>
    <row r="297" ht="14.25">
      <c r="A297" s="76"/>
      <c r="B297" s="76"/>
      <c r="C297" s="76"/>
      <c r="D297" s="55">
        <f t="shared" si="145"/>
        <v>6.1506999999999999e-002</v>
      </c>
      <c r="E297" s="56">
        <f t="shared" si="141"/>
        <v>2.124e-003</v>
      </c>
      <c r="F297" s="57">
        <f t="shared" si="142"/>
        <v>2.9280635068249457e-002</v>
      </c>
      <c r="G297" s="58">
        <f t="shared" si="134"/>
        <v>2.1731427563536165</v>
      </c>
      <c r="H297" s="59">
        <f t="shared" si="135"/>
        <v>2.143862121285367</v>
      </c>
      <c r="I297" s="60">
        <f t="shared" si="136"/>
        <v>0.98511521271809277</v>
      </c>
      <c r="J297" s="61">
        <f t="shared" si="137"/>
        <v>0.98397803198082967</v>
      </c>
      <c r="K297" s="62">
        <f t="shared" si="138"/>
        <v>1.488478728190723e-002</v>
      </c>
      <c r="L297" s="63">
        <f t="shared" si="139"/>
        <v>1.602196801917033e-002</v>
      </c>
      <c r="M297" s="64">
        <f t="shared" si="140"/>
        <v>3.7620233325925699e-002</v>
      </c>
      <c r="N297" s="65">
        <f t="shared" si="146"/>
        <v>0.437618876172227</v>
      </c>
      <c r="O297" s="66">
        <f t="shared" si="147"/>
        <v>-0.53948222890548181</v>
      </c>
      <c r="P297" s="67">
        <f>シート1!B277</f>
        <v>2655</v>
      </c>
      <c r="Q297" s="68">
        <f>シート1!A277</f>
        <v>5585</v>
      </c>
      <c r="R297" s="55">
        <f t="shared" si="148"/>
        <v>6.1506999999999999e-002</v>
      </c>
      <c r="S297" s="56">
        <f t="shared" si="143"/>
        <v>2.1259999999999999e-003</v>
      </c>
      <c r="T297" s="57">
        <f t="shared" si="144"/>
        <v>2.933939219547672e-002</v>
      </c>
      <c r="U297" s="58">
        <f t="shared" si="149"/>
        <v>2.168858835794504</v>
      </c>
      <c r="V297" s="59">
        <f t="shared" si="150"/>
        <v>2.1395194435990272</v>
      </c>
      <c r="W297" s="60">
        <f t="shared" si="151"/>
        <v>0.98495329861518044</v>
      </c>
      <c r="X297" s="61">
        <f t="shared" si="152"/>
        <v>0.98380318853177173</v>
      </c>
      <c r="Y297" s="62">
        <f t="shared" si="153"/>
        <v>1.5046701384819561e-002</v>
      </c>
      <c r="Z297" s="63">
        <f t="shared" si="154"/>
        <v>1.6196811468228267e-002</v>
      </c>
      <c r="AA297" s="64">
        <f t="shared" si="155"/>
        <v>3.7971748434661286e-002</v>
      </c>
      <c r="AB297" s="65">
        <f t="shared" si="156"/>
        <v>-0.44170788980246456</v>
      </c>
      <c r="AC297" s="66">
        <f t="shared" si="157"/>
        <v>0.54233173620433073</v>
      </c>
      <c r="AD297" s="67">
        <f>シート1!C277</f>
        <v>3238</v>
      </c>
      <c r="AE297" s="6">
        <f t="shared" si="158"/>
        <v>-1271797.9590717505</v>
      </c>
      <c r="AF297" s="13">
        <f t="shared" si="159"/>
        <v>1562388.1613207711</v>
      </c>
      <c r="AG297" s="11">
        <f t="shared" si="160"/>
        <v>290590.20224902057</v>
      </c>
      <c r="AH297" s="2">
        <f t="shared" si="161"/>
        <v>5585</v>
      </c>
      <c r="AI297" s="76"/>
      <c r="AJ297" s="76"/>
      <c r="AK297" s="76"/>
    </row>
    <row r="298" ht="14.25">
      <c r="A298" s="76"/>
      <c r="B298" s="76"/>
      <c r="C298" s="76"/>
      <c r="D298" s="55">
        <f t="shared" si="145"/>
        <v>6.0611999999999999e-002</v>
      </c>
      <c r="E298" s="56">
        <f t="shared" si="141"/>
        <v>2.124e-003</v>
      </c>
      <c r="F298" s="57">
        <f t="shared" si="142"/>
        <v>2.9280635068249457e-002</v>
      </c>
      <c r="G298" s="58">
        <f t="shared" si="134"/>
        <v>2.1425764794298456</v>
      </c>
      <c r="H298" s="59">
        <f t="shared" si="135"/>
        <v>2.1132958443615961</v>
      </c>
      <c r="I298" s="60">
        <f t="shared" si="136"/>
        <v>0.98392643925962353</v>
      </c>
      <c r="J298" s="61">
        <f t="shared" si="137"/>
        <v>0.98271227290122065</v>
      </c>
      <c r="K298" s="62">
        <f t="shared" si="138"/>
        <v>1.6073560740376469e-002</v>
      </c>
      <c r="L298" s="63">
        <f t="shared" si="139"/>
        <v>1.7287727098779349e-002</v>
      </c>
      <c r="M298" s="64">
        <f t="shared" si="140"/>
        <v>4.0185239865374159e-002</v>
      </c>
      <c r="N298" s="65">
        <f t="shared" si="146"/>
        <v>0.46745641783346625</v>
      </c>
      <c r="O298" s="66">
        <f t="shared" si="147"/>
        <v>-0.5680488321884225</v>
      </c>
      <c r="P298" s="67">
        <f>シート1!B278</f>
        <v>3172</v>
      </c>
      <c r="Q298" s="68">
        <f>シート1!A278</f>
        <v>5590</v>
      </c>
      <c r="R298" s="55">
        <f t="shared" si="148"/>
        <v>6.0611999999999999e-002</v>
      </c>
      <c r="S298" s="56">
        <f t="shared" si="143"/>
        <v>2.1259999999999999e-003</v>
      </c>
      <c r="T298" s="57">
        <f t="shared" si="144"/>
        <v>2.933939219547672e-002</v>
      </c>
      <c r="U298" s="58">
        <f t="shared" si="149"/>
        <v>2.1383537730434776</v>
      </c>
      <c r="V298" s="59">
        <f t="shared" si="150"/>
        <v>2.1090143808480009</v>
      </c>
      <c r="W298" s="60">
        <f t="shared" si="151"/>
        <v>0.9837559793432098</v>
      </c>
      <c r="X298" s="61">
        <f t="shared" si="152"/>
        <v>0.98252832982801142</v>
      </c>
      <c r="Y298" s="62">
        <f t="shared" si="153"/>
        <v>1.6244020656790203e-002</v>
      </c>
      <c r="Z298" s="63">
        <f t="shared" si="154"/>
        <v>1.7471670171988585e-002</v>
      </c>
      <c r="AA298" s="64">
        <f t="shared" si="155"/>
        <v>4.0550102829715821e-002</v>
      </c>
      <c r="AB298" s="65">
        <f t="shared" si="156"/>
        <v>-0.47170070093050986</v>
      </c>
      <c r="AC298" s="66">
        <f t="shared" si="157"/>
        <v>0.57089953279529959</v>
      </c>
      <c r="AD298" s="67">
        <f>シート1!C278</f>
        <v>3267</v>
      </c>
      <c r="AE298" s="6">
        <f t="shared" si="158"/>
        <v>-1599909.0872137244</v>
      </c>
      <c r="AF298" s="13">
        <f t="shared" si="159"/>
        <v>1659418.3869289483</v>
      </c>
      <c r="AG298" s="11">
        <f t="shared" si="160"/>
        <v>59509.299715223955</v>
      </c>
      <c r="AH298" s="2">
        <f t="shared" si="161"/>
        <v>5590</v>
      </c>
      <c r="AI298" s="76"/>
      <c r="AJ298" s="76"/>
      <c r="AK298" s="76"/>
    </row>
    <row r="299" ht="14.25">
      <c r="A299" s="76"/>
      <c r="B299" s="76"/>
      <c r="C299" s="76"/>
      <c r="D299" s="55">
        <f t="shared" si="145"/>
        <v>5.9718e-002</v>
      </c>
      <c r="E299" s="56">
        <f t="shared" si="141"/>
        <v>2.124e-003</v>
      </c>
      <c r="F299" s="57">
        <f t="shared" si="142"/>
        <v>2.9280635068249457e-002</v>
      </c>
      <c r="G299" s="58">
        <f t="shared" si="134"/>
        <v>2.1120443547707937</v>
      </c>
      <c r="H299" s="59">
        <f t="shared" si="135"/>
        <v>2.0827637197025441</v>
      </c>
      <c r="I299" s="60">
        <f t="shared" si="136"/>
        <v>0.98265867746006075</v>
      </c>
      <c r="J299" s="61">
        <f t="shared" si="137"/>
        <v>0.98136361695617813</v>
      </c>
      <c r="K299" s="62">
        <f t="shared" si="138"/>
        <v>1.7341322539939252e-002</v>
      </c>
      <c r="L299" s="63">
        <f t="shared" si="139"/>
        <v>1.8636383043821869e-002</v>
      </c>
      <c r="M299" s="64">
        <f t="shared" si="140"/>
        <v>4.288195326087442e-002</v>
      </c>
      <c r="N299" s="65">
        <f t="shared" si="146"/>
        <v>0.49882604479120585</v>
      </c>
      <c r="O299" s="66">
        <f t="shared" si="147"/>
        <v>-0.59741121392461172</v>
      </c>
      <c r="P299" s="67">
        <f>シート1!B279</f>
        <v>1550</v>
      </c>
      <c r="Q299" s="68">
        <f>シート1!A279</f>
        <v>5595</v>
      </c>
      <c r="R299" s="55">
        <f t="shared" si="148"/>
        <v>5.9718e-002</v>
      </c>
      <c r="S299" s="56">
        <f t="shared" si="143"/>
        <v>2.1259999999999999e-003</v>
      </c>
      <c r="T299" s="57">
        <f t="shared" si="144"/>
        <v>2.933939219547672e-002</v>
      </c>
      <c r="U299" s="58">
        <f t="shared" si="149"/>
        <v>2.1078827941614464</v>
      </c>
      <c r="V299" s="59">
        <f t="shared" si="150"/>
        <v>2.0785434019659697</v>
      </c>
      <c r="W299" s="60">
        <f t="shared" si="151"/>
        <v>0.98247943556827622</v>
      </c>
      <c r="X299" s="61">
        <f t="shared" si="152"/>
        <v>0.98117033113840213</v>
      </c>
      <c r="Y299" s="62">
        <f t="shared" si="153"/>
        <v>1.7520564431723784e-002</v>
      </c>
      <c r="Z299" s="63">
        <f t="shared" si="154"/>
        <v>1.882966886159787e-002</v>
      </c>
      <c r="AA299" s="64">
        <f t="shared" si="155"/>
        <v>4.3260146577743734e-002</v>
      </c>
      <c r="AB299" s="65">
        <f t="shared" si="156"/>
        <v>-0.50322539374979247</v>
      </c>
      <c r="AC299" s="66">
        <f t="shared" si="157"/>
        <v>0.60025428729806374</v>
      </c>
      <c r="AD299" s="67">
        <f>シート1!C279</f>
        <v>3090</v>
      </c>
      <c r="AE299" s="6">
        <f t="shared" si="158"/>
        <v>-822207.66988780035</v>
      </c>
      <c r="AF299" s="13">
        <f t="shared" si="159"/>
        <v>1650216.1229443192</v>
      </c>
      <c r="AG299" s="11">
        <f t="shared" si="160"/>
        <v>828008.4530565188</v>
      </c>
      <c r="AH299" s="2">
        <f t="shared" si="161"/>
        <v>5595</v>
      </c>
      <c r="AI299" s="76"/>
      <c r="AJ299" s="76"/>
      <c r="AK299" s="76"/>
    </row>
    <row r="300" ht="14.25">
      <c r="A300" s="76"/>
      <c r="B300" s="76"/>
      <c r="C300" s="76"/>
      <c r="D300" s="55">
        <f t="shared" si="145"/>
        <v>5.8824999999999995e-002</v>
      </c>
      <c r="E300" s="56">
        <f t="shared" si="141"/>
        <v>2.124e-003</v>
      </c>
      <c r="F300" s="57">
        <f t="shared" si="142"/>
        <v>2.9280635068249457e-002</v>
      </c>
      <c r="G300" s="58">
        <f t="shared" ref="G300:G363" si="162">(D300+E300)/F300</f>
        <v>2.0815463823764611</v>
      </c>
      <c r="H300" s="59">
        <f t="shared" ref="H300:H363" si="163">G300-F300</f>
        <v>2.0522657473082115</v>
      </c>
      <c r="I300" s="60">
        <f t="shared" ref="I300:I363" si="164">NORMSDIST(G300)</f>
        <v>0.98130803836494107</v>
      </c>
      <c r="J300" s="61">
        <f t="shared" ref="J300:J363" si="165">NORMSDIST(H300)</f>
        <v>0.97992807854061903</v>
      </c>
      <c r="K300" s="62">
        <f t="shared" ref="K300:K363" si="166">1-NORMSDIST(G300)</f>
        <v>1.8691961635058929e-002</v>
      </c>
      <c r="L300" s="63">
        <f t="shared" ref="L300:L363" si="167">1-NORMSDIST(H300)</f>
        <v>2.007192145938097e-002</v>
      </c>
      <c r="M300" s="64">
        <f t="shared" ref="M300:M363" si="168">_xlfn.NORM.DIST(G300,0,1,FALSE)</f>
        <v>4.571374757101844e-002</v>
      </c>
      <c r="N300" s="65">
        <f t="shared" si="146"/>
        <v>0.53176700591762494</v>
      </c>
      <c r="O300" s="66">
        <f t="shared" si="147"/>
        <v>-0.62753684495715789</v>
      </c>
      <c r="P300" s="67">
        <f>シート1!B280</f>
        <v>29886</v>
      </c>
      <c r="Q300" s="68">
        <f>シート1!A280</f>
        <v>5600</v>
      </c>
      <c r="R300" s="55">
        <f t="shared" si="148"/>
        <v>5.8824999999999995e-002</v>
      </c>
      <c r="S300" s="56">
        <f t="shared" si="143"/>
        <v>2.1259999999999999e-003</v>
      </c>
      <c r="T300" s="57">
        <f t="shared" si="144"/>
        <v>2.933939219547672e-002</v>
      </c>
      <c r="U300" s="58">
        <f t="shared" si="149"/>
        <v>2.0774458991484108</v>
      </c>
      <c r="V300" s="59">
        <f t="shared" si="150"/>
        <v>2.0481065069529341</v>
      </c>
      <c r="W300" s="60">
        <f t="shared" si="151"/>
        <v>0.9811197881888174</v>
      </c>
      <c r="X300" s="61">
        <f t="shared" si="152"/>
        <v>0.97972521776133004</v>
      </c>
      <c r="Y300" s="62">
        <f t="shared" si="153"/>
        <v>1.8880211811182601e-002</v>
      </c>
      <c r="Z300" s="63">
        <f t="shared" si="154"/>
        <v>2.0274782238669964e-002</v>
      </c>
      <c r="AA300" s="64">
        <f t="shared" si="155"/>
        <v>4.6105212537259223e-002</v>
      </c>
      <c r="AB300" s="65">
        <f t="shared" si="156"/>
        <v>-0.53632073787093082</v>
      </c>
      <c r="AC300" s="66">
        <f t="shared" si="157"/>
        <v>0.63036305608817489</v>
      </c>
      <c r="AD300" s="67">
        <f>シート1!C280</f>
        <v>36963</v>
      </c>
      <c r="AE300" s="6">
        <f t="shared" si="158"/>
        <v>-16652654.711407006</v>
      </c>
      <c r="AF300" s="13">
        <f t="shared" si="159"/>
        <v>20730273.911436811</v>
      </c>
      <c r="AG300" s="11">
        <f t="shared" si="160"/>
        <v>4077619.2000298053</v>
      </c>
      <c r="AH300" s="2">
        <f t="shared" si="161"/>
        <v>5600</v>
      </c>
      <c r="AI300" s="76"/>
      <c r="AJ300" s="76"/>
      <c r="AK300" s="76"/>
    </row>
    <row r="301" ht="14.25">
      <c r="A301" s="76"/>
      <c r="B301" s="76"/>
      <c r="C301" s="76"/>
      <c r="D301" s="55">
        <f t="shared" si="145"/>
        <v>5.7931999999999997e-002</v>
      </c>
      <c r="E301" s="56">
        <f t="shared" si="141"/>
        <v>2.124e-003</v>
      </c>
      <c r="F301" s="57">
        <f t="shared" si="142"/>
        <v>2.9280635068249457e-002</v>
      </c>
      <c r="G301" s="58">
        <f t="shared" si="162"/>
        <v>2.0510484099821285</v>
      </c>
      <c r="H301" s="59">
        <f t="shared" si="163"/>
        <v>2.0217677749138789</v>
      </c>
      <c r="I301" s="60">
        <f t="shared" si="164"/>
        <v>0.97986888369246161</v>
      </c>
      <c r="J301" s="61">
        <f t="shared" si="165"/>
        <v>0.97839982581331819</v>
      </c>
      <c r="K301" s="62">
        <f t="shared" si="166"/>
        <v>2.0131116307538388e-002</v>
      </c>
      <c r="L301" s="63">
        <f t="shared" si="167"/>
        <v>2.1600174186681809e-002</v>
      </c>
      <c r="M301" s="64">
        <f t="shared" si="168"/>
        <v>4.8687238651137818e-002</v>
      </c>
      <c r="N301" s="65">
        <f t="shared" si="146"/>
        <v>0.56635626041576836</v>
      </c>
      <c r="O301" s="66">
        <f t="shared" si="147"/>
        <v>-0.65842334551446102</v>
      </c>
      <c r="P301" s="67">
        <f>シート1!B281</f>
        <v>1579</v>
      </c>
      <c r="Q301" s="68">
        <f>シート1!A281</f>
        <v>5605</v>
      </c>
      <c r="R301" s="55">
        <f t="shared" si="148"/>
        <v>5.7931999999999997e-002</v>
      </c>
      <c r="S301" s="56">
        <f t="shared" si="143"/>
        <v>2.1259999999999999e-003</v>
      </c>
      <c r="T301" s="57">
        <f t="shared" si="144"/>
        <v>2.933939219547672e-002</v>
      </c>
      <c r="U301" s="58">
        <f t="shared" si="149"/>
        <v>2.0470090041353752</v>
      </c>
      <c r="V301" s="59">
        <f t="shared" si="150"/>
        <v>2.0176696119398985</v>
      </c>
      <c r="W301" s="60">
        <f t="shared" si="151"/>
        <v>0.97967139976270934</v>
      </c>
      <c r="X301" s="61">
        <f t="shared" si="152"/>
        <v>0.97818715916285237</v>
      </c>
      <c r="Y301" s="62">
        <f t="shared" si="153"/>
        <v>2.0328600237290662e-002</v>
      </c>
      <c r="Z301" s="63">
        <f t="shared" si="154"/>
        <v>2.1812840837147629e-002</v>
      </c>
      <c r="AA301" s="64">
        <f t="shared" si="155"/>
        <v>4.9091888342167406e-002</v>
      </c>
      <c r="AB301" s="65">
        <f t="shared" si="156"/>
        <v>-0.57106336421009218</v>
      </c>
      <c r="AC301" s="66">
        <f t="shared" si="157"/>
        <v>0.66122303939077254</v>
      </c>
      <c r="AD301" s="67">
        <f>シート1!C281</f>
        <v>1729</v>
      </c>
      <c r="AE301" s="6">
        <f t="shared" si="158"/>
        <v>-923132.00085276202</v>
      </c>
      <c r="AF301" s="13">
        <f t="shared" si="159"/>
        <v>1017161.8116924776</v>
      </c>
      <c r="AG301" s="11">
        <f t="shared" si="160"/>
        <v>94029.81083971553</v>
      </c>
      <c r="AH301" s="2">
        <f t="shared" si="161"/>
        <v>5605</v>
      </c>
      <c r="AI301" s="76"/>
      <c r="AJ301" s="76"/>
      <c r="AK301" s="76"/>
    </row>
    <row r="302" ht="14.25">
      <c r="A302" s="76"/>
      <c r="B302" s="76"/>
      <c r="C302" s="76"/>
      <c r="D302" s="55">
        <f t="shared" si="145"/>
        <v>5.7040999999999994e-002</v>
      </c>
      <c r="E302" s="56">
        <f t="shared" si="141"/>
        <v>2.124e-003</v>
      </c>
      <c r="F302" s="57">
        <f t="shared" si="142"/>
        <v>2.9280635068249457e-002</v>
      </c>
      <c r="G302" s="58">
        <f t="shared" si="162"/>
        <v>2.0206187421172341</v>
      </c>
      <c r="H302" s="59">
        <f t="shared" si="163"/>
        <v>1.9913381070489846</v>
      </c>
      <c r="I302" s="60">
        <f t="shared" si="164"/>
        <v>0.978340376363803</v>
      </c>
      <c r="J302" s="61">
        <f t="shared" si="165"/>
        <v>0.97677813565504246</v>
      </c>
      <c r="K302" s="62">
        <f t="shared" si="166"/>
        <v>2.1659623636197001e-002</v>
      </c>
      <c r="L302" s="63">
        <f t="shared" si="167"/>
        <v>2.3221864344957543e-002</v>
      </c>
      <c r="M302" s="64">
        <f t="shared" si="168"/>
        <v>5.1798785097788472e-002</v>
      </c>
      <c r="N302" s="65">
        <f t="shared" si="146"/>
        <v>0.60255144951372019</v>
      </c>
      <c r="O302" s="66">
        <f t="shared" si="147"/>
        <v>-0.68995916163255688</v>
      </c>
      <c r="P302" s="67">
        <f>シート1!B282</f>
        <v>1044</v>
      </c>
      <c r="Q302" s="68">
        <f>シート1!A282</f>
        <v>5610</v>
      </c>
      <c r="R302" s="55">
        <f t="shared" si="148"/>
        <v>5.7040999999999994e-002</v>
      </c>
      <c r="S302" s="56">
        <f t="shared" si="143"/>
        <v>2.1259999999999999e-003</v>
      </c>
      <c r="T302" s="57">
        <f t="shared" si="144"/>
        <v>2.933939219547672e-002</v>
      </c>
      <c r="U302" s="58">
        <f t="shared" si="149"/>
        <v>2.0166402768603304</v>
      </c>
      <c r="V302" s="59">
        <f t="shared" si="150"/>
        <v>1.9873008846648537</v>
      </c>
      <c r="W302" s="60">
        <f t="shared" si="151"/>
        <v>0.97813346668650869</v>
      </c>
      <c r="X302" s="61">
        <f t="shared" si="152"/>
        <v>0.97655546814938776</v>
      </c>
      <c r="Y302" s="62">
        <f t="shared" si="153"/>
        <v>2.186653331349131e-002</v>
      </c>
      <c r="Z302" s="63">
        <f t="shared" si="154"/>
        <v>2.3444531850612238e-002</v>
      </c>
      <c r="AA302" s="64">
        <f t="shared" si="155"/>
        <v>5.2216458527256128e-002</v>
      </c>
      <c r="AB302" s="65">
        <f t="shared" si="156"/>
        <v>-0.60741005246886648</v>
      </c>
      <c r="AC302" s="66">
        <f t="shared" si="157"/>
        <v>0.69272239135702096</v>
      </c>
      <c r="AD302" s="67">
        <f>シート1!C282</f>
        <v>1902</v>
      </c>
      <c r="AE302" s="6">
        <f t="shared" si="158"/>
        <v>-639588.04820173956</v>
      </c>
      <c r="AF302" s="13">
        <f t="shared" si="159"/>
        <v>1172240.7496088666</v>
      </c>
      <c r="AG302" s="11">
        <f t="shared" si="160"/>
        <v>532652.70140712708</v>
      </c>
      <c r="AH302" s="2">
        <f t="shared" si="161"/>
        <v>5610</v>
      </c>
      <c r="AI302" s="76"/>
      <c r="AJ302" s="76"/>
      <c r="AK302" s="76"/>
    </row>
    <row r="303" ht="14.25">
      <c r="A303" s="76"/>
      <c r="B303" s="76"/>
      <c r="C303" s="76"/>
      <c r="D303" s="55">
        <f t="shared" si="145"/>
        <v>5.6149999999999999e-002</v>
      </c>
      <c r="E303" s="56">
        <f t="shared" si="141"/>
        <v>2.124e-003</v>
      </c>
      <c r="F303" s="57">
        <f t="shared" si="142"/>
        <v>2.9280635068249457e-002</v>
      </c>
      <c r="G303" s="58">
        <f t="shared" si="162"/>
        <v>1.9901890742523403</v>
      </c>
      <c r="H303" s="59">
        <f t="shared" si="163"/>
        <v>1.9609084391840907</v>
      </c>
      <c r="I303" s="60">
        <f t="shared" si="164"/>
        <v>0.97671494429308292</v>
      </c>
      <c r="J303" s="61">
        <f t="shared" si="165"/>
        <v>0.97505514765182</v>
      </c>
      <c r="K303" s="62">
        <f t="shared" si="166"/>
        <v>2.3285055706917079e-002</v>
      </c>
      <c r="L303" s="63">
        <f t="shared" si="167"/>
        <v>2.4944852348180002e-002</v>
      </c>
      <c r="M303" s="64">
        <f t="shared" si="168"/>
        <v>5.5058181421706202e-002</v>
      </c>
      <c r="N303" s="65">
        <f t="shared" si="146"/>
        <v>0.64046650825126905</v>
      </c>
      <c r="O303" s="66">
        <f t="shared" si="147"/>
        <v>-0.72216757589265834</v>
      </c>
      <c r="P303" s="67">
        <f>シート1!B283</f>
        <v>2308</v>
      </c>
      <c r="Q303" s="68">
        <f>シート1!A283</f>
        <v>5615</v>
      </c>
      <c r="R303" s="55">
        <f t="shared" si="148"/>
        <v>5.6149999999999999e-002</v>
      </c>
      <c r="S303" s="56">
        <f t="shared" si="143"/>
        <v>2.1259999999999999e-003</v>
      </c>
      <c r="T303" s="57">
        <f t="shared" si="144"/>
        <v>2.933939219547672e-002</v>
      </c>
      <c r="U303" s="58">
        <f t="shared" si="149"/>
        <v>1.9862715495852863</v>
      </c>
      <c r="V303" s="59">
        <f t="shared" si="150"/>
        <v>1.9569321573898095</v>
      </c>
      <c r="W303" s="60">
        <f t="shared" si="151"/>
        <v>0.97649841004182014</v>
      </c>
      <c r="X303" s="61">
        <f t="shared" si="152"/>
        <v>0.97482227740739513</v>
      </c>
      <c r="Y303" s="62">
        <f t="shared" si="153"/>
        <v>2.3501589958179858e-002</v>
      </c>
      <c r="Z303" s="63">
        <f t="shared" si="154"/>
        <v>2.5177722592604868e-002</v>
      </c>
      <c r="AA303" s="64">
        <f t="shared" si="155"/>
        <v>5.5488700833037412e-002</v>
      </c>
      <c r="AB303" s="65">
        <f t="shared" si="156"/>
        <v>-0.64547454260674053</v>
      </c>
      <c r="AC303" s="66">
        <f t="shared" si="157"/>
        <v>0.72488399887819499</v>
      </c>
      <c r="AD303" s="67">
        <f>シート1!C283</f>
        <v>2394</v>
      </c>
      <c r="AE303" s="6">
        <f t="shared" si="158"/>
        <v>-1479960.9116218877</v>
      </c>
      <c r="AF303" s="13">
        <f t="shared" si="159"/>
        <v>1543973.1199199951</v>
      </c>
      <c r="AG303" s="11">
        <f t="shared" si="160"/>
        <v>64012.208298107376</v>
      </c>
      <c r="AH303" s="2">
        <f t="shared" si="161"/>
        <v>5615</v>
      </c>
      <c r="AI303" s="76"/>
      <c r="AJ303" s="76"/>
      <c r="AK303" s="76"/>
    </row>
    <row r="304" ht="14.25">
      <c r="A304" s="76"/>
      <c r="B304" s="76"/>
      <c r="C304" s="76"/>
      <c r="D304" s="55">
        <f t="shared" si="145"/>
        <v>5.5259999999999997e-002</v>
      </c>
      <c r="E304" s="56">
        <f t="shared" si="141"/>
        <v>2.124e-003</v>
      </c>
      <c r="F304" s="57">
        <f t="shared" si="142"/>
        <v>2.9280635068249457e-002</v>
      </c>
      <c r="G304" s="58">
        <f t="shared" si="162"/>
        <v>1.9597935586521655</v>
      </c>
      <c r="H304" s="59">
        <f t="shared" si="163"/>
        <v>1.930512923583916</v>
      </c>
      <c r="I304" s="60">
        <f t="shared" si="164"/>
        <v>0.97499003778339399</v>
      </c>
      <c r="J304" s="61">
        <f t="shared" si="165"/>
        <v>0.97322834225778188</v>
      </c>
      <c r="K304" s="62">
        <f t="shared" si="166"/>
        <v>2.5009962216606008e-002</v>
      </c>
      <c r="L304" s="63">
        <f t="shared" si="167"/>
        <v>2.6771657742218125e-002</v>
      </c>
      <c r="M304" s="64">
        <f t="shared" si="168"/>
        <v>5.8464594541832317e-002</v>
      </c>
      <c r="N304" s="65">
        <f t="shared" si="146"/>
        <v>0.68009174577951714</v>
      </c>
      <c r="O304" s="66">
        <f t="shared" si="147"/>
        <v>-0.75496090525151149</v>
      </c>
      <c r="P304" s="67">
        <f>シート1!B284</f>
        <v>3722</v>
      </c>
      <c r="Q304" s="68">
        <f>シート1!A284</f>
        <v>5620</v>
      </c>
      <c r="R304" s="55">
        <f t="shared" si="148"/>
        <v>5.5259999999999997e-002</v>
      </c>
      <c r="S304" s="56">
        <f t="shared" si="143"/>
        <v>2.1259999999999999e-003</v>
      </c>
      <c r="T304" s="57">
        <f t="shared" si="144"/>
        <v>2.933939219547672e-002</v>
      </c>
      <c r="U304" s="58">
        <f t="shared" si="149"/>
        <v>1.9559369061792373</v>
      </c>
      <c r="V304" s="59">
        <f t="shared" si="150"/>
        <v>1.9265975139837606</v>
      </c>
      <c r="W304" s="60">
        <f t="shared" si="151"/>
        <v>0.97476370646423216</v>
      </c>
      <c r="X304" s="61">
        <f t="shared" si="152"/>
        <v>0.97298509564062841</v>
      </c>
      <c r="Y304" s="62">
        <f t="shared" si="153"/>
        <v>2.523629353576784e-002</v>
      </c>
      <c r="Z304" s="63">
        <f t="shared" si="154"/>
        <v>2.7014904359371594e-002</v>
      </c>
      <c r="AA304" s="64">
        <f t="shared" si="155"/>
        <v>5.8907720213380449e-002</v>
      </c>
      <c r="AB304" s="65">
        <f t="shared" si="156"/>
        <v>-0.6852464229636247</v>
      </c>
      <c r="AC304" s="66">
        <f t="shared" si="157"/>
        <v>0.7576199420397175</v>
      </c>
      <c r="AD304" s="67">
        <f>シート1!C284</f>
        <v>4454</v>
      </c>
      <c r="AE304" s="6">
        <f t="shared" si="158"/>
        <v>-2495038.7026902302</v>
      </c>
      <c r="AF304" s="13">
        <f t="shared" si="159"/>
        <v>3002262.6691714535</v>
      </c>
      <c r="AG304" s="11">
        <f t="shared" si="160"/>
        <v>507223.96648122324</v>
      </c>
      <c r="AH304" s="2">
        <f t="shared" si="161"/>
        <v>5620</v>
      </c>
      <c r="AI304" s="76"/>
      <c r="AJ304" s="76"/>
      <c r="AK304" s="76"/>
    </row>
    <row r="305" ht="14.25">
      <c r="A305" s="76"/>
      <c r="B305" s="76"/>
      <c r="C305" s="76"/>
      <c r="D305" s="55">
        <f t="shared" si="145"/>
        <v>5.4369999999999995e-002</v>
      </c>
      <c r="E305" s="56">
        <f t="shared" si="141"/>
        <v>2.124e-003</v>
      </c>
      <c r="F305" s="57">
        <f t="shared" si="142"/>
        <v>2.9280635068249457e-002</v>
      </c>
      <c r="G305" s="58">
        <f t="shared" si="162"/>
        <v>1.9293980430519908</v>
      </c>
      <c r="H305" s="59">
        <f t="shared" si="163"/>
        <v>1.9001174079837413</v>
      </c>
      <c r="I305" s="60">
        <f t="shared" si="164"/>
        <v>0.97315926676146214</v>
      </c>
      <c r="J305" s="61">
        <f t="shared" si="165"/>
        <v>0.97129114314529308</v>
      </c>
      <c r="K305" s="62">
        <f t="shared" si="166"/>
        <v>2.6840733238537862e-002</v>
      </c>
      <c r="L305" s="63">
        <f t="shared" si="167"/>
        <v>2.8708856854706921e-002</v>
      </c>
      <c r="M305" s="64">
        <f t="shared" si="168"/>
        <v>6.2024430112773185e-002</v>
      </c>
      <c r="N305" s="65">
        <f t="shared" si="146"/>
        <v>0.72150167613312488</v>
      </c>
      <c r="O305" s="66">
        <f t="shared" si="147"/>
        <v>-0.78831905938161406</v>
      </c>
      <c r="P305" s="67">
        <f>シート1!B285</f>
        <v>14631</v>
      </c>
      <c r="Q305" s="68">
        <f>シート1!A285</f>
        <v>5625</v>
      </c>
      <c r="R305" s="55">
        <f t="shared" si="148"/>
        <v>5.4369999999999995e-002</v>
      </c>
      <c r="S305" s="56">
        <f t="shared" si="143"/>
        <v>2.1259999999999999e-003</v>
      </c>
      <c r="T305" s="57">
        <f t="shared" si="144"/>
        <v>2.933939219547672e-002</v>
      </c>
      <c r="U305" s="58">
        <f t="shared" si="149"/>
        <v>1.9256022627731884</v>
      </c>
      <c r="V305" s="59">
        <f t="shared" si="150"/>
        <v>1.8962628705777116</v>
      </c>
      <c r="W305" s="60">
        <f t="shared" si="151"/>
        <v>0.97292297201466638</v>
      </c>
      <c r="X305" s="61">
        <f t="shared" si="152"/>
        <v>0.97103735332223151</v>
      </c>
      <c r="Y305" s="62">
        <f t="shared" si="153"/>
        <v>2.7077027985333624e-002</v>
      </c>
      <c r="Z305" s="63">
        <f t="shared" si="154"/>
        <v>2.8962646677768489e-002</v>
      </c>
      <c r="AA305" s="64">
        <f t="shared" si="155"/>
        <v>6.247988772650382e-002</v>
      </c>
      <c r="AB305" s="65">
        <f t="shared" si="156"/>
        <v>-0.72679980513030817</v>
      </c>
      <c r="AC305" s="66">
        <f t="shared" si="157"/>
        <v>0.79090982145282551</v>
      </c>
      <c r="AD305" s="67">
        <f>シート1!C285</f>
        <v>17113</v>
      </c>
      <c r="AE305" s="6">
        <f t="shared" si="158"/>
        <v>-10241238.782789227</v>
      </c>
      <c r="AF305" s="13">
        <f t="shared" si="159"/>
        <v>12042043.586148396</v>
      </c>
      <c r="AG305" s="11">
        <f t="shared" si="160"/>
        <v>1800804.8033591695</v>
      </c>
      <c r="AH305" s="2">
        <f t="shared" si="161"/>
        <v>5625</v>
      </c>
      <c r="AI305" s="76"/>
      <c r="AJ305" s="76"/>
      <c r="AK305" s="76"/>
    </row>
    <row r="306" ht="14.25">
      <c r="A306" s="76"/>
      <c r="B306" s="76"/>
      <c r="C306" s="76"/>
      <c r="D306" s="55">
        <f t="shared" si="145"/>
        <v>5.3481999999999995e-002</v>
      </c>
      <c r="E306" s="56">
        <f t="shared" si="141"/>
        <v>2.124e-003</v>
      </c>
      <c r="F306" s="57">
        <f t="shared" si="142"/>
        <v>2.9280635068249457e-002</v>
      </c>
      <c r="G306" s="58">
        <f t="shared" si="162"/>
        <v>1.8990708319812546</v>
      </c>
      <c r="H306" s="59">
        <f t="shared" si="163"/>
        <v>1.8697901969130051</v>
      </c>
      <c r="I306" s="60">
        <f t="shared" si="164"/>
        <v>0.97122241822734323</v>
      </c>
      <c r="J306" s="61">
        <f t="shared" si="165"/>
        <v>0.96924352088955312</v>
      </c>
      <c r="K306" s="62">
        <f t="shared" si="166"/>
        <v>2.8777581772656768e-002</v>
      </c>
      <c r="L306" s="63">
        <f t="shared" si="167"/>
        <v>3.0756479110446877e-002</v>
      </c>
      <c r="M306" s="64">
        <f t="shared" si="168"/>
        <v>6.5731728134156162e-002</v>
      </c>
      <c r="N306" s="65">
        <f t="shared" si="146"/>
        <v>0.76462696936821728</v>
      </c>
      <c r="O306" s="66">
        <f t="shared" si="147"/>
        <v>-0.82210395245080914</v>
      </c>
      <c r="P306" s="67">
        <f>シート1!B286</f>
        <v>5445</v>
      </c>
      <c r="Q306" s="68">
        <f>シート1!A286</f>
        <v>5630</v>
      </c>
      <c r="R306" s="55">
        <f t="shared" si="148"/>
        <v>5.3481999999999995e-002</v>
      </c>
      <c r="S306" s="56">
        <f t="shared" si="143"/>
        <v>2.1259999999999999e-003</v>
      </c>
      <c r="T306" s="57">
        <f t="shared" si="144"/>
        <v>2.933939219547672e-002</v>
      </c>
      <c r="U306" s="58">
        <f t="shared" si="149"/>
        <v>1.8953357871051306</v>
      </c>
      <c r="V306" s="59">
        <f t="shared" si="150"/>
        <v>1.8659963949096539</v>
      </c>
      <c r="W306" s="60">
        <f t="shared" si="151"/>
        <v>0.97097603506580921</v>
      </c>
      <c r="X306" s="61">
        <f t="shared" si="152"/>
        <v>0.96897906506051901</v>
      </c>
      <c r="Y306" s="62">
        <f t="shared" si="153"/>
        <v>2.9023964934190793e-002</v>
      </c>
      <c r="Z306" s="63">
        <f t="shared" si="154"/>
        <v>3.1020934939480993e-002</v>
      </c>
      <c r="AA306" s="64">
        <f t="shared" si="155"/>
        <v>6.6199166540215543e-002</v>
      </c>
      <c r="AB306" s="65">
        <f t="shared" si="156"/>
        <v>-0.770064465413689</v>
      </c>
      <c r="AC306" s="66">
        <f t="shared" si="157"/>
        <v>0.82461552810457928</v>
      </c>
      <c r="AD306" s="67">
        <f>シート1!C286</f>
        <v>6344</v>
      </c>
      <c r="AE306" s="6">
        <f t="shared" si="158"/>
        <v>-3974669.9867550801</v>
      </c>
      <c r="AF306" s="13">
        <f t="shared" si="159"/>
        <v>4654379.1538067628</v>
      </c>
      <c r="AG306" s="11">
        <f t="shared" si="160"/>
        <v>679709.16705168271</v>
      </c>
      <c r="AH306" s="2">
        <f t="shared" si="161"/>
        <v>5630</v>
      </c>
      <c r="AI306" s="76"/>
      <c r="AJ306" s="76"/>
      <c r="AK306" s="76"/>
    </row>
    <row r="307" ht="14.25">
      <c r="A307" s="76"/>
      <c r="B307" s="76"/>
      <c r="C307" s="76"/>
      <c r="D307" s="55">
        <f t="shared" si="145"/>
        <v>5.2593999999999995e-002</v>
      </c>
      <c r="E307" s="56">
        <f t="shared" si="141"/>
        <v>2.124e-003</v>
      </c>
      <c r="F307" s="57">
        <f t="shared" si="142"/>
        <v>2.9280635068249457e-002</v>
      </c>
      <c r="G307" s="58">
        <f t="shared" si="162"/>
        <v>1.8687436209105184</v>
      </c>
      <c r="H307" s="59">
        <f t="shared" si="163"/>
        <v>1.8394629858422689</v>
      </c>
      <c r="I307" s="60">
        <f t="shared" si="164"/>
        <v>0.9691707539767882</v>
      </c>
      <c r="J307" s="61">
        <f t="shared" si="165"/>
        <v>0.96707644136286952</v>
      </c>
      <c r="K307" s="62">
        <f t="shared" si="166"/>
        <v>3.0829246023211798e-002</v>
      </c>
      <c r="L307" s="63">
        <f t="shared" si="167"/>
        <v>3.2923558637130479e-002</v>
      </c>
      <c r="M307" s="64">
        <f t="shared" si="168"/>
        <v>6.9596577023253767e-002</v>
      </c>
      <c r="N307" s="65">
        <f t="shared" si="146"/>
        <v>0.80958497940418384</v>
      </c>
      <c r="O307" s="66">
        <f t="shared" si="147"/>
        <v>-0.85632326003743031</v>
      </c>
      <c r="P307" s="67">
        <f>シート1!B287</f>
        <v>3959</v>
      </c>
      <c r="Q307" s="68">
        <f>シート1!A287</f>
        <v>5635</v>
      </c>
      <c r="R307" s="55">
        <f t="shared" si="148"/>
        <v>5.2593999999999995e-002</v>
      </c>
      <c r="S307" s="56">
        <f t="shared" si="143"/>
        <v>2.1259999999999999e-003</v>
      </c>
      <c r="T307" s="57">
        <f t="shared" si="144"/>
        <v>2.933939219547672e-002</v>
      </c>
      <c r="U307" s="58">
        <f t="shared" si="149"/>
        <v>1.8650693114370729</v>
      </c>
      <c r="V307" s="59">
        <f t="shared" si="150"/>
        <v>1.8357299192415961</v>
      </c>
      <c r="W307" s="60">
        <f t="shared" si="151"/>
        <v>0.96891415525168623</v>
      </c>
      <c r="X307" s="61">
        <f t="shared" si="152"/>
        <v>0.96680119465762193</v>
      </c>
      <c r="Y307" s="62">
        <f t="shared" si="153"/>
        <v>3.1085844748313773e-002</v>
      </c>
      <c r="Z307" s="63">
        <f t="shared" si="154"/>
        <v>3.3198805342378068e-002</v>
      </c>
      <c r="AA307" s="64">
        <f t="shared" si="155"/>
        <v>7.007562230341062e-002</v>
      </c>
      <c r="AB307" s="65">
        <f t="shared" si="156"/>
        <v>-0.81515749287909045</v>
      </c>
      <c r="AC307" s="66">
        <f t="shared" si="157"/>
        <v>0.8587444357265992</v>
      </c>
      <c r="AD307" s="67">
        <f>シート1!C287</f>
        <v>3934</v>
      </c>
      <c r="AE307" s="6">
        <f t="shared" si="158"/>
        <v>-3010230.1251818486</v>
      </c>
      <c r="AF307" s="13">
        <f t="shared" si="159"/>
        <v>3005698.1739154253</v>
      </c>
      <c r="AG307" s="11">
        <f t="shared" si="160"/>
        <v>-4531.9512664233334</v>
      </c>
      <c r="AH307" s="2">
        <f t="shared" si="161"/>
        <v>5635</v>
      </c>
      <c r="AI307" s="76"/>
      <c r="AJ307" s="76"/>
      <c r="AK307" s="76"/>
    </row>
    <row r="308" ht="14.25">
      <c r="A308" s="76"/>
      <c r="B308" s="76"/>
      <c r="C308" s="76"/>
      <c r="D308" s="55">
        <f t="shared" si="145"/>
        <v>5.1706999999999996e-002</v>
      </c>
      <c r="E308" s="56">
        <f t="shared" si="141"/>
        <v>2.124e-003</v>
      </c>
      <c r="F308" s="57">
        <f t="shared" si="142"/>
        <v>2.9280635068249457e-002</v>
      </c>
      <c r="G308" s="58">
        <f t="shared" si="162"/>
        <v>1.8384505621045015</v>
      </c>
      <c r="H308" s="59">
        <f t="shared" si="163"/>
        <v>1.809169927036252</v>
      </c>
      <c r="I308" s="60">
        <f t="shared" si="164"/>
        <v>0.96700197980163383</v>
      </c>
      <c r="J308" s="61">
        <f t="shared" si="165"/>
        <v>0.96478769594148317</v>
      </c>
      <c r="K308" s="62">
        <f t="shared" si="166"/>
        <v>3.2998020198366174e-002</v>
      </c>
      <c r="L308" s="63">
        <f t="shared" si="167"/>
        <v>3.521230405851683e-002</v>
      </c>
      <c r="M308" s="64">
        <f t="shared" si="168"/>
        <v>7.3616303130197028e-002</v>
      </c>
      <c r="N308" s="65">
        <f t="shared" si="146"/>
        <v>0.85634460490146636</v>
      </c>
      <c r="O308" s="66">
        <f t="shared" si="147"/>
        <v>-0.89086556363034897</v>
      </c>
      <c r="P308" s="67">
        <f>シート1!B288</f>
        <v>4780</v>
      </c>
      <c r="Q308" s="68">
        <f>シート1!A288</f>
        <v>5640</v>
      </c>
      <c r="R308" s="55">
        <f t="shared" si="148"/>
        <v>5.1706999999999996e-002</v>
      </c>
      <c r="S308" s="56">
        <f t="shared" si="143"/>
        <v>2.1259999999999999e-003</v>
      </c>
      <c r="T308" s="57">
        <f t="shared" si="144"/>
        <v>2.933939219547672e-002</v>
      </c>
      <c r="U308" s="58">
        <f t="shared" si="149"/>
        <v>1.8348369196380108</v>
      </c>
      <c r="V308" s="59">
        <f t="shared" si="150"/>
        <v>1.805497527442534</v>
      </c>
      <c r="W308" s="60">
        <f t="shared" si="151"/>
        <v>0.96673507176185547</v>
      </c>
      <c r="X308" s="61">
        <f t="shared" si="152"/>
        <v>0.96450156895892791</v>
      </c>
      <c r="Y308" s="62">
        <f t="shared" si="153"/>
        <v>3.3264928238144531e-002</v>
      </c>
      <c r="Z308" s="63">
        <f t="shared" si="154"/>
        <v>3.5498431041072087e-002</v>
      </c>
      <c r="AA308" s="64">
        <f t="shared" si="155"/>
        <v>7.4106517577392339e-002</v>
      </c>
      <c r="AB308" s="65">
        <f t="shared" si="156"/>
        <v>-0.86204704416085176</v>
      </c>
      <c r="AC308" s="66">
        <f t="shared" si="157"/>
        <v>0.89318514187822784</v>
      </c>
      <c r="AD308" s="67">
        <f>シート1!C288</f>
        <v>4911</v>
      </c>
      <c r="AE308" s="6">
        <f t="shared" si="158"/>
        <v>-3781085.7211214509</v>
      </c>
      <c r="AF308" s="13">
        <f t="shared" si="159"/>
        <v>3902640.0757265459</v>
      </c>
      <c r="AG308" s="11">
        <f t="shared" si="160"/>
        <v>121554.354605095</v>
      </c>
      <c r="AH308" s="2">
        <f t="shared" si="161"/>
        <v>5640</v>
      </c>
      <c r="AI308" s="76"/>
      <c r="AJ308" s="76"/>
      <c r="AK308" s="76"/>
    </row>
    <row r="309" ht="14.25">
      <c r="A309" s="76"/>
      <c r="B309" s="76"/>
      <c r="C309" s="76"/>
      <c r="D309" s="55">
        <f t="shared" si="145"/>
        <v>5.0820999999999998e-002</v>
      </c>
      <c r="E309" s="56">
        <f t="shared" si="141"/>
        <v>2.124e-003</v>
      </c>
      <c r="F309" s="57">
        <f t="shared" si="142"/>
        <v>2.9280635068249457e-002</v>
      </c>
      <c r="G309" s="58">
        <f t="shared" si="162"/>
        <v>1.808191655563204</v>
      </c>
      <c r="H309" s="59">
        <f t="shared" si="163"/>
        <v>1.7789110204949545</v>
      </c>
      <c r="I309" s="60">
        <f t="shared" si="164"/>
        <v>0.96471166155693189</v>
      </c>
      <c r="J309" s="61">
        <f t="shared" si="165"/>
        <v>0.96237282447880645</v>
      </c>
      <c r="K309" s="62">
        <f t="shared" si="166"/>
        <v>3.5288338443068112e-002</v>
      </c>
      <c r="L309" s="63">
        <f t="shared" si="167"/>
        <v>3.7627175521193545e-002</v>
      </c>
      <c r="M309" s="64">
        <f t="shared" si="168"/>
        <v>7.779197012939866e-002</v>
      </c>
      <c r="N309" s="65">
        <f t="shared" si="146"/>
        <v>0.90491821909542114</v>
      </c>
      <c r="O309" s="66">
        <f t="shared" si="147"/>
        <v>-0.92565212688429166</v>
      </c>
      <c r="P309" s="67">
        <f>シート1!B289</f>
        <v>5044</v>
      </c>
      <c r="Q309" s="68">
        <f>シート1!A289</f>
        <v>5645</v>
      </c>
      <c r="R309" s="55">
        <f t="shared" si="148"/>
        <v>5.0820999999999998e-002</v>
      </c>
      <c r="S309" s="56">
        <f t="shared" si="143"/>
        <v>2.1259999999999999e-003</v>
      </c>
      <c r="T309" s="57">
        <f t="shared" si="144"/>
        <v>2.933939219547672e-002</v>
      </c>
      <c r="U309" s="58">
        <f t="shared" si="149"/>
        <v>1.8046386117079443</v>
      </c>
      <c r="V309" s="59">
        <f t="shared" si="150"/>
        <v>1.7752992195124675</v>
      </c>
      <c r="W309" s="60">
        <f t="shared" si="151"/>
        <v>0.9644343740833472</v>
      </c>
      <c r="X309" s="61">
        <f t="shared" si="152"/>
        <v>0.96207575288982761</v>
      </c>
      <c r="Y309" s="62">
        <f t="shared" si="153"/>
        <v>3.5565625916652799e-002</v>
      </c>
      <c r="Z309" s="63">
        <f t="shared" si="154"/>
        <v>3.7924247110172393e-002</v>
      </c>
      <c r="AA309" s="64">
        <f t="shared" si="155"/>
        <v>7.8292865891102403e-002</v>
      </c>
      <c r="AB309" s="65">
        <f t="shared" si="156"/>
        <v>-0.91074490917512252</v>
      </c>
      <c r="AC309" s="66">
        <f t="shared" si="157"/>
        <v>0.9278589032701493</v>
      </c>
      <c r="AD309" s="67">
        <f>シート1!C289</f>
        <v>5311</v>
      </c>
      <c r="AE309" s="6">
        <f t="shared" si="158"/>
        <v>-4145713.9832145427</v>
      </c>
      <c r="AF309" s="13">
        <f t="shared" si="159"/>
        <v>4384351.0127083855</v>
      </c>
      <c r="AG309" s="11">
        <f t="shared" si="160"/>
        <v>238637.02949384274</v>
      </c>
      <c r="AH309" s="2">
        <f t="shared" si="161"/>
        <v>5645</v>
      </c>
      <c r="AI309" s="76"/>
      <c r="AJ309" s="76"/>
      <c r="AK309" s="76"/>
    </row>
    <row r="310" ht="14.25">
      <c r="A310" s="76"/>
      <c r="B310" s="76"/>
      <c r="C310" s="76"/>
      <c r="D310" s="55">
        <f t="shared" si="145"/>
        <v>4.9935999999999994e-002</v>
      </c>
      <c r="E310" s="56">
        <f t="shared" si="141"/>
        <v>2.124e-003</v>
      </c>
      <c r="F310" s="57">
        <f t="shared" si="142"/>
        <v>2.9280635068249457e-002</v>
      </c>
      <c r="G310" s="58">
        <f t="shared" si="162"/>
        <v>1.7779669012866257</v>
      </c>
      <c r="H310" s="59">
        <f t="shared" si="163"/>
        <v>1.7486862662183762</v>
      </c>
      <c r="I310" s="60">
        <f t="shared" si="164"/>
        <v>0.96229535442830727</v>
      </c>
      <c r="J310" s="61">
        <f t="shared" si="165"/>
        <v>0.95982736734810281</v>
      </c>
      <c r="K310" s="62">
        <f t="shared" si="166"/>
        <v>3.770464557169273e-002</v>
      </c>
      <c r="L310" s="63">
        <f t="shared" si="167"/>
        <v>4.0172632651897189e-002</v>
      </c>
      <c r="M310" s="64">
        <f t="shared" si="168"/>
        <v>8.2124270563840779e-002</v>
      </c>
      <c r="N310" s="65">
        <f t="shared" si="146"/>
        <v>0.95531387802012191</v>
      </c>
      <c r="O310" s="66">
        <f t="shared" si="147"/>
        <v>-0.96059922446950119</v>
      </c>
      <c r="P310" s="67">
        <f>シート1!B290</f>
        <v>69957</v>
      </c>
      <c r="Q310" s="68">
        <f>シート1!A290</f>
        <v>5650</v>
      </c>
      <c r="R310" s="55">
        <f t="shared" si="148"/>
        <v>4.9935999999999994e-002</v>
      </c>
      <c r="S310" s="56">
        <f t="shared" si="143"/>
        <v>2.1259999999999999e-003</v>
      </c>
      <c r="T310" s="57">
        <f t="shared" si="144"/>
        <v>2.933939219547672e-002</v>
      </c>
      <c r="U310" s="58">
        <f t="shared" si="149"/>
        <v>1.7744743876468729</v>
      </c>
      <c r="V310" s="59">
        <f t="shared" si="150"/>
        <v>1.7451349954513962</v>
      </c>
      <c r="W310" s="60">
        <f t="shared" si="151"/>
        <v>0.96200764251753579</v>
      </c>
      <c r="X310" s="61">
        <f t="shared" si="152"/>
        <v>0.95951931339199348</v>
      </c>
      <c r="Y310" s="62">
        <f t="shared" si="153"/>
        <v>3.7992357482464212e-002</v>
      </c>
      <c r="Z310" s="63">
        <f t="shared" si="154"/>
        <v>4.0480686608006522e-002</v>
      </c>
      <c r="AA310" s="64">
        <f t="shared" si="155"/>
        <v>8.2635309879955418e-002</v>
      </c>
      <c r="AB310" s="65">
        <f t="shared" si="156"/>
        <v>-0.96125856340419125</v>
      </c>
      <c r="AC310" s="66">
        <f t="shared" si="157"/>
        <v>0.96268205027690723</v>
      </c>
      <c r="AD310" s="67">
        <f>シート1!C290</f>
        <v>69685</v>
      </c>
      <c r="AE310" s="6">
        <f t="shared" si="158"/>
        <v>-59669151.744465061</v>
      </c>
      <c r="AF310" s="13">
        <f t="shared" si="159"/>
        <v>59685557.453174658</v>
      </c>
      <c r="AG310" s="11">
        <f t="shared" si="160"/>
        <v>16405.708709597588</v>
      </c>
      <c r="AH310" s="2">
        <f t="shared" si="161"/>
        <v>5650</v>
      </c>
      <c r="AI310" s="76"/>
      <c r="AJ310" s="76"/>
      <c r="AK310" s="76"/>
    </row>
    <row r="311" ht="14.25">
      <c r="A311" s="76"/>
      <c r="B311" s="76"/>
      <c r="C311" s="76"/>
      <c r="D311" s="55">
        <f t="shared" si="145"/>
        <v>4.9050999999999997e-002</v>
      </c>
      <c r="E311" s="56">
        <f t="shared" si="141"/>
        <v>2.124e-003</v>
      </c>
      <c r="F311" s="57">
        <f t="shared" si="142"/>
        <v>2.9280635068249457e-002</v>
      </c>
      <c r="G311" s="58">
        <f t="shared" si="162"/>
        <v>1.7477421470100476</v>
      </c>
      <c r="H311" s="59">
        <f t="shared" si="163"/>
        <v>1.7184615119417981</v>
      </c>
      <c r="I311" s="60">
        <f t="shared" si="164"/>
        <v>0.95974565643851462</v>
      </c>
      <c r="J311" s="61">
        <f t="shared" si="165"/>
        <v>0.95714376556168979</v>
      </c>
      <c r="K311" s="62">
        <f t="shared" si="166"/>
        <v>4.0254343561485384e-002</v>
      </c>
      <c r="L311" s="63">
        <f t="shared" si="167"/>
        <v>4.2856234438310215e-002</v>
      </c>
      <c r="M311" s="64">
        <f t="shared" si="168"/>
        <v>8.6618675050979935e-002</v>
      </c>
      <c r="N311" s="65">
        <f t="shared" si="146"/>
        <v>1.0075952188530035</v>
      </c>
      <c r="O311" s="66">
        <f t="shared" si="147"/>
        <v>-0.99565792167560063</v>
      </c>
      <c r="P311" s="67">
        <f>シート1!B291</f>
        <v>6578</v>
      </c>
      <c r="Q311" s="68">
        <f>シート1!A291</f>
        <v>5655</v>
      </c>
      <c r="R311" s="55">
        <f t="shared" si="148"/>
        <v>4.9050999999999997e-002</v>
      </c>
      <c r="S311" s="56">
        <f t="shared" si="143"/>
        <v>2.1259999999999999e-003</v>
      </c>
      <c r="T311" s="57">
        <f t="shared" si="144"/>
        <v>2.933939219547672e-002</v>
      </c>
      <c r="U311" s="58">
        <f t="shared" si="149"/>
        <v>1.744310163585802</v>
      </c>
      <c r="V311" s="59">
        <f t="shared" si="150"/>
        <v>1.7149707713903253</v>
      </c>
      <c r="W311" s="60">
        <f t="shared" si="151"/>
        <v>0.95944748982514527</v>
      </c>
      <c r="X311" s="61">
        <f t="shared" si="152"/>
        <v>0.95682470705741818</v>
      </c>
      <c r="Y311" s="62">
        <f t="shared" si="153"/>
        <v>4.0552510174854728e-002</v>
      </c>
      <c r="Z311" s="63">
        <f t="shared" si="154"/>
        <v>4.3175292942581822e-002</v>
      </c>
      <c r="AA311" s="64">
        <f t="shared" si="155"/>
        <v>8.7139281245562389e-002</v>
      </c>
      <c r="AB311" s="65">
        <f t="shared" si="156"/>
        <v>-1.0136511913353556</v>
      </c>
      <c r="AC311" s="66">
        <f t="shared" si="157"/>
        <v>0.99760560998732062</v>
      </c>
      <c r="AD311" s="67">
        <f>シート1!C291</f>
        <v>7039</v>
      </c>
      <c r="AE311" s="6">
        <f t="shared" si="158"/>
        <v>-5815411.8586660801</v>
      </c>
      <c r="AF311" s="13">
        <f t="shared" si="159"/>
        <v>6247653.335298704</v>
      </c>
      <c r="AG311" s="11">
        <f t="shared" si="160"/>
        <v>432241.47663262393</v>
      </c>
      <c r="AH311" s="2">
        <f t="shared" si="161"/>
        <v>5655</v>
      </c>
      <c r="AI311" s="76"/>
      <c r="AJ311" s="76"/>
      <c r="AK311" s="76"/>
    </row>
    <row r="312" ht="14.25">
      <c r="A312" s="76"/>
      <c r="B312" s="76"/>
      <c r="C312" s="76"/>
      <c r="D312" s="55">
        <f t="shared" si="145"/>
        <v>4.8166999999999995e-002</v>
      </c>
      <c r="E312" s="56">
        <f t="shared" si="141"/>
        <v>2.124e-003</v>
      </c>
      <c r="F312" s="57">
        <f t="shared" si="142"/>
        <v>2.9280635068249457e-002</v>
      </c>
      <c r="G312" s="58">
        <f t="shared" si="162"/>
        <v>1.7175515449981886</v>
      </c>
      <c r="H312" s="59">
        <f t="shared" si="163"/>
        <v>1.6882709099299391</v>
      </c>
      <c r="I312" s="60">
        <f t="shared" si="164"/>
        <v>0.95706077751419483</v>
      </c>
      <c r="J312" s="61">
        <f t="shared" si="165"/>
        <v>0.95432038164743382</v>
      </c>
      <c r="K312" s="62">
        <f t="shared" si="166"/>
        <v>4.2939222485805173e-002</v>
      </c>
      <c r="L312" s="63">
        <f t="shared" si="167"/>
        <v>4.5679618352566176e-002</v>
      </c>
      <c r="M312" s="64">
        <f t="shared" si="168"/>
        <v>9.1270268734491802e-002</v>
      </c>
      <c r="N312" s="65">
        <f t="shared" si="146"/>
        <v>1.0617050693303383</v>
      </c>
      <c r="O312" s="66">
        <f t="shared" si="147"/>
        <v>-1.0306952484677627</v>
      </c>
      <c r="P312" s="67">
        <f>シート1!B292</f>
        <v>4722</v>
      </c>
      <c r="Q312" s="68">
        <f>シート1!A292</f>
        <v>5660</v>
      </c>
      <c r="R312" s="55">
        <f t="shared" si="148"/>
        <v>4.8166999999999995e-002</v>
      </c>
      <c r="S312" s="56">
        <f t="shared" si="143"/>
        <v>2.1259999999999999e-003</v>
      </c>
      <c r="T312" s="57">
        <f t="shared" si="144"/>
        <v>2.933939219547672e-002</v>
      </c>
      <c r="U312" s="58">
        <f t="shared" si="149"/>
        <v>1.7141800233937263</v>
      </c>
      <c r="V312" s="59">
        <f t="shared" si="150"/>
        <v>1.6848406311982496</v>
      </c>
      <c r="W312" s="60">
        <f t="shared" si="151"/>
        <v>0.95675216572880362</v>
      </c>
      <c r="X312" s="61">
        <f t="shared" si="152"/>
        <v>0.95399033830477098</v>
      </c>
      <c r="Y312" s="62">
        <f t="shared" si="153"/>
        <v>4.3247834271196384e-002</v>
      </c>
      <c r="Z312" s="63">
        <f t="shared" si="154"/>
        <v>4.600966169522902e-002</v>
      </c>
      <c r="AA312" s="64">
        <f t="shared" si="155"/>
        <v>9.1799804636034349e-002</v>
      </c>
      <c r="AB312" s="65">
        <f t="shared" si="156"/>
        <v>-1.0678649169878007</v>
      </c>
      <c r="AC312" s="66">
        <f t="shared" si="157"/>
        <v>1.0324969344916695</v>
      </c>
      <c r="AD312" s="67">
        <f>シート1!C292</f>
        <v>4555</v>
      </c>
      <c r="AE312" s="6">
        <f t="shared" si="158"/>
        <v>-4321482.0340869129</v>
      </c>
      <c r="AF312" s="13">
        <f t="shared" si="159"/>
        <v>4184313.6201095721</v>
      </c>
      <c r="AG312" s="11">
        <f t="shared" si="160"/>
        <v>-137168.4139773408</v>
      </c>
      <c r="AH312" s="2">
        <f t="shared" si="161"/>
        <v>5660</v>
      </c>
      <c r="AI312" s="76"/>
      <c r="AJ312" s="76"/>
      <c r="AK312" s="76"/>
    </row>
    <row r="313" ht="14.25">
      <c r="A313" s="76"/>
      <c r="B313" s="76"/>
      <c r="C313" s="76"/>
      <c r="D313" s="55">
        <f t="shared" si="145"/>
        <v>4.7284e-002</v>
      </c>
      <c r="E313" s="56">
        <f t="shared" si="141"/>
        <v>2.124e-003</v>
      </c>
      <c r="F313" s="57">
        <f t="shared" si="142"/>
        <v>2.9280635068249457e-002</v>
      </c>
      <c r="G313" s="58">
        <f t="shared" si="162"/>
        <v>1.687395095251049</v>
      </c>
      <c r="H313" s="59">
        <f t="shared" si="163"/>
        <v>1.6581144601827995</v>
      </c>
      <c r="I313" s="60">
        <f t="shared" si="164"/>
        <v>0.95423629683861177</v>
      </c>
      <c r="J313" s="61">
        <f t="shared" si="165"/>
        <v>0.95135281711635566</v>
      </c>
      <c r="K313" s="62">
        <f t="shared" si="166"/>
        <v>4.5763703161388225e-002</v>
      </c>
      <c r="L313" s="63">
        <f t="shared" si="167"/>
        <v>4.8647182883644335e-002</v>
      </c>
      <c r="M313" s="64">
        <f t="shared" si="168"/>
        <v>9.607850733837664e-002</v>
      </c>
      <c r="N313" s="65">
        <f t="shared" si="146"/>
        <v>1.1176370981396844</v>
      </c>
      <c r="O313" s="66">
        <f t="shared" si="147"/>
        <v>-1.0656131259567996</v>
      </c>
      <c r="P313" s="67">
        <f>シート1!B293</f>
        <v>6015</v>
      </c>
      <c r="Q313" s="68">
        <f>シート1!A293</f>
        <v>5665</v>
      </c>
      <c r="R313" s="55">
        <f t="shared" si="148"/>
        <v>4.7284e-002</v>
      </c>
      <c r="S313" s="56">
        <f t="shared" si="143"/>
        <v>2.1259999999999999e-003</v>
      </c>
      <c r="T313" s="57">
        <f t="shared" si="144"/>
        <v>2.933939219547672e-002</v>
      </c>
      <c r="U313" s="58">
        <f t="shared" si="149"/>
        <v>1.6840839670706467</v>
      </c>
      <c r="V313" s="59">
        <f t="shared" si="150"/>
        <v>1.6547445748751699</v>
      </c>
      <c r="W313" s="60">
        <f t="shared" si="151"/>
        <v>0.95391727879157773</v>
      </c>
      <c r="X313" s="61">
        <f t="shared" si="152"/>
        <v>0.95101183947473311</v>
      </c>
      <c r="Y313" s="62">
        <f t="shared" si="153"/>
        <v>4.6082721208422273e-002</v>
      </c>
      <c r="Z313" s="63">
        <f t="shared" si="154"/>
        <v>4.8988160525266888e-002</v>
      </c>
      <c r="AA313" s="64">
        <f t="shared" si="155"/>
        <v>9.6616288180082735e-002</v>
      </c>
      <c r="AB313" s="65">
        <f t="shared" si="156"/>
        <v>-1.123892855394975</v>
      </c>
      <c r="AC313" s="66">
        <f t="shared" si="157"/>
        <v>1.0672582023402395</v>
      </c>
      <c r="AD313" s="67">
        <f>シート1!C293</f>
        <v>11179</v>
      </c>
      <c r="AE313" s="6">
        <f t="shared" si="158"/>
        <v>-5691302.2205961589</v>
      </c>
      <c r="AF313" s="13">
        <f t="shared" si="159"/>
        <v>10614988.627771812</v>
      </c>
      <c r="AG313" s="11">
        <f t="shared" si="160"/>
        <v>4923686.4071756527</v>
      </c>
      <c r="AH313" s="2">
        <f t="shared" si="161"/>
        <v>5665</v>
      </c>
      <c r="AI313" s="76"/>
      <c r="AJ313" s="76"/>
      <c r="AK313" s="76"/>
    </row>
    <row r="314" ht="14.25">
      <c r="A314" s="76"/>
      <c r="B314" s="76"/>
      <c r="C314" s="76"/>
      <c r="D314" s="55">
        <f t="shared" si="145"/>
        <v>4.6401999999999999e-002</v>
      </c>
      <c r="E314" s="56">
        <f t="shared" si="141"/>
        <v>2.124e-003</v>
      </c>
      <c r="F314" s="57">
        <f t="shared" si="142"/>
        <v>2.9280635068249457e-002</v>
      </c>
      <c r="G314" s="58">
        <f t="shared" si="162"/>
        <v>1.6572727977686286</v>
      </c>
      <c r="H314" s="59">
        <f t="shared" si="163"/>
        <v>1.6279921627003791</v>
      </c>
      <c r="I314" s="60">
        <f t="shared" si="164"/>
        <v>0.95126783282471594</v>
      </c>
      <c r="J314" s="61">
        <f t="shared" si="165"/>
        <v>0.94823672620154142</v>
      </c>
      <c r="K314" s="62">
        <f t="shared" si="166"/>
        <v>4.8732167175284058e-002</v>
      </c>
      <c r="L314" s="63">
        <f t="shared" si="167"/>
        <v>5.1763273798458576e-002</v>
      </c>
      <c r="M314" s="64">
        <f t="shared" si="168"/>
        <v>0.10104239514352609</v>
      </c>
      <c r="N314" s="65">
        <f t="shared" si="146"/>
        <v>1.1753797225384945</v>
      </c>
      <c r="O314" s="66">
        <f t="shared" si="147"/>
        <v>-1.1003092133386978</v>
      </c>
      <c r="P314" s="67">
        <f>シート1!B294</f>
        <v>8809</v>
      </c>
      <c r="Q314" s="68">
        <f>シート1!A294</f>
        <v>5670</v>
      </c>
      <c r="R314" s="55">
        <f t="shared" si="148"/>
        <v>4.6401999999999999e-002</v>
      </c>
      <c r="S314" s="56">
        <f t="shared" si="143"/>
        <v>2.1259999999999999e-003</v>
      </c>
      <c r="T314" s="57">
        <f t="shared" si="144"/>
        <v>2.933939219547672e-002</v>
      </c>
      <c r="U314" s="58">
        <f t="shared" si="149"/>
        <v>1.6540219946165622</v>
      </c>
      <c r="V314" s="59">
        <f t="shared" si="150"/>
        <v>1.6246826024210854</v>
      </c>
      <c r="W314" s="60">
        <f t="shared" si="151"/>
        <v>0.95093847806997778</v>
      </c>
      <c r="X314" s="61">
        <f t="shared" si="152"/>
        <v>0.94788489687508637</v>
      </c>
      <c r="Y314" s="62">
        <f t="shared" si="153"/>
        <v>4.9061521930022223e-002</v>
      </c>
      <c r="Z314" s="63">
        <f t="shared" si="154"/>
        <v>5.2115103124913631e-002</v>
      </c>
      <c r="AA314" s="64">
        <f t="shared" si="155"/>
        <v>0.1015876900054215</v>
      </c>
      <c r="AB314" s="65">
        <f t="shared" si="156"/>
        <v>-1.181722886935636</v>
      </c>
      <c r="AC314" s="66">
        <f t="shared" si="157"/>
        <v>1.1017874003468271</v>
      </c>
      <c r="AD314" s="67">
        <f>シート1!C294</f>
        <v>8953</v>
      </c>
      <c r="AE314" s="6">
        <f t="shared" si="158"/>
        <v>-8606326.4335757531</v>
      </c>
      <c r="AF314" s="13">
        <f t="shared" si="159"/>
        <v>8776340.4501635171</v>
      </c>
      <c r="AG314" s="11">
        <f t="shared" si="160"/>
        <v>170014.01658776402</v>
      </c>
      <c r="AH314" s="2">
        <f t="shared" si="161"/>
        <v>5670</v>
      </c>
      <c r="AI314" s="76"/>
      <c r="AJ314" s="76"/>
      <c r="AK314" s="76"/>
    </row>
    <row r="315" ht="14.25">
      <c r="A315" s="76"/>
      <c r="B315" s="76"/>
      <c r="C315" s="76"/>
      <c r="D315" s="55">
        <f t="shared" si="145"/>
        <v>4.5520999999999999e-002</v>
      </c>
      <c r="E315" s="56">
        <f t="shared" si="141"/>
        <v>2.124e-003</v>
      </c>
      <c r="F315" s="57">
        <f t="shared" si="142"/>
        <v>2.9280635068249457e-002</v>
      </c>
      <c r="G315" s="58">
        <f t="shared" si="162"/>
        <v>1.6271846525509277</v>
      </c>
      <c r="H315" s="59">
        <f t="shared" si="163"/>
        <v>1.5979040174826782</v>
      </c>
      <c r="I315" s="60">
        <f t="shared" si="164"/>
        <v>0.94815105685114864</v>
      </c>
      <c r="J315" s="61">
        <f t="shared" si="165"/>
        <v>0.94496783007181295</v>
      </c>
      <c r="K315" s="62">
        <f t="shared" si="166"/>
        <v>5.1848943148851356e-002</v>
      </c>
      <c r="L315" s="63">
        <f t="shared" si="167"/>
        <v>5.5032169928187047e-002</v>
      </c>
      <c r="M315" s="64">
        <f t="shared" si="168"/>
        <v>0.10616046806098892</v>
      </c>
      <c r="N315" s="65">
        <f t="shared" si="146"/>
        <v>1.2349159114531993</v>
      </c>
      <c r="O315" s="66">
        <f t="shared" si="147"/>
        <v>-1.1346771800166939</v>
      </c>
      <c r="P315" s="67">
        <f>シート1!B295</f>
        <v>6101</v>
      </c>
      <c r="Q315" s="68">
        <f>シート1!A295</f>
        <v>5675</v>
      </c>
      <c r="R315" s="55">
        <f t="shared" si="148"/>
        <v>4.5520999999999999e-002</v>
      </c>
      <c r="S315" s="56">
        <f t="shared" si="143"/>
        <v>2.1259999999999999e-003</v>
      </c>
      <c r="T315" s="57">
        <f t="shared" si="144"/>
        <v>2.933939219547672e-002</v>
      </c>
      <c r="U315" s="58">
        <f t="shared" si="149"/>
        <v>1.6239941060314733</v>
      </c>
      <c r="V315" s="59">
        <f t="shared" si="150"/>
        <v>1.5946547138359966</v>
      </c>
      <c r="W315" s="60">
        <f t="shared" si="151"/>
        <v>0.94781146676806216</v>
      </c>
      <c r="X315" s="61">
        <f t="shared" si="152"/>
        <v>0.94460526490414187</v>
      </c>
      <c r="Y315" s="62">
        <f t="shared" si="153"/>
        <v>5.2188533231937839e-002</v>
      </c>
      <c r="Z315" s="63">
        <f t="shared" si="154"/>
        <v>5.5394735095858127e-002</v>
      </c>
      <c r="AA315" s="64">
        <f t="shared" si="155"/>
        <v>0.10671250162507745</v>
      </c>
      <c r="AB315" s="65">
        <f t="shared" si="156"/>
        <v>-1.2413374640744399</v>
      </c>
      <c r="AC315" s="66">
        <f t="shared" si="157"/>
        <v>1.135978596406283</v>
      </c>
      <c r="AD315" s="67">
        <f>シート1!C295</f>
        <v>6003</v>
      </c>
      <c r="AE315" s="6">
        <f t="shared" si="158"/>
        <v>-6146810.1650725519</v>
      </c>
      <c r="AF315" s="13">
        <f t="shared" si="159"/>
        <v>6067161.6734634209</v>
      </c>
      <c r="AG315" s="11">
        <f t="shared" si="160"/>
        <v>-79648.491609130986</v>
      </c>
      <c r="AH315" s="2">
        <f t="shared" si="161"/>
        <v>5675</v>
      </c>
      <c r="AI315" s="76"/>
      <c r="AJ315" s="76"/>
      <c r="AK315" s="76"/>
    </row>
    <row r="316" ht="14.25">
      <c r="A316" s="76"/>
      <c r="B316" s="76"/>
      <c r="C316" s="76"/>
      <c r="D316" s="55">
        <f t="shared" si="145"/>
        <v>4.4639999999999999e-002</v>
      </c>
      <c r="E316" s="56">
        <f t="shared" si="141"/>
        <v>2.124e-003</v>
      </c>
      <c r="F316" s="57">
        <f t="shared" si="142"/>
        <v>2.9280635068249457e-002</v>
      </c>
      <c r="G316" s="58">
        <f t="shared" si="162"/>
        <v>1.5970965073332266</v>
      </c>
      <c r="H316" s="59">
        <f t="shared" si="163"/>
        <v>1.5678158722649771</v>
      </c>
      <c r="I316" s="60">
        <f t="shared" si="164"/>
        <v>0.9448779016906429</v>
      </c>
      <c r="J316" s="61">
        <f t="shared" si="165"/>
        <v>0.9415379452045648</v>
      </c>
      <c r="K316" s="62">
        <f t="shared" si="166"/>
        <v>5.5122098309357104e-002</v>
      </c>
      <c r="L316" s="63">
        <f t="shared" si="167"/>
        <v>5.8462054795435203e-002</v>
      </c>
      <c r="M316" s="64">
        <f t="shared" si="168"/>
        <v>0.1114368562593052</v>
      </c>
      <c r="N316" s="65">
        <f t="shared" si="146"/>
        <v>1.296293709235339</v>
      </c>
      <c r="O316" s="66">
        <f t="shared" si="147"/>
        <v>-1.1686452976498294</v>
      </c>
      <c r="P316" s="67">
        <f>シート1!B296</f>
        <v>5299</v>
      </c>
      <c r="Q316" s="68">
        <f>シート1!A296</f>
        <v>5680</v>
      </c>
      <c r="R316" s="55">
        <f t="shared" si="148"/>
        <v>4.4639999999999999e-002</v>
      </c>
      <c r="S316" s="56">
        <f t="shared" si="143"/>
        <v>2.1259999999999999e-003</v>
      </c>
      <c r="T316" s="57">
        <f t="shared" si="144"/>
        <v>2.933939219547672e-002</v>
      </c>
      <c r="U316" s="58">
        <f t="shared" si="149"/>
        <v>1.5939662174463844</v>
      </c>
      <c r="V316" s="59">
        <f t="shared" si="150"/>
        <v>1.5646268252509077</v>
      </c>
      <c r="W316" s="60">
        <f t="shared" si="151"/>
        <v>0.94452819917822217</v>
      </c>
      <c r="X316" s="61">
        <f t="shared" si="152"/>
        <v>0.94116478238598111</v>
      </c>
      <c r="Y316" s="62">
        <f t="shared" si="153"/>
        <v>5.5471800821777828e-002</v>
      </c>
      <c r="Z316" s="63">
        <f t="shared" si="154"/>
        <v>5.8835217614018887e-002</v>
      </c>
      <c r="AA316" s="64">
        <f t="shared" si="155"/>
        <v>0.11199481712977066</v>
      </c>
      <c r="AB316" s="65">
        <f t="shared" si="156"/>
        <v>-1.3027842114862356</v>
      </c>
      <c r="AC316" s="66">
        <f t="shared" si="157"/>
        <v>1.1697603148885782</v>
      </c>
      <c r="AD316" s="67">
        <f>シート1!C296</f>
        <v>6451</v>
      </c>
      <c r="AE316" s="6">
        <f t="shared" si="158"/>
        <v>-5498612.1904054275</v>
      </c>
      <c r="AF316" s="13">
        <f t="shared" si="159"/>
        <v>6713840.2164846016</v>
      </c>
      <c r="AG316" s="11">
        <f t="shared" si="160"/>
        <v>1215228.0260791741</v>
      </c>
      <c r="AH316" s="2">
        <f t="shared" si="161"/>
        <v>5680</v>
      </c>
      <c r="AI316" s="76"/>
      <c r="AJ316" s="76"/>
      <c r="AK316" s="76"/>
    </row>
    <row r="317" ht="14.25">
      <c r="A317" s="76"/>
      <c r="B317" s="76"/>
      <c r="C317" s="76"/>
      <c r="D317" s="55">
        <f t="shared" si="145"/>
        <v>4.376e-002</v>
      </c>
      <c r="E317" s="56">
        <f t="shared" si="141"/>
        <v>2.124e-003</v>
      </c>
      <c r="F317" s="57">
        <f t="shared" si="142"/>
        <v>2.9280635068249457e-002</v>
      </c>
      <c r="G317" s="58">
        <f t="shared" si="162"/>
        <v>1.5670425143802449</v>
      </c>
      <c r="H317" s="59">
        <f t="shared" si="163"/>
        <v>1.5377618793119954</v>
      </c>
      <c r="I317" s="60">
        <f t="shared" si="164"/>
        <v>0.94144762273263471</v>
      </c>
      <c r="J317" s="61">
        <f t="shared" si="165"/>
        <v>0.93794657624850353</v>
      </c>
      <c r="K317" s="62">
        <f t="shared" si="166"/>
        <v>5.8552377267365285e-002</v>
      </c>
      <c r="L317" s="63">
        <f t="shared" si="167"/>
        <v>6.2053423751496473e-002</v>
      </c>
      <c r="M317" s="64">
        <f t="shared" si="168"/>
        <v>0.11686338755330899</v>
      </c>
      <c r="N317" s="65">
        <f t="shared" si="146"/>
        <v>1.3594180526125192</v>
      </c>
      <c r="O317" s="66">
        <f t="shared" si="147"/>
        <v>-1.2020606185066389</v>
      </c>
      <c r="P317" s="67">
        <f>シート1!B297</f>
        <v>4470</v>
      </c>
      <c r="Q317" s="68">
        <f>シート1!A297</f>
        <v>5685</v>
      </c>
      <c r="R317" s="55">
        <f t="shared" si="148"/>
        <v>4.376e-002</v>
      </c>
      <c r="S317" s="56">
        <f t="shared" si="143"/>
        <v>2.1259999999999999e-003</v>
      </c>
      <c r="T317" s="57">
        <f t="shared" si="144"/>
        <v>2.933939219547672e-002</v>
      </c>
      <c r="U317" s="58">
        <f t="shared" si="149"/>
        <v>1.5639724127302912</v>
      </c>
      <c r="V317" s="59">
        <f t="shared" si="150"/>
        <v>1.5346330205348144</v>
      </c>
      <c r="W317" s="60">
        <f t="shared" si="151"/>
        <v>0.9410879763860116</v>
      </c>
      <c r="X317" s="61">
        <f t="shared" si="152"/>
        <v>0.93756300157100536</v>
      </c>
      <c r="Y317" s="62">
        <f t="shared" si="153"/>
        <v>5.8912023613988396e-002</v>
      </c>
      <c r="Z317" s="63">
        <f t="shared" si="154"/>
        <v>6.2436998428994639e-002</v>
      </c>
      <c r="AA317" s="64">
        <f t="shared" si="155"/>
        <v>0.11742641615095126</v>
      </c>
      <c r="AB317" s="65">
        <f t="shared" si="156"/>
        <v>-1.3659675054034788</v>
      </c>
      <c r="AC317" s="66">
        <f t="shared" si="157"/>
        <v>1.202980345182326</v>
      </c>
      <c r="AD317" s="67">
        <f>シート1!C297</f>
        <v>5253</v>
      </c>
      <c r="AE317" s="6">
        <f t="shared" si="158"/>
        <v>-4771010.2264769953</v>
      </c>
      <c r="AF317" s="13">
        <f t="shared" si="159"/>
        <v>5622286.9631461613</v>
      </c>
      <c r="AG317" s="11">
        <f t="shared" si="160"/>
        <v>851276.73666916601</v>
      </c>
      <c r="AH317" s="2">
        <f t="shared" si="161"/>
        <v>5685</v>
      </c>
      <c r="AI317" s="76"/>
      <c r="AJ317" s="76"/>
      <c r="AK317" s="76"/>
    </row>
    <row r="318" ht="14.25">
      <c r="A318" s="76"/>
      <c r="B318" s="76"/>
      <c r="C318" s="76"/>
      <c r="D318" s="55">
        <f t="shared" si="145"/>
        <v>4.2880999999999996e-002</v>
      </c>
      <c r="E318" s="56">
        <f t="shared" si="141"/>
        <v>2.124e-003</v>
      </c>
      <c r="F318" s="57">
        <f t="shared" si="142"/>
        <v>2.9280635068249457e-002</v>
      </c>
      <c r="G318" s="58">
        <f t="shared" si="162"/>
        <v>1.5370226736919821</v>
      </c>
      <c r="H318" s="59">
        <f t="shared" si="163"/>
        <v>1.5077420386237326</v>
      </c>
      <c r="I318" s="60">
        <f t="shared" si="164"/>
        <v>0.9378561214632819</v>
      </c>
      <c r="J318" s="61">
        <f t="shared" si="165"/>
        <v>0.93418971912019133</v>
      </c>
      <c r="K318" s="62">
        <f t="shared" si="166"/>
        <v>6.21438785367181e-002</v>
      </c>
      <c r="L318" s="63">
        <f t="shared" si="167"/>
        <v>6.5810280879808669e-002</v>
      </c>
      <c r="M318" s="64">
        <f t="shared" si="168"/>
        <v>0.12243709599990192</v>
      </c>
      <c r="N318" s="65">
        <f t="shared" si="146"/>
        <v>1.424254440132442</v>
      </c>
      <c r="O318" s="66">
        <f t="shared" si="147"/>
        <v>-1.2348063995054301</v>
      </c>
      <c r="P318" s="67">
        <f>シート1!B298</f>
        <v>7255</v>
      </c>
      <c r="Q318" s="68">
        <f>シート1!A298</f>
        <v>5690</v>
      </c>
      <c r="R318" s="55">
        <f t="shared" si="148"/>
        <v>4.2880999999999996e-002</v>
      </c>
      <c r="S318" s="56">
        <f t="shared" si="143"/>
        <v>2.1259999999999999e-003</v>
      </c>
      <c r="T318" s="57">
        <f t="shared" si="144"/>
        <v>2.933939219547672e-002</v>
      </c>
      <c r="U318" s="58">
        <f t="shared" si="149"/>
        <v>1.5340126918831933</v>
      </c>
      <c r="V318" s="59">
        <f t="shared" si="150"/>
        <v>1.5046732996877166</v>
      </c>
      <c r="W318" s="60">
        <f t="shared" si="151"/>
        <v>0.93748673478040667</v>
      </c>
      <c r="X318" s="61">
        <f t="shared" si="152"/>
        <v>0.933795954555382</v>
      </c>
      <c r="Y318" s="62">
        <f t="shared" si="153"/>
        <v>6.2513265219593328e-002</v>
      </c>
      <c r="Z318" s="63">
        <f t="shared" si="154"/>
        <v>6.6204045444617998e-002</v>
      </c>
      <c r="AA318" s="64">
        <f t="shared" si="155"/>
        <v>0.12300429535500795</v>
      </c>
      <c r="AB318" s="65">
        <f t="shared" si="156"/>
        <v>-1.4308524094272275</v>
      </c>
      <c r="AC318" s="66">
        <f t="shared" si="157"/>
        <v>1.2355225565259162</v>
      </c>
      <c r="AD318" s="67">
        <f>シート1!C298</f>
        <v>8257</v>
      </c>
      <c r="AE318" s="6">
        <f t="shared" si="158"/>
        <v>-7954497.3868797822</v>
      </c>
      <c r="AF318" s="13">
        <f t="shared" si="159"/>
        <v>9076534.0041015372</v>
      </c>
      <c r="AG318" s="11">
        <f t="shared" si="160"/>
        <v>1122036.617221755</v>
      </c>
      <c r="AH318" s="2">
        <f t="shared" si="161"/>
        <v>5690</v>
      </c>
      <c r="AI318" s="76"/>
      <c r="AJ318" s="76"/>
      <c r="AK318" s="76"/>
    </row>
    <row r="319" ht="14.25">
      <c r="A319" s="76"/>
      <c r="B319" s="76"/>
      <c r="C319" s="76"/>
      <c r="D319" s="55">
        <f t="shared" si="145"/>
        <v>4.2002999999999999e-002</v>
      </c>
      <c r="E319" s="56">
        <f t="shared" si="141"/>
        <v>2.124e-003</v>
      </c>
      <c r="F319" s="57">
        <f t="shared" si="142"/>
        <v>2.9280635068249457e-002</v>
      </c>
      <c r="G319" s="58">
        <f t="shared" si="162"/>
        <v>1.5070369852684391</v>
      </c>
      <c r="H319" s="59">
        <f t="shared" si="163"/>
        <v>1.4777563502001896</v>
      </c>
      <c r="I319" s="60">
        <f t="shared" si="164"/>
        <v>0.93409941135915275</v>
      </c>
      <c r="J319" s="61">
        <f t="shared" si="165"/>
        <v>0.93026349721049173</v>
      </c>
      <c r="K319" s="62">
        <f t="shared" si="166"/>
        <v>6.5900588640847246e-002</v>
      </c>
      <c r="L319" s="63">
        <f t="shared" si="167"/>
        <v>6.973650278950827e-002</v>
      </c>
      <c r="M319" s="64">
        <f t="shared" si="168"/>
        <v>0.12815449243900257</v>
      </c>
      <c r="N319" s="65">
        <f t="shared" si="146"/>
        <v>1.4907622840002273</v>
      </c>
      <c r="O319" s="66">
        <f t="shared" si="147"/>
        <v>-1.2667633110930985</v>
      </c>
      <c r="P319" s="67">
        <f>シート1!B299</f>
        <v>6737</v>
      </c>
      <c r="Q319" s="68">
        <f>シート1!A299</f>
        <v>5695</v>
      </c>
      <c r="R319" s="55">
        <f t="shared" si="148"/>
        <v>4.2002999999999999e-002</v>
      </c>
      <c r="S319" s="56">
        <f t="shared" si="143"/>
        <v>2.1259999999999999e-003</v>
      </c>
      <c r="T319" s="57">
        <f t="shared" si="144"/>
        <v>2.933939219547672e-002</v>
      </c>
      <c r="U319" s="58">
        <f t="shared" si="149"/>
        <v>1.5040870549050913</v>
      </c>
      <c r="V319" s="59">
        <f t="shared" si="150"/>
        <v>1.4747476627096145</v>
      </c>
      <c r="W319" s="60">
        <f t="shared" si="151"/>
        <v>0.9337205235014483</v>
      </c>
      <c r="X319" s="61">
        <f t="shared" si="152"/>
        <v>0.92985980160939774</v>
      </c>
      <c r="Y319" s="62">
        <f t="shared" si="153"/>
        <v>6.6279476498551704e-002</v>
      </c>
      <c r="Z319" s="63">
        <f t="shared" si="154"/>
        <v>7.014019839060226e-002</v>
      </c>
      <c r="AA319" s="64">
        <f t="shared" si="155"/>
        <v>0.1287249311937671</v>
      </c>
      <c r="AB319" s="65">
        <f t="shared" si="156"/>
        <v>-1.497397935741736</v>
      </c>
      <c r="AC319" s="66">
        <f t="shared" si="157"/>
        <v>1.2672683004703871</v>
      </c>
      <c r="AD319" s="67">
        <f>シート1!C299</f>
        <v>7541</v>
      </c>
      <c r="AE319" s="6">
        <f t="shared" si="158"/>
        <v>-7577718.6941613099</v>
      </c>
      <c r="AF319" s="13">
        <f t="shared" si="159"/>
        <v>8502459.8180454578</v>
      </c>
      <c r="AG319" s="11">
        <f t="shared" si="160"/>
        <v>924741.12388414796</v>
      </c>
      <c r="AH319" s="2">
        <f t="shared" si="161"/>
        <v>5695</v>
      </c>
      <c r="AI319" s="76"/>
      <c r="AJ319" s="76"/>
      <c r="AK319" s="76"/>
    </row>
    <row r="320" ht="14.25">
      <c r="A320" s="76"/>
      <c r="B320" s="76"/>
      <c r="C320" s="76"/>
      <c r="D320" s="55">
        <f t="shared" si="145"/>
        <v>4.1124999999999995e-002</v>
      </c>
      <c r="E320" s="56">
        <f t="shared" si="141"/>
        <v>2.124e-003</v>
      </c>
      <c r="F320" s="57">
        <f t="shared" si="142"/>
        <v>2.9280635068249457e-002</v>
      </c>
      <c r="G320" s="58">
        <f t="shared" si="162"/>
        <v>1.4770512968448959</v>
      </c>
      <c r="H320" s="59">
        <f t="shared" si="163"/>
        <v>1.4477706617766464</v>
      </c>
      <c r="I320" s="60">
        <f t="shared" si="164"/>
        <v>0.93016905633867308</v>
      </c>
      <c r="J320" s="61">
        <f t="shared" si="165"/>
        <v>0.92615939981736795</v>
      </c>
      <c r="K320" s="62">
        <f t="shared" si="166"/>
        <v>6.9830943661326916e-002</v>
      </c>
      <c r="L320" s="63">
        <f t="shared" si="167"/>
        <v>7.3840600182632055e-002</v>
      </c>
      <c r="M320" s="64">
        <f t="shared" si="168"/>
        <v>0.13401831624720376</v>
      </c>
      <c r="N320" s="65">
        <f t="shared" si="146"/>
        <v>1.5589734501241899</v>
      </c>
      <c r="O320" s="66">
        <f t="shared" si="147"/>
        <v>-1.2978447251063949</v>
      </c>
      <c r="P320" s="67">
        <f>シート1!B300</f>
        <v>81691</v>
      </c>
      <c r="Q320" s="68">
        <f>シート1!A300</f>
        <v>5700</v>
      </c>
      <c r="R320" s="55">
        <f t="shared" si="148"/>
        <v>4.1124999999999995e-002</v>
      </c>
      <c r="S320" s="56">
        <f t="shared" si="143"/>
        <v>2.1259999999999999e-003</v>
      </c>
      <c r="T320" s="57">
        <f t="shared" si="144"/>
        <v>2.933939219547672e-002</v>
      </c>
      <c r="U320" s="58">
        <f t="shared" si="149"/>
        <v>1.4741614179269891</v>
      </c>
      <c r="V320" s="59">
        <f t="shared" si="150"/>
        <v>1.4448220257315123</v>
      </c>
      <c r="W320" s="60">
        <f t="shared" si="151"/>
        <v>0.9297809324075097</v>
      </c>
      <c r="X320" s="61">
        <f t="shared" si="152"/>
        <v>0.92574605866359749</v>
      </c>
      <c r="Y320" s="62">
        <f t="shared" si="153"/>
        <v>7.0219067592490303e-002</v>
      </c>
      <c r="Z320" s="63">
        <f t="shared" si="154"/>
        <v>7.4253941336402507e-002</v>
      </c>
      <c r="AA320" s="64">
        <f t="shared" si="155"/>
        <v>0.1345910339888991</v>
      </c>
      <c r="AB320" s="65">
        <f t="shared" si="156"/>
        <v>-1.565635612272767</v>
      </c>
      <c r="AC320" s="66">
        <f t="shared" si="157"/>
        <v>1.2981314444134848</v>
      </c>
      <c r="AD320" s="67">
        <f>シート1!C300</f>
        <v>96474</v>
      </c>
      <c r="AE320" s="6">
        <f t="shared" si="158"/>
        <v>-94139828.73380965</v>
      </c>
      <c r="AF320" s="13">
        <f t="shared" si="159"/>
        <v>111423303.74649931</v>
      </c>
      <c r="AG320" s="11">
        <f t="shared" si="160"/>
        <v>17283475.012689665</v>
      </c>
      <c r="AH320" s="2">
        <f t="shared" si="161"/>
        <v>5700</v>
      </c>
      <c r="AI320" s="76"/>
      <c r="AJ320" s="76"/>
      <c r="AK320" s="76"/>
    </row>
    <row r="321" ht="14.25">
      <c r="A321" s="76"/>
      <c r="B321" s="76"/>
      <c r="C321" s="76"/>
      <c r="D321" s="55">
        <f t="shared" si="145"/>
        <v>4.0247999999999999e-002</v>
      </c>
      <c r="E321" s="56">
        <f t="shared" si="141"/>
        <v>2.124e-003</v>
      </c>
      <c r="F321" s="57">
        <f t="shared" si="142"/>
        <v>2.9280635068249457e-002</v>
      </c>
      <c r="G321" s="58">
        <f t="shared" si="162"/>
        <v>1.447099760686072</v>
      </c>
      <c r="H321" s="59">
        <f t="shared" si="163"/>
        <v>1.4178191256178225</v>
      </c>
      <c r="I321" s="60">
        <f t="shared" si="164"/>
        <v>0.92606550747217176</v>
      </c>
      <c r="J321" s="61">
        <f t="shared" si="165"/>
        <v>0.92187821057855446</v>
      </c>
      <c r="K321" s="62">
        <f t="shared" si="166"/>
        <v>7.3934492527828244e-002</v>
      </c>
      <c r="L321" s="63">
        <f t="shared" si="167"/>
        <v>7.8121789421445542e-002</v>
      </c>
      <c r="M321" s="64">
        <f t="shared" si="168"/>
        <v>0.1400175661290439</v>
      </c>
      <c r="N321" s="65">
        <f t="shared" si="146"/>
        <v>1.6287599654927161</v>
      </c>
      <c r="O321" s="66">
        <f t="shared" si="147"/>
        <v>-1.3278901884964327</v>
      </c>
      <c r="P321" s="67">
        <f>シート1!B301</f>
        <v>7445</v>
      </c>
      <c r="Q321" s="68">
        <f>シート1!A301</f>
        <v>5705</v>
      </c>
      <c r="R321" s="55">
        <f t="shared" si="148"/>
        <v>4.0247999999999999e-002</v>
      </c>
      <c r="S321" s="56">
        <f t="shared" si="143"/>
        <v>2.1259999999999999e-003</v>
      </c>
      <c r="T321" s="57">
        <f t="shared" si="144"/>
        <v>2.933939219547672e-002</v>
      </c>
      <c r="U321" s="58">
        <f t="shared" si="149"/>
        <v>1.4442698648178827</v>
      </c>
      <c r="V321" s="59">
        <f t="shared" si="150"/>
        <v>1.4149304726224059</v>
      </c>
      <c r="W321" s="60">
        <f t="shared" si="151"/>
        <v>0.92566846044268125</v>
      </c>
      <c r="X321" s="61">
        <f t="shared" si="152"/>
        <v>0.92145555880412378</v>
      </c>
      <c r="Y321" s="62">
        <f t="shared" si="153"/>
        <v>7.4331539557318749e-002</v>
      </c>
      <c r="Z321" s="63">
        <f t="shared" si="154"/>
        <v>7.8544441195876225e-002</v>
      </c>
      <c r="AA321" s="64">
        <f t="shared" si="155"/>
        <v>0.14059157060645952</v>
      </c>
      <c r="AB321" s="65">
        <f t="shared" si="156"/>
        <v>-1.6354370956462745</v>
      </c>
      <c r="AC321" s="66">
        <f t="shared" si="157"/>
        <v>1.3279525864147137</v>
      </c>
      <c r="AD321" s="67">
        <f>シート1!C301</f>
        <v>7457</v>
      </c>
      <c r="AE321" s="6">
        <f t="shared" si="158"/>
        <v>-8778156.4980459344</v>
      </c>
      <c r="AF321" s="13">
        <f t="shared" si="159"/>
        <v>8810362.7102580555</v>
      </c>
      <c r="AG321" s="11">
        <f t="shared" si="160"/>
        <v>32206.212212121114</v>
      </c>
      <c r="AH321" s="2">
        <f t="shared" si="161"/>
        <v>5705</v>
      </c>
      <c r="AI321" s="76"/>
      <c r="AJ321" s="76"/>
      <c r="AK321" s="76"/>
    </row>
    <row r="322" ht="14.25">
      <c r="A322" s="76"/>
      <c r="B322" s="76"/>
      <c r="C322" s="76"/>
      <c r="D322" s="55">
        <f t="shared" si="145"/>
        <v>3.9371999999999997e-002</v>
      </c>
      <c r="E322" s="56">
        <f t="shared" si="141"/>
        <v>2.124e-003</v>
      </c>
      <c r="F322" s="57">
        <f t="shared" si="142"/>
        <v>2.9280635068249457e-002</v>
      </c>
      <c r="G322" s="58">
        <f t="shared" si="162"/>
        <v>1.4171823767919673</v>
      </c>
      <c r="H322" s="59">
        <f t="shared" si="163"/>
        <v>1.3879017417237178</v>
      </c>
      <c r="I322" s="60">
        <f t="shared" si="164"/>
        <v>0.92178519355141586</v>
      </c>
      <c r="J322" s="61">
        <f t="shared" si="165"/>
        <v>0.91741651628880638</v>
      </c>
      <c r="K322" s="62">
        <f t="shared" si="166"/>
        <v>7.821480644858414e-002</v>
      </c>
      <c r="L322" s="63">
        <f t="shared" si="167"/>
        <v>8.2583483711193617e-002</v>
      </c>
      <c r="M322" s="64">
        <f t="shared" si="168"/>
        <v>0.14614712228738327</v>
      </c>
      <c r="N322" s="65">
        <f t="shared" si="146"/>
        <v>1.7000622738598061</v>
      </c>
      <c r="O322" s="66">
        <f t="shared" si="147"/>
        <v>-1.356774886759655</v>
      </c>
      <c r="P322" s="67">
        <f>シート1!B302</f>
        <v>9234</v>
      </c>
      <c r="Q322" s="68">
        <f>シート1!A302</f>
        <v>5710</v>
      </c>
      <c r="R322" s="55">
        <f t="shared" si="148"/>
        <v>3.9371999999999997e-002</v>
      </c>
      <c r="S322" s="56">
        <f t="shared" si="143"/>
        <v>2.1259999999999999e-003</v>
      </c>
      <c r="T322" s="57">
        <f t="shared" si="144"/>
        <v>2.933939219547672e-002</v>
      </c>
      <c r="U322" s="58">
        <f t="shared" si="149"/>
        <v>1.4144123955777714</v>
      </c>
      <c r="V322" s="59">
        <f t="shared" si="150"/>
        <v>1.3850730033822947</v>
      </c>
      <c r="W322" s="60">
        <f t="shared" si="151"/>
        <v>0.92137957366291368</v>
      </c>
      <c r="X322" s="61">
        <f t="shared" si="152"/>
        <v>0.91698492707898072</v>
      </c>
      <c r="Y322" s="62">
        <f t="shared" si="153"/>
        <v>7.8620426337086324e-002</v>
      </c>
      <c r="Z322" s="63">
        <f t="shared" si="154"/>
        <v>8.3015072921019284e-002</v>
      </c>
      <c r="AA322" s="64">
        <f t="shared" si="155"/>
        <v>0.14672139749811791</v>
      </c>
      <c r="AB322" s="65">
        <f t="shared" si="156"/>
        <v>-1.7067425533295795</v>
      </c>
      <c r="AC322" s="66">
        <f t="shared" si="157"/>
        <v>1.3566077883388896</v>
      </c>
      <c r="AD322" s="67">
        <f>シート1!C302</f>
        <v>9524</v>
      </c>
      <c r="AE322" s="6">
        <f t="shared" si="158"/>
        <v>-11124336.612765655</v>
      </c>
      <c r="AF322" s="13">
        <f t="shared" si="159"/>
        <v>11495312.144165983</v>
      </c>
      <c r="AG322" s="11">
        <f t="shared" si="160"/>
        <v>370975.5314003285</v>
      </c>
      <c r="AH322" s="2">
        <f t="shared" si="161"/>
        <v>5710</v>
      </c>
      <c r="AI322" s="76"/>
      <c r="AJ322" s="76"/>
      <c r="AK322" s="76"/>
    </row>
    <row r="323" ht="14.25">
      <c r="A323" s="76"/>
      <c r="B323" s="76"/>
      <c r="C323" s="76"/>
      <c r="D323" s="55">
        <f t="shared" si="145"/>
        <v>3.8496999999999997e-002</v>
      </c>
      <c r="E323" s="56">
        <f t="shared" si="141"/>
        <v>2.124e-003</v>
      </c>
      <c r="F323" s="57">
        <f t="shared" si="142"/>
        <v>2.9280635068249457e-002</v>
      </c>
      <c r="G323" s="58">
        <f t="shared" si="162"/>
        <v>1.3872991451625822</v>
      </c>
      <c r="H323" s="59">
        <f t="shared" si="163"/>
        <v>1.3580185100943327</v>
      </c>
      <c r="I323" s="60">
        <f t="shared" si="164"/>
        <v>0.91732471816078975</v>
      </c>
      <c r="J323" s="61">
        <f t="shared" si="165"/>
        <v>0.91277109461174466</v>
      </c>
      <c r="K323" s="62">
        <f t="shared" si="166"/>
        <v>8.2675281839210246e-002</v>
      </c>
      <c r="L323" s="63">
        <f t="shared" si="167"/>
        <v>8.722890538825534e-002</v>
      </c>
      <c r="M323" s="64">
        <f t="shared" si="168"/>
        <v>0.15240131726602546</v>
      </c>
      <c r="N323" s="65">
        <f t="shared" si="146"/>
        <v>1.7728144483134725</v>
      </c>
      <c r="O323" s="66">
        <f t="shared" si="147"/>
        <v>-1.3843733097660307</v>
      </c>
      <c r="P323" s="67">
        <f>シート1!B303</f>
        <v>4273</v>
      </c>
      <c r="Q323" s="68">
        <f>シート1!A303</f>
        <v>5715</v>
      </c>
      <c r="R323" s="55">
        <f t="shared" si="148"/>
        <v>3.8496999999999997e-002</v>
      </c>
      <c r="S323" s="56">
        <f t="shared" si="143"/>
        <v>2.1259999999999999e-003</v>
      </c>
      <c r="T323" s="57">
        <f t="shared" si="144"/>
        <v>2.933939219547672e-002</v>
      </c>
      <c r="U323" s="58">
        <f t="shared" si="149"/>
        <v>1.384589010206656</v>
      </c>
      <c r="V323" s="59">
        <f t="shared" si="150"/>
        <v>1.3552496180111793</v>
      </c>
      <c r="W323" s="60">
        <f t="shared" si="151"/>
        <v>0.91691091311160156</v>
      </c>
      <c r="X323" s="61">
        <f t="shared" si="152"/>
        <v>0.91233097950779141</v>
      </c>
      <c r="Y323" s="62">
        <f t="shared" si="153"/>
        <v>8.3089086888398445e-002</v>
      </c>
      <c r="Z323" s="63">
        <f t="shared" si="154"/>
        <v>8.7669020492208594e-002</v>
      </c>
      <c r="AA323" s="64">
        <f t="shared" si="155"/>
        <v>0.15297482757223574</v>
      </c>
      <c r="AB323" s="65">
        <f t="shared" si="156"/>
        <v>-1.7794858300006233</v>
      </c>
      <c r="AC323" s="66">
        <f t="shared" si="157"/>
        <v>1.3839724741829003</v>
      </c>
      <c r="AD323" s="67">
        <f>シート1!C303</f>
        <v>4119</v>
      </c>
      <c r="AE323" s="6">
        <f t="shared" si="158"/>
        <v>-5252457.7248987174</v>
      </c>
      <c r="AF323" s="13">
        <f t="shared" si="159"/>
        <v>5071849.0602054028</v>
      </c>
      <c r="AG323" s="11">
        <f t="shared" si="160"/>
        <v>-180608.66469331458</v>
      </c>
      <c r="AH323" s="2">
        <f t="shared" si="161"/>
        <v>5715</v>
      </c>
      <c r="AI323" s="76"/>
      <c r="AJ323" s="76"/>
      <c r="AK323" s="76"/>
    </row>
    <row r="324" ht="14.25">
      <c r="A324" s="76"/>
      <c r="B324" s="76"/>
      <c r="C324" s="76"/>
      <c r="D324" s="55">
        <f t="shared" si="145"/>
        <v>3.7621999999999996e-002</v>
      </c>
      <c r="E324" s="56">
        <f t="shared" si="141"/>
        <v>2.124e-003</v>
      </c>
      <c r="F324" s="57">
        <f t="shared" si="142"/>
        <v>2.9280635068249457e-002</v>
      </c>
      <c r="G324" s="58">
        <f t="shared" si="162"/>
        <v>1.3574159135331969</v>
      </c>
      <c r="H324" s="59">
        <f t="shared" si="163"/>
        <v>1.3281352784649474</v>
      </c>
      <c r="I324" s="60">
        <f t="shared" si="164"/>
        <v>0.91267545267565509</v>
      </c>
      <c r="J324" s="61">
        <f t="shared" si="165"/>
        <v>0.90793328958562025</v>
      </c>
      <c r="K324" s="62">
        <f t="shared" si="166"/>
        <v>8.7324547324344914e-002</v>
      </c>
      <c r="L324" s="63">
        <f t="shared" si="167"/>
        <v>9.2066710414379749e-002</v>
      </c>
      <c r="M324" s="64">
        <f t="shared" si="168"/>
        <v>0.15878129697176829</v>
      </c>
      <c r="N324" s="65">
        <f t="shared" si="146"/>
        <v>1.8470298186605965</v>
      </c>
      <c r="O324" s="66">
        <f t="shared" si="147"/>
        <v>-1.4105889101580267</v>
      </c>
      <c r="P324" s="67">
        <f>シート1!B304</f>
        <v>5984</v>
      </c>
      <c r="Q324" s="68">
        <f>シート1!A304</f>
        <v>5720</v>
      </c>
      <c r="R324" s="55">
        <f t="shared" si="148"/>
        <v>3.7621999999999996e-002</v>
      </c>
      <c r="S324" s="56">
        <f t="shared" si="143"/>
        <v>2.1259999999999999e-003</v>
      </c>
      <c r="T324" s="57">
        <f t="shared" si="144"/>
        <v>2.933939219547672e-002</v>
      </c>
      <c r="U324" s="58">
        <f t="shared" si="149"/>
        <v>1.3547656248355404</v>
      </c>
      <c r="V324" s="59">
        <f t="shared" si="150"/>
        <v>1.3254262326400637</v>
      </c>
      <c r="W324" s="60">
        <f t="shared" si="151"/>
        <v>0.91225387903177246</v>
      </c>
      <c r="X324" s="61">
        <f t="shared" si="152"/>
        <v>0.90748508944711881</v>
      </c>
      <c r="Y324" s="62">
        <f t="shared" si="153"/>
        <v>8.7746120968227537e-002</v>
      </c>
      <c r="Z324" s="63">
        <f t="shared" si="154"/>
        <v>9.2514910552881191e-002</v>
      </c>
      <c r="AA324" s="64">
        <f t="shared" si="155"/>
        <v>0.15935298876413723</v>
      </c>
      <c r="AB324" s="65">
        <f t="shared" si="156"/>
        <v>-1.8536800464123997</v>
      </c>
      <c r="AC324" s="66">
        <f t="shared" si="157"/>
        <v>1.409950811465853</v>
      </c>
      <c r="AD324" s="67">
        <f>シート1!C304</f>
        <v>6244</v>
      </c>
      <c r="AE324" s="6">
        <f t="shared" si="158"/>
        <v>-7494945.9481209749</v>
      </c>
      <c r="AF324" s="13">
        <f t="shared" si="159"/>
        <v>7832743.990238212</v>
      </c>
      <c r="AG324" s="11">
        <f t="shared" si="160"/>
        <v>337798.04211723711</v>
      </c>
      <c r="AH324" s="2">
        <f t="shared" si="161"/>
        <v>5720</v>
      </c>
      <c r="AI324" s="76"/>
      <c r="AJ324" s="76"/>
      <c r="AK324" s="76"/>
    </row>
    <row r="325" ht="14.25">
      <c r="A325" s="76"/>
      <c r="B325" s="76"/>
      <c r="C325" s="76"/>
      <c r="D325" s="55">
        <f t="shared" si="145"/>
        <v>3.6748999999999997e-002</v>
      </c>
      <c r="E325" s="56">
        <f t="shared" si="141"/>
        <v>2.124e-003</v>
      </c>
      <c r="F325" s="57">
        <f t="shared" si="142"/>
        <v>2.9280635068249457e-002</v>
      </c>
      <c r="G325" s="58">
        <f t="shared" si="162"/>
        <v>1.3276009864332501</v>
      </c>
      <c r="H325" s="59">
        <f t="shared" si="163"/>
        <v>1.2983203513650006</v>
      </c>
      <c r="I325" s="60">
        <f t="shared" si="164"/>
        <v>0.907845020746048</v>
      </c>
      <c r="J325" s="61">
        <f t="shared" si="165"/>
        <v>0.90291136204491218</v>
      </c>
      <c r="K325" s="62">
        <f t="shared" si="166"/>
        <v>9.2154979253951996e-002</v>
      </c>
      <c r="L325" s="63">
        <f t="shared" si="167"/>
        <v>9.708863795508782e-002</v>
      </c>
      <c r="M325" s="64">
        <f t="shared" si="168"/>
        <v>0.16526571229660075</v>
      </c>
      <c r="N325" s="65">
        <f t="shared" si="146"/>
        <v>1.9224600405441903</v>
      </c>
      <c r="O325" s="66">
        <f t="shared" si="147"/>
        <v>-1.4352363722910353</v>
      </c>
      <c r="P325" s="67">
        <f>シート1!B305</f>
        <v>6290</v>
      </c>
      <c r="Q325" s="68">
        <f>シート1!A305</f>
        <v>5725</v>
      </c>
      <c r="R325" s="55">
        <f t="shared" si="148"/>
        <v>3.6748999999999997e-002</v>
      </c>
      <c r="S325" s="56">
        <f t="shared" si="143"/>
        <v>2.1259999999999999e-003</v>
      </c>
      <c r="T325" s="57">
        <f t="shared" si="144"/>
        <v>2.933939219547672e-002</v>
      </c>
      <c r="U325" s="58">
        <f t="shared" si="149"/>
        <v>1.3250104072024163</v>
      </c>
      <c r="V325" s="59">
        <f t="shared" si="150"/>
        <v>1.2956710150069395</v>
      </c>
      <c r="W325" s="60">
        <f t="shared" si="151"/>
        <v>0.90741615022857802</v>
      </c>
      <c r="X325" s="61">
        <f t="shared" si="152"/>
        <v>0.90245557430344592</v>
      </c>
      <c r="Y325" s="62">
        <f t="shared" si="153"/>
        <v>9.2583849771421978e-002</v>
      </c>
      <c r="Z325" s="63">
        <f t="shared" si="154"/>
        <v>9.7544425696554082e-002</v>
      </c>
      <c r="AA325" s="64">
        <f t="shared" si="155"/>
        <v>0.16583452538900478</v>
      </c>
      <c r="AB325" s="65">
        <f t="shared" si="156"/>
        <v>-1.9290767817029526</v>
      </c>
      <c r="AC325" s="66">
        <f t="shared" si="157"/>
        <v>1.4343590643121888</v>
      </c>
      <c r="AD325" s="67">
        <f>シート1!C305</f>
        <v>6429</v>
      </c>
      <c r="AE325" s="6">
        <f t="shared" si="158"/>
        <v>-8015867.5490732677</v>
      </c>
      <c r="AF325" s="13">
        <f t="shared" si="159"/>
        <v>8204429.4309149785</v>
      </c>
      <c r="AG325" s="11">
        <f t="shared" si="160"/>
        <v>188561.88184171077</v>
      </c>
      <c r="AH325" s="2">
        <f t="shared" si="161"/>
        <v>5725</v>
      </c>
      <c r="AI325" s="76"/>
      <c r="AJ325" s="76"/>
      <c r="AK325" s="76"/>
    </row>
    <row r="326" ht="14.25">
      <c r="A326" s="76"/>
      <c r="B326" s="76"/>
      <c r="C326" s="76"/>
      <c r="D326" s="55">
        <f t="shared" si="145"/>
        <v>3.5875999999999998e-002</v>
      </c>
      <c r="E326" s="56">
        <f t="shared" si="141"/>
        <v>2.124e-003</v>
      </c>
      <c r="F326" s="57">
        <f t="shared" si="142"/>
        <v>2.9280635068249457e-002</v>
      </c>
      <c r="G326" s="58">
        <f t="shared" si="162"/>
        <v>1.2977860593333035</v>
      </c>
      <c r="H326" s="59">
        <f t="shared" si="163"/>
        <v>1.268505424265054</v>
      </c>
      <c r="I326" s="60">
        <f t="shared" si="164"/>
        <v>0.90281956932613761</v>
      </c>
      <c r="J326" s="61">
        <f t="shared" si="165"/>
        <v>0.89769124255952804</v>
      </c>
      <c r="K326" s="62">
        <f t="shared" si="166"/>
        <v>9.7180430673862395e-002</v>
      </c>
      <c r="L326" s="63">
        <f t="shared" si="167"/>
        <v>0.10230875744047196</v>
      </c>
      <c r="M326" s="64">
        <f t="shared" si="168"/>
        <v>0.17186210117190776</v>
      </c>
      <c r="N326" s="65">
        <f t="shared" si="146"/>
        <v>1.9991927992540488</v>
      </c>
      <c r="O326" s="66">
        <f t="shared" si="147"/>
        <v>-1.4582475422217691</v>
      </c>
      <c r="P326" s="67">
        <f>シート1!B306</f>
        <v>4699</v>
      </c>
      <c r="Q326" s="68">
        <f>シート1!A306</f>
        <v>5730</v>
      </c>
      <c r="R326" s="55">
        <f t="shared" si="148"/>
        <v>3.5875999999999998e-002</v>
      </c>
      <c r="S326" s="56">
        <f t="shared" si="143"/>
        <v>2.1259999999999999e-003</v>
      </c>
      <c r="T326" s="57">
        <f t="shared" si="144"/>
        <v>2.933939219547672e-002</v>
      </c>
      <c r="U326" s="58">
        <f t="shared" si="149"/>
        <v>1.2952551895692919</v>
      </c>
      <c r="V326" s="59">
        <f t="shared" si="150"/>
        <v>1.2659157973738151</v>
      </c>
      <c r="W326" s="60">
        <f t="shared" si="151"/>
        <v>0.90238389409346076</v>
      </c>
      <c r="X326" s="61">
        <f t="shared" si="152"/>
        <v>0.89722838500142388</v>
      </c>
      <c r="Y326" s="62">
        <f t="shared" si="153"/>
        <v>9.7616105906539241e-002</v>
      </c>
      <c r="Z326" s="63">
        <f t="shared" si="154"/>
        <v>0.10277161499857612</v>
      </c>
      <c r="AA326" s="64">
        <f t="shared" si="155"/>
        <v>0.17242696279512676</v>
      </c>
      <c r="AB326" s="65">
        <f t="shared" si="156"/>
        <v>-2.0057635747887015</v>
      </c>
      <c r="AC326" s="66">
        <f t="shared" si="157"/>
        <v>1.4571296134548597</v>
      </c>
      <c r="AD326" s="67">
        <f>シート1!C306</f>
        <v>4613</v>
      </c>
      <c r="AE326" s="6">
        <f t="shared" si="158"/>
        <v>-6084335.4938160358</v>
      </c>
      <c r="AF326" s="13">
        <f t="shared" si="159"/>
        <v>5980379.0986556038</v>
      </c>
      <c r="AG326" s="11">
        <f t="shared" si="160"/>
        <v>-103956.39516043197</v>
      </c>
      <c r="AH326" s="2">
        <f t="shared" si="161"/>
        <v>5730</v>
      </c>
      <c r="AI326" s="76"/>
      <c r="AJ326" s="76"/>
      <c r="AK326" s="76"/>
    </row>
    <row r="327" ht="14.25">
      <c r="A327" s="76"/>
      <c r="B327" s="76"/>
      <c r="C327" s="76"/>
      <c r="D327" s="55">
        <f t="shared" si="145"/>
        <v>3.5004e-002</v>
      </c>
      <c r="E327" s="56">
        <f t="shared" si="141"/>
        <v>2.124e-003</v>
      </c>
      <c r="F327" s="57">
        <f t="shared" si="142"/>
        <v>2.9280635068249457e-002</v>
      </c>
      <c r="G327" s="58">
        <f t="shared" si="162"/>
        <v>1.2680052844980763</v>
      </c>
      <c r="H327" s="59">
        <f t="shared" si="163"/>
        <v>1.2387246494298267</v>
      </c>
      <c r="I327" s="60">
        <f t="shared" si="164"/>
        <v>0.89760196829595329</v>
      </c>
      <c r="J327" s="61">
        <f t="shared" si="165"/>
        <v>0.89227625652586429</v>
      </c>
      <c r="K327" s="62">
        <f t="shared" si="166"/>
        <v>0.10239803170404671</v>
      </c>
      <c r="L327" s="63">
        <f t="shared" si="167"/>
        <v>0.10772374347413571</v>
      </c>
      <c r="M327" s="64">
        <f t="shared" si="168"/>
        <v>0.17855524426540095</v>
      </c>
      <c r="N327" s="65">
        <f t="shared" si="146"/>
        <v>2.0770510552956414</v>
      </c>
      <c r="O327" s="66">
        <f t="shared" si="147"/>
        <v>-1.4794701160970962</v>
      </c>
      <c r="P327" s="67">
        <f>シート1!B307</f>
        <v>2495</v>
      </c>
      <c r="Q327" s="68">
        <f>シート1!A307</f>
        <v>5735</v>
      </c>
      <c r="R327" s="55">
        <f t="shared" si="148"/>
        <v>3.5004e-002</v>
      </c>
      <c r="S327" s="56">
        <f t="shared" si="143"/>
        <v>2.1259999999999999e-003</v>
      </c>
      <c r="T327" s="57">
        <f t="shared" si="144"/>
        <v>2.933939219547672e-002</v>
      </c>
      <c r="U327" s="58">
        <f t="shared" si="149"/>
        <v>1.2655340558051631</v>
      </c>
      <c r="V327" s="59">
        <f t="shared" si="150"/>
        <v>1.2361946636096863</v>
      </c>
      <c r="W327" s="60">
        <f t="shared" si="151"/>
        <v>0.89716002584394761</v>
      </c>
      <c r="X327" s="61">
        <f t="shared" si="152"/>
        <v>0.89180689309007133</v>
      </c>
      <c r="Y327" s="62">
        <f t="shared" si="153"/>
        <v>0.10283997415605239</v>
      </c>
      <c r="Z327" s="63">
        <f t="shared" si="154"/>
        <v>0.10819310690992867</v>
      </c>
      <c r="AA327" s="64">
        <f t="shared" si="155"/>
        <v>0.17911508327464412</v>
      </c>
      <c r="AB327" s="65">
        <f t="shared" si="156"/>
        <v>-2.083563405071355</v>
      </c>
      <c r="AC327" s="66">
        <f t="shared" si="157"/>
        <v>1.4781115495068067</v>
      </c>
      <c r="AD327" s="67">
        <f>シート1!C307</f>
        <v>2552</v>
      </c>
      <c r="AE327" s="6">
        <f t="shared" si="158"/>
        <v>-3277579.2565218867</v>
      </c>
      <c r="AF327" s="13">
        <f t="shared" si="159"/>
        <v>3356100.4910459323</v>
      </c>
      <c r="AG327" s="11">
        <f t="shared" si="160"/>
        <v>78521.234524045605</v>
      </c>
      <c r="AH327" s="2">
        <f t="shared" si="161"/>
        <v>5735</v>
      </c>
      <c r="AI327" s="76"/>
      <c r="AJ327" s="76"/>
      <c r="AK327" s="76"/>
    </row>
    <row r="328" ht="14.25">
      <c r="A328" s="76"/>
      <c r="B328" s="76"/>
      <c r="C328" s="76"/>
      <c r="D328" s="55">
        <f t="shared" si="145"/>
        <v>3.4131999999999996e-002</v>
      </c>
      <c r="E328" s="56">
        <f t="shared" si="141"/>
        <v>2.124e-003</v>
      </c>
      <c r="F328" s="57">
        <f t="shared" si="142"/>
        <v>2.9280635068249457e-002</v>
      </c>
      <c r="G328" s="58">
        <f t="shared" si="162"/>
        <v>1.2382245096628486</v>
      </c>
      <c r="H328" s="59">
        <f t="shared" si="163"/>
        <v>1.2089438745945991</v>
      </c>
      <c r="I328" s="60">
        <f t="shared" si="164"/>
        <v>0.89218358702368761</v>
      </c>
      <c r="J328" s="61">
        <f t="shared" si="165"/>
        <v>0.88665779568428671</v>
      </c>
      <c r="K328" s="62">
        <f t="shared" si="166"/>
        <v>0.10781641297631239</v>
      </c>
      <c r="L328" s="63">
        <f t="shared" si="167"/>
        <v>0.11334220431571329</v>
      </c>
      <c r="M328" s="64">
        <f t="shared" si="168"/>
        <v>0.18534459675849063</v>
      </c>
      <c r="N328" s="65">
        <f t="shared" si="146"/>
        <v>2.1560284710448276</v>
      </c>
      <c r="O328" s="66">
        <f t="shared" si="147"/>
        <v>-1.4988041133136001</v>
      </c>
      <c r="P328" s="67">
        <f>シート1!B308</f>
        <v>2226</v>
      </c>
      <c r="Q328" s="68">
        <f>シート1!A308</f>
        <v>5740</v>
      </c>
      <c r="R328" s="55">
        <f t="shared" si="148"/>
        <v>3.4131999999999996e-002</v>
      </c>
      <c r="S328" s="56">
        <f t="shared" si="143"/>
        <v>2.1259999999999999e-003</v>
      </c>
      <c r="T328" s="57">
        <f t="shared" si="144"/>
        <v>2.933939219547672e-002</v>
      </c>
      <c r="U328" s="58">
        <f t="shared" si="149"/>
        <v>1.2358129220410341</v>
      </c>
      <c r="V328" s="59">
        <f t="shared" si="150"/>
        <v>1.2064735298455573</v>
      </c>
      <c r="W328" s="60">
        <f t="shared" si="151"/>
        <v>0.89173594470514006</v>
      </c>
      <c r="X328" s="61">
        <f t="shared" si="152"/>
        <v>0.88618252028543476</v>
      </c>
      <c r="Y328" s="62">
        <f t="shared" si="153"/>
        <v>0.10826405529485994</v>
      </c>
      <c r="Z328" s="63">
        <f t="shared" si="154"/>
        <v>0.11381747971456524</v>
      </c>
      <c r="AA328" s="64">
        <f t="shared" si="155"/>
        <v>0.18589833841617245</v>
      </c>
      <c r="AB328" s="65">
        <f t="shared" si="156"/>
        <v>-2.1624698931334425</v>
      </c>
      <c r="AC328" s="66">
        <f t="shared" si="157"/>
        <v>1.4972057713042959</v>
      </c>
      <c r="AD328" s="67">
        <f>シート1!C308</f>
        <v>3597</v>
      </c>
      <c r="AE328" s="6">
        <f t="shared" si="158"/>
        <v>-2962419.0475092004</v>
      </c>
      <c r="AF328" s="13">
        <f t="shared" si="159"/>
        <v>4791472.5692087654</v>
      </c>
      <c r="AG328" s="11">
        <f t="shared" si="160"/>
        <v>1829053.521699565</v>
      </c>
      <c r="AH328" s="2">
        <f t="shared" si="161"/>
        <v>5740</v>
      </c>
      <c r="AI328" s="76"/>
      <c r="AJ328" s="76"/>
      <c r="AK328" s="76"/>
    </row>
    <row r="329" ht="14.25">
      <c r="A329" s="76"/>
      <c r="B329" s="76"/>
      <c r="C329" s="76"/>
      <c r="D329" s="55">
        <f t="shared" si="145"/>
        <v>3.3260999999999999e-002</v>
      </c>
      <c r="E329" s="56">
        <f t="shared" si="141"/>
        <v>2.124e-003</v>
      </c>
      <c r="F329" s="57">
        <f t="shared" si="142"/>
        <v>2.9280635068249457e-002</v>
      </c>
      <c r="G329" s="58">
        <f t="shared" si="162"/>
        <v>1.2084778870923407</v>
      </c>
      <c r="H329" s="59">
        <f t="shared" si="163"/>
        <v>1.1791972520240912</v>
      </c>
      <c r="I329" s="60">
        <f t="shared" si="164"/>
        <v>0.88656825175912557</v>
      </c>
      <c r="J329" s="61">
        <f t="shared" si="165"/>
        <v>0.88084017996403852</v>
      </c>
      <c r="K329" s="62">
        <f t="shared" si="166"/>
        <v>0.11343174824087443</v>
      </c>
      <c r="L329" s="63">
        <f t="shared" si="167"/>
        <v>0.11915982003596148</v>
      </c>
      <c r="M329" s="64">
        <f t="shared" si="168"/>
        <v>0.19221361736143319</v>
      </c>
      <c r="N329" s="65">
        <f t="shared" si="146"/>
        <v>2.2359326292838468</v>
      </c>
      <c r="O329" s="66">
        <f t="shared" si="147"/>
        <v>-1.5161054808977403</v>
      </c>
      <c r="P329" s="67">
        <f>シート1!B309</f>
        <v>3522</v>
      </c>
      <c r="Q329" s="68">
        <f>シート1!A309</f>
        <v>5745</v>
      </c>
      <c r="R329" s="55">
        <f t="shared" si="148"/>
        <v>3.3260999999999999e-002</v>
      </c>
      <c r="S329" s="56">
        <f t="shared" si="143"/>
        <v>2.1259999999999999e-003</v>
      </c>
      <c r="T329" s="57">
        <f t="shared" si="144"/>
        <v>2.933939219547672e-002</v>
      </c>
      <c r="U329" s="58">
        <f t="shared" si="149"/>
        <v>1.2061258721459009</v>
      </c>
      <c r="V329" s="59">
        <f t="shared" si="150"/>
        <v>1.1767864799504242</v>
      </c>
      <c r="W329" s="60">
        <f t="shared" si="151"/>
        <v>0.88611551976689229</v>
      </c>
      <c r="X329" s="61">
        <f t="shared" si="152"/>
        <v>0.88035962986844096</v>
      </c>
      <c r="Y329" s="62">
        <f t="shared" si="153"/>
        <v>0.11388448023310771</v>
      </c>
      <c r="Z329" s="63">
        <f t="shared" si="154"/>
        <v>0.11964037013155904</v>
      </c>
      <c r="AA329" s="64">
        <f t="shared" si="155"/>
        <v>0.19276020129464611</v>
      </c>
      <c r="AB329" s="65">
        <f t="shared" si="156"/>
        <v>-2.2422907888548989</v>
      </c>
      <c r="AC329" s="66">
        <f t="shared" si="157"/>
        <v>1.5142696846199049</v>
      </c>
      <c r="AD329" s="67">
        <f>シート1!C309</f>
        <v>3537</v>
      </c>
      <c r="AE329" s="6">
        <f t="shared" si="158"/>
        <v>-4741275.8609454418</v>
      </c>
      <c r="AF329" s="13">
        <f t="shared" si="159"/>
        <v>4765246.4183823718</v>
      </c>
      <c r="AG329" s="11">
        <f t="shared" si="160"/>
        <v>23970.557436930016</v>
      </c>
      <c r="AH329" s="2">
        <f t="shared" si="161"/>
        <v>5745</v>
      </c>
      <c r="AI329" s="76"/>
      <c r="AJ329" s="76"/>
      <c r="AK329" s="76"/>
    </row>
    <row r="330" ht="14.25">
      <c r="A330" s="76"/>
      <c r="B330" s="76"/>
      <c r="C330" s="76"/>
      <c r="D330" s="55">
        <f t="shared" si="145"/>
        <v>3.2390999999999996e-002</v>
      </c>
      <c r="E330" s="56">
        <f t="shared" si="141"/>
        <v>2.124e-003</v>
      </c>
      <c r="F330" s="57">
        <f t="shared" si="142"/>
        <v>2.9280635068249457e-002</v>
      </c>
      <c r="G330" s="58">
        <f t="shared" si="162"/>
        <v>1.1787654167865518</v>
      </c>
      <c r="H330" s="59">
        <f t="shared" si="163"/>
        <v>1.1494847817183023</v>
      </c>
      <c r="I330" s="60">
        <f t="shared" si="164"/>
        <v>0.88075420061866794</v>
      </c>
      <c r="J330" s="61">
        <f t="shared" si="165"/>
        <v>0.8748219307980174</v>
      </c>
      <c r="K330" s="62">
        <f t="shared" si="166"/>
        <v>0.11924579938133206</v>
      </c>
      <c r="L330" s="63">
        <f t="shared" si="167"/>
        <v>0.1251780692019826</v>
      </c>
      <c r="M330" s="64">
        <f t="shared" si="168"/>
        <v>0.19915288415974219</v>
      </c>
      <c r="N330" s="65">
        <f t="shared" si="146"/>
        <v>2.3166539292137567</v>
      </c>
      <c r="O330" s="66">
        <f t="shared" si="147"/>
        <v>-1.5312589269359973</v>
      </c>
      <c r="P330" s="67">
        <f>シート1!B310</f>
        <v>26080</v>
      </c>
      <c r="Q330" s="68">
        <f>シート1!A310</f>
        <v>5750</v>
      </c>
      <c r="R330" s="55">
        <f t="shared" si="148"/>
        <v>3.2390999999999996e-002</v>
      </c>
      <c r="S330" s="56">
        <f t="shared" si="143"/>
        <v>2.1259999999999999e-003</v>
      </c>
      <c r="T330" s="57">
        <f t="shared" si="144"/>
        <v>2.933939219547672e-002</v>
      </c>
      <c r="U330" s="58">
        <f t="shared" si="149"/>
        <v>1.1764729061197632</v>
      </c>
      <c r="V330" s="59">
        <f t="shared" si="150"/>
        <v>1.1471335139242864</v>
      </c>
      <c r="W330" s="60">
        <f t="shared" si="151"/>
        <v>0.88029702346351701</v>
      </c>
      <c r="X330" s="61">
        <f t="shared" si="152"/>
        <v>0.87433677768445284</v>
      </c>
      <c r="Y330" s="62">
        <f t="shared" si="153"/>
        <v>0.11970297653648299</v>
      </c>
      <c r="Z330" s="63">
        <f t="shared" si="154"/>
        <v>0.12566322231554716</v>
      </c>
      <c r="AA330" s="64">
        <f t="shared" si="155"/>
        <v>0.19969126450203373</v>
      </c>
      <c r="AB330" s="65">
        <f t="shared" si="156"/>
        <v>-2.3229166601837021</v>
      </c>
      <c r="AC330" s="66">
        <f t="shared" si="157"/>
        <v>1.5291891985861283</v>
      </c>
      <c r="AD330" s="67">
        <f>シート1!C310</f>
        <v>33067</v>
      </c>
      <c r="AE330" s="6">
        <f t="shared" si="158"/>
        <v>-35459505.574138239</v>
      </c>
      <c r="AF330" s="13">
        <f t="shared" si="159"/>
        <v>44988663.643709898</v>
      </c>
      <c r="AG330" s="11">
        <f t="shared" si="160"/>
        <v>9529158.069571659</v>
      </c>
      <c r="AH330" s="2">
        <f t="shared" si="161"/>
        <v>5750</v>
      </c>
      <c r="AI330" s="76"/>
      <c r="AJ330" s="76"/>
      <c r="AK330" s="76"/>
    </row>
    <row r="331" ht="14.25">
      <c r="A331" s="76"/>
      <c r="B331" s="76"/>
      <c r="C331" s="76"/>
      <c r="D331" s="55">
        <f t="shared" si="145"/>
        <v>3.1522000000000001e-002</v>
      </c>
      <c r="E331" s="56">
        <f t="shared" si="141"/>
        <v>2.124e-003</v>
      </c>
      <c r="F331" s="57">
        <f t="shared" si="142"/>
        <v>2.9280635068249457e-002</v>
      </c>
      <c r="G331" s="58">
        <f t="shared" si="162"/>
        <v>1.1490870987454824</v>
      </c>
      <c r="H331" s="59">
        <f t="shared" si="163"/>
        <v>1.1198064636772329</v>
      </c>
      <c r="I331" s="60">
        <f t="shared" si="164"/>
        <v>0.8747399661920231</v>
      </c>
      <c r="J331" s="61">
        <f t="shared" si="165"/>
        <v>0.86860187786880294</v>
      </c>
      <c r="K331" s="62">
        <f t="shared" si="166"/>
        <v>0.1252600338079769</v>
      </c>
      <c r="L331" s="63">
        <f t="shared" si="167"/>
        <v>0.13139812213119706</v>
      </c>
      <c r="M331" s="64">
        <f t="shared" si="168"/>
        <v>0.20615249574388056</v>
      </c>
      <c r="N331" s="65">
        <f t="shared" si="146"/>
        <v>2.3980771922901654</v>
      </c>
      <c r="O331" s="66">
        <f t="shared" si="147"/>
        <v>-1.5441531587771955</v>
      </c>
      <c r="P331" s="67">
        <f>シート1!B311</f>
        <v>3261</v>
      </c>
      <c r="Q331" s="68">
        <f>シート1!A311</f>
        <v>5755</v>
      </c>
      <c r="R331" s="55">
        <f t="shared" si="148"/>
        <v>3.1522000000000001e-002</v>
      </c>
      <c r="S331" s="56">
        <f t="shared" si="143"/>
        <v>2.1259999999999999e-003</v>
      </c>
      <c r="T331" s="57">
        <f t="shared" si="144"/>
        <v>2.933939219547672e-002</v>
      </c>
      <c r="U331" s="58">
        <f t="shared" si="149"/>
        <v>1.1468540239626213</v>
      </c>
      <c r="V331" s="59">
        <f t="shared" si="150"/>
        <v>1.1175146317671445</v>
      </c>
      <c r="W331" s="60">
        <f t="shared" si="151"/>
        <v>0.87427902149666847</v>
      </c>
      <c r="X331" s="61">
        <f t="shared" si="152"/>
        <v>0.86811282649210009</v>
      </c>
      <c r="Y331" s="62">
        <f t="shared" si="153"/>
        <v>0.12572097850333153</v>
      </c>
      <c r="Z331" s="63">
        <f t="shared" si="154"/>
        <v>0.13188717350789991</v>
      </c>
      <c r="AA331" s="64">
        <f t="shared" si="155"/>
        <v>0.20668164646467041</v>
      </c>
      <c r="AB331" s="65">
        <f t="shared" si="156"/>
        <v>-2.4042325593170415</v>
      </c>
      <c r="AC331" s="66">
        <f t="shared" si="157"/>
        <v>1.5418542325900753</v>
      </c>
      <c r="AD331" s="67">
        <f>シート1!C311</f>
        <v>3145</v>
      </c>
      <c r="AE331" s="6">
        <f t="shared" si="158"/>
        <v>-4471133.4054463217</v>
      </c>
      <c r="AF331" s="13">
        <f t="shared" si="159"/>
        <v>4314306.9730621511</v>
      </c>
      <c r="AG331" s="11">
        <f t="shared" si="160"/>
        <v>-156826.43238417059</v>
      </c>
      <c r="AH331" s="2">
        <f t="shared" si="161"/>
        <v>5755</v>
      </c>
      <c r="AI331" s="76"/>
      <c r="AJ331" s="76"/>
      <c r="AK331" s="76"/>
    </row>
    <row r="332" ht="14.25">
      <c r="A332" s="76"/>
      <c r="B332" s="76"/>
      <c r="C332" s="76"/>
      <c r="D332" s="55">
        <f t="shared" si="145"/>
        <v>3.0653999999999997e-002</v>
      </c>
      <c r="E332" s="56">
        <f t="shared" si="141"/>
        <v>2.124e-003</v>
      </c>
      <c r="F332" s="57">
        <f t="shared" si="142"/>
        <v>2.9280635068249457e-002</v>
      </c>
      <c r="G332" s="58">
        <f t="shared" si="162"/>
        <v>1.119442932969132</v>
      </c>
      <c r="H332" s="59">
        <f t="shared" si="163"/>
        <v>1.0901622979008825</v>
      </c>
      <c r="I332" s="60">
        <f t="shared" si="164"/>
        <v>0.86852438813132071</v>
      </c>
      <c r="J332" s="61">
        <f t="shared" si="165"/>
        <v>0.86217917104325559</v>
      </c>
      <c r="K332" s="62">
        <f t="shared" si="166"/>
        <v>0.13147561186867929</v>
      </c>
      <c r="L332" s="63">
        <f t="shared" si="167"/>
        <v>0.13782082895674441</v>
      </c>
      <c r="M332" s="64">
        <f t="shared" si="168"/>
        <v>0.21320209222682793</v>
      </c>
      <c r="N332" s="65">
        <f t="shared" si="146"/>
        <v>2.4800819067109314</v>
      </c>
      <c r="O332" s="66">
        <f t="shared" si="147"/>
        <v>-1.554681490162372</v>
      </c>
      <c r="P332" s="67">
        <f>シート1!B312</f>
        <v>3464</v>
      </c>
      <c r="Q332" s="68">
        <f>シート1!A312</f>
        <v>5760</v>
      </c>
      <c r="R332" s="55">
        <f t="shared" si="148"/>
        <v>3.0653999999999997e-002</v>
      </c>
      <c r="S332" s="56">
        <f t="shared" si="143"/>
        <v>2.1259999999999999e-003</v>
      </c>
      <c r="T332" s="57">
        <f t="shared" si="144"/>
        <v>2.933939219547672e-002</v>
      </c>
      <c r="U332" s="58">
        <f t="shared" si="149"/>
        <v>1.1172692256744745</v>
      </c>
      <c r="V332" s="59">
        <f t="shared" si="150"/>
        <v>1.0879298334789977</v>
      </c>
      <c r="W332" s="60">
        <f t="shared" si="151"/>
        <v>0.86806038524365592</v>
      </c>
      <c r="X332" s="61">
        <f t="shared" si="152"/>
        <v>0.86168695771575199</v>
      </c>
      <c r="Y332" s="62">
        <f t="shared" si="153"/>
        <v>0.13193961475634408</v>
      </c>
      <c r="Z332" s="63">
        <f t="shared" si="154"/>
        <v>0.13831304228424801</v>
      </c>
      <c r="AA332" s="64">
        <f t="shared" si="155"/>
        <v>0.21372101247274575</v>
      </c>
      <c r="AB332" s="65">
        <f t="shared" si="156"/>
        <v>-2.4861182673276816</v>
      </c>
      <c r="AC332" s="66">
        <f t="shared" si="157"/>
        <v>1.5521593158240123</v>
      </c>
      <c r="AD332" s="67">
        <f>シート1!C312</f>
        <v>4075</v>
      </c>
      <c r="AE332" s="6">
        <f t="shared" si="158"/>
        <v>-4781847.9921918362</v>
      </c>
      <c r="AF332" s="13">
        <f t="shared" si="159"/>
        <v>5627441.4447525162</v>
      </c>
      <c r="AG332" s="11">
        <f t="shared" si="160"/>
        <v>845593.45256067999</v>
      </c>
      <c r="AH332" s="2">
        <f t="shared" si="161"/>
        <v>5760</v>
      </c>
      <c r="AI332" s="76"/>
      <c r="AJ332" s="76"/>
      <c r="AK332" s="76"/>
    </row>
    <row r="333" ht="14.25">
      <c r="A333" s="76"/>
      <c r="B333" s="76"/>
      <c r="C333" s="76"/>
      <c r="D333" s="55">
        <f t="shared" si="145"/>
        <v>2.9786e-002</v>
      </c>
      <c r="E333" s="56">
        <f t="shared" si="141"/>
        <v>2.124e-003</v>
      </c>
      <c r="F333" s="57">
        <f t="shared" si="142"/>
        <v>2.9280635068249457e-002</v>
      </c>
      <c r="G333" s="58">
        <f t="shared" si="162"/>
        <v>1.089798767192782</v>
      </c>
      <c r="H333" s="59">
        <f t="shared" si="163"/>
        <v>1.0605181321245325</v>
      </c>
      <c r="I333" s="60">
        <f t="shared" si="164"/>
        <v>0.86209910142699475</v>
      </c>
      <c r="J333" s="61">
        <f t="shared" si="165"/>
        <v>0.8555455272953234</v>
      </c>
      <c r="K333" s="62">
        <f t="shared" si="166"/>
        <v>0.13790089857300525</v>
      </c>
      <c r="L333" s="63">
        <f t="shared" si="167"/>
        <v>0.1444544727046766</v>
      </c>
      <c r="M333" s="64">
        <f t="shared" si="168"/>
        <v>0.22029907815255012</v>
      </c>
      <c r="N333" s="65">
        <f t="shared" si="146"/>
        <v>2.5626378807294214</v>
      </c>
      <c r="O333" s="66">
        <f t="shared" si="147"/>
        <v>-1.5627502800742399</v>
      </c>
      <c r="P333" s="67">
        <f>シート1!B313</f>
        <v>2956</v>
      </c>
      <c r="Q333" s="68">
        <f>シート1!A313</f>
        <v>5765</v>
      </c>
      <c r="R333" s="55">
        <f t="shared" si="148"/>
        <v>2.9786e-002</v>
      </c>
      <c r="S333" s="56">
        <f t="shared" si="143"/>
        <v>2.1259999999999999e-003</v>
      </c>
      <c r="T333" s="57">
        <f t="shared" si="144"/>
        <v>2.933939219547672e-002</v>
      </c>
      <c r="U333" s="58">
        <f t="shared" si="149"/>
        <v>1.0876844273863282</v>
      </c>
      <c r="V333" s="59">
        <f t="shared" si="150"/>
        <v>1.0583450351908514</v>
      </c>
      <c r="W333" s="60">
        <f t="shared" si="151"/>
        <v>0.86163277761749302</v>
      </c>
      <c r="X333" s="61">
        <f t="shared" si="152"/>
        <v>0.85505091587831239</v>
      </c>
      <c r="Y333" s="62">
        <f t="shared" si="153"/>
        <v>0.13836722238250698</v>
      </c>
      <c r="Z333" s="63">
        <f t="shared" si="154"/>
        <v>0.14494908412168761</v>
      </c>
      <c r="AA333" s="64">
        <f t="shared" si="155"/>
        <v>0.22080678409262242</v>
      </c>
      <c r="AB333" s="65">
        <f t="shared" si="156"/>
        <v>-2.5685437904827055</v>
      </c>
      <c r="AC333" s="66">
        <f t="shared" si="157"/>
        <v>1.560011773570662</v>
      </c>
      <c r="AD333" s="67">
        <f>シート1!C313</f>
        <v>2176</v>
      </c>
      <c r="AE333" s="6">
        <f t="shared" si="158"/>
        <v>-4101762.1222590618</v>
      </c>
      <c r="AF333" s="13">
        <f t="shared" si="159"/>
        <v>3020187.0628234223</v>
      </c>
      <c r="AG333" s="11">
        <f t="shared" si="160"/>
        <v>-1081575.0594356395</v>
      </c>
      <c r="AH333" s="2">
        <f t="shared" si="161"/>
        <v>5765</v>
      </c>
      <c r="AI333" s="76"/>
      <c r="AJ333" s="76"/>
      <c r="AK333" s="76"/>
    </row>
    <row r="334" ht="14.25">
      <c r="A334" s="76"/>
      <c r="B334" s="76"/>
      <c r="C334" s="76"/>
      <c r="D334" s="55">
        <f t="shared" si="145"/>
        <v>2.8919e-002</v>
      </c>
      <c r="E334" s="56">
        <f t="shared" si="141"/>
        <v>2.124e-003</v>
      </c>
      <c r="F334" s="57">
        <f t="shared" si="142"/>
        <v>2.9280635068249457e-002</v>
      </c>
      <c r="G334" s="58">
        <f t="shared" si="162"/>
        <v>1.0601887536811512</v>
      </c>
      <c r="H334" s="59">
        <f t="shared" si="163"/>
        <v>1.0309081186129017</v>
      </c>
      <c r="I334" s="60">
        <f t="shared" si="164"/>
        <v>0.85547063177133154</v>
      </c>
      <c r="J334" s="61">
        <f t="shared" si="165"/>
        <v>0.84870804546589396</v>
      </c>
      <c r="K334" s="62">
        <f t="shared" si="166"/>
        <v>0.14452936822866846</v>
      </c>
      <c r="L334" s="63">
        <f t="shared" si="167"/>
        <v>0.15129195453410604</v>
      </c>
      <c r="M334" s="64">
        <f t="shared" si="168"/>
        <v>0.22742412108443227</v>
      </c>
      <c r="N334" s="65">
        <f t="shared" si="146"/>
        <v>2.6455202289997168</v>
      </c>
      <c r="O334" s="66">
        <f t="shared" si="147"/>
        <v>-1.5682499852464535</v>
      </c>
      <c r="P334" s="67">
        <f>シート1!B314</f>
        <v>2063</v>
      </c>
      <c r="Q334" s="68">
        <f>シート1!A314</f>
        <v>5770</v>
      </c>
      <c r="R334" s="55">
        <f t="shared" si="148"/>
        <v>2.8919e-002</v>
      </c>
      <c r="S334" s="56">
        <f t="shared" si="143"/>
        <v>2.1259999999999999e-003</v>
      </c>
      <c r="T334" s="57">
        <f t="shared" si="144"/>
        <v>2.933939219547672e-002</v>
      </c>
      <c r="U334" s="58">
        <f t="shared" si="149"/>
        <v>1.0581337129671771</v>
      </c>
      <c r="V334" s="59">
        <f t="shared" si="150"/>
        <v>1.0287943207717003</v>
      </c>
      <c r="W334" s="60">
        <f t="shared" si="151"/>
        <v>0.85500275677048654</v>
      </c>
      <c r="X334" s="61">
        <f t="shared" si="152"/>
        <v>0.8482118319825902</v>
      </c>
      <c r="Y334" s="62">
        <f t="shared" si="153"/>
        <v>0.14499724322951346</v>
      </c>
      <c r="Z334" s="63">
        <f t="shared" si="154"/>
        <v>0.1517881680174098</v>
      </c>
      <c r="AA334" s="64">
        <f t="shared" si="155"/>
        <v>0.22791967597296675</v>
      </c>
      <c r="AB334" s="65">
        <f t="shared" si="156"/>
        <v>-2.6512847911576198</v>
      </c>
      <c r="AC334" s="66">
        <f t="shared" si="157"/>
        <v>1.5653035262557697</v>
      </c>
      <c r="AD334" s="67">
        <f>シート1!C314</f>
        <v>2584</v>
      </c>
      <c r="AE334" s="6">
        <f t="shared" si="158"/>
        <v>-2872704.6358482633</v>
      </c>
      <c r="AF334" s="13">
        <f t="shared" si="159"/>
        <v>3598637.8937228024</v>
      </c>
      <c r="AG334" s="11">
        <f t="shared" si="160"/>
        <v>725933.25787453912</v>
      </c>
      <c r="AH334" s="2">
        <f t="shared" si="161"/>
        <v>5770</v>
      </c>
      <c r="AI334" s="76"/>
      <c r="AJ334" s="76"/>
      <c r="AK334" s="76"/>
    </row>
    <row r="335" ht="14.25">
      <c r="A335" s="76"/>
      <c r="B335" s="76"/>
      <c r="C335" s="76"/>
      <c r="D335" s="55">
        <f t="shared" si="145"/>
        <v>2.8052999999999998e-002</v>
      </c>
      <c r="E335" s="56">
        <f t="shared" si="141"/>
        <v>2.124e-003</v>
      </c>
      <c r="F335" s="57">
        <f t="shared" si="142"/>
        <v>2.9280635068249457e-002</v>
      </c>
      <c r="G335" s="58">
        <f t="shared" si="162"/>
        <v>1.0306128924342395</v>
      </c>
      <c r="H335" s="59">
        <f t="shared" si="163"/>
        <v>1.00133225736599</v>
      </c>
      <c r="I335" s="60">
        <f t="shared" si="164"/>
        <v>0.8486388060962009</v>
      </c>
      <c r="J335" s="61">
        <f t="shared" si="165"/>
        <v>0.84166689861060939</v>
      </c>
      <c r="K335" s="62">
        <f t="shared" si="166"/>
        <v>0.1513611939037991</v>
      </c>
      <c r="L335" s="63">
        <f t="shared" si="167"/>
        <v>0.15833310138939061</v>
      </c>
      <c r="M335" s="64">
        <f t="shared" si="168"/>
        <v>0.23456559668088045</v>
      </c>
      <c r="N335" s="65">
        <f t="shared" si="146"/>
        <v>2.7285937309010273</v>
      </c>
      <c r="O335" s="66">
        <f t="shared" si="147"/>
        <v>-1.5710909593636548</v>
      </c>
      <c r="P335" s="67">
        <f>シート1!B315</f>
        <v>3796</v>
      </c>
      <c r="Q335" s="68">
        <f>シート1!A315</f>
        <v>5775</v>
      </c>
      <c r="R335" s="55">
        <f t="shared" si="148"/>
        <v>2.8052999999999998e-002</v>
      </c>
      <c r="S335" s="56">
        <f t="shared" si="143"/>
        <v>2.1259999999999999e-003</v>
      </c>
      <c r="T335" s="57">
        <f t="shared" si="144"/>
        <v>2.933939219547672e-002</v>
      </c>
      <c r="U335" s="58">
        <f t="shared" si="149"/>
        <v>1.0286170824170215</v>
      </c>
      <c r="V335" s="59">
        <f t="shared" si="150"/>
        <v>0.99927769022154478</v>
      </c>
      <c r="W335" s="60">
        <f t="shared" si="151"/>
        <v>0.84817017624068824</v>
      </c>
      <c r="X335" s="61">
        <f t="shared" si="152"/>
        <v>0.84116990534919789</v>
      </c>
      <c r="Y335" s="62">
        <f t="shared" si="153"/>
        <v>0.15182982375931176</v>
      </c>
      <c r="Z335" s="63">
        <f t="shared" si="154"/>
        <v>0.15883009465080211</v>
      </c>
      <c r="AA335" s="64">
        <f t="shared" si="155"/>
        <v>0.23504810484350847</v>
      </c>
      <c r="AB335" s="65">
        <f t="shared" si="156"/>
        <v>-2.7342065264954578</v>
      </c>
      <c r="AC335" s="66">
        <f t="shared" si="157"/>
        <v>1.5679461101400041</v>
      </c>
      <c r="AD335" s="67">
        <f>シート1!C315</f>
        <v>6310</v>
      </c>
      <c r="AE335" s="6">
        <f t="shared" si="158"/>
        <v>-5295463.6159443744</v>
      </c>
      <c r="AF335" s="13">
        <f t="shared" si="159"/>
        <v>8802531.0792520344</v>
      </c>
      <c r="AG335" s="11">
        <f t="shared" si="160"/>
        <v>3507067.4633076601</v>
      </c>
      <c r="AH335" s="2">
        <f t="shared" si="161"/>
        <v>5775</v>
      </c>
      <c r="AI335" s="76"/>
      <c r="AJ335" s="76"/>
      <c r="AK335" s="76"/>
    </row>
    <row r="336" ht="14.25">
      <c r="A336" s="76"/>
      <c r="B336" s="76"/>
      <c r="C336" s="76"/>
      <c r="D336" s="55">
        <f t="shared" si="145"/>
        <v>2.7188e-002</v>
      </c>
      <c r="E336" s="56">
        <f t="shared" si="141"/>
        <v>2.124e-003</v>
      </c>
      <c r="F336" s="57">
        <f t="shared" si="142"/>
        <v>2.9280635068249457e-002</v>
      </c>
      <c r="G336" s="58">
        <f t="shared" si="162"/>
        <v>1.0010711834520474</v>
      </c>
      <c r="H336" s="59">
        <f t="shared" si="163"/>
        <v>0.97179054838379797</v>
      </c>
      <c r="I336" s="60">
        <f t="shared" si="164"/>
        <v>0.84160380228183773</v>
      </c>
      <c r="J336" s="61">
        <f t="shared" si="165"/>
        <v>0.83442262068992235</v>
      </c>
      <c r="K336" s="62">
        <f t="shared" si="166"/>
        <v>0.15839619771816227</v>
      </c>
      <c r="L336" s="63">
        <f t="shared" si="167"/>
        <v>0.16557737931007765</v>
      </c>
      <c r="M336" s="64">
        <f t="shared" si="168"/>
        <v>0.24171152958226838</v>
      </c>
      <c r="N336" s="65">
        <f t="shared" si="146"/>
        <v>2.8117190825811944</v>
      </c>
      <c r="O336" s="66">
        <f t="shared" si="147"/>
        <v>-1.57119050089257</v>
      </c>
      <c r="P336" s="67">
        <f>シート1!B316</f>
        <v>1828</v>
      </c>
      <c r="Q336" s="68">
        <f>シート1!A316</f>
        <v>5780</v>
      </c>
      <c r="R336" s="55">
        <f t="shared" si="148"/>
        <v>2.7188e-002</v>
      </c>
      <c r="S336" s="56">
        <f t="shared" si="143"/>
        <v>2.1259999999999999e-003</v>
      </c>
      <c r="T336" s="57">
        <f t="shared" si="144"/>
        <v>2.933939219547672e-002</v>
      </c>
      <c r="U336" s="58">
        <f t="shared" si="149"/>
        <v>0.99913453573586175</v>
      </c>
      <c r="V336" s="59">
        <f t="shared" si="150"/>
        <v>0.96979514354038499</v>
      </c>
      <c r="W336" s="60">
        <f t="shared" si="151"/>
        <v>0.84113523865437179</v>
      </c>
      <c r="X336" s="61">
        <f t="shared" si="152"/>
        <v>0.83392569309548825</v>
      </c>
      <c r="Y336" s="62">
        <f t="shared" si="153"/>
        <v>0.15886476134562821</v>
      </c>
      <c r="Z336" s="63">
        <f t="shared" si="154"/>
        <v>0.16607430690451175</v>
      </c>
      <c r="AA336" s="64">
        <f t="shared" si="155"/>
        <v>0.24218014148188458</v>
      </c>
      <c r="AB336" s="65">
        <f t="shared" si="156"/>
        <v>-2.8171702293376302</v>
      </c>
      <c r="AC336" s="66">
        <f t="shared" si="157"/>
        <v>1.5678579777774029</v>
      </c>
      <c r="AD336" s="67">
        <f>シート1!C316</f>
        <v>2592</v>
      </c>
      <c r="AE336" s="6">
        <f t="shared" si="158"/>
        <v>-2550242.572270887</v>
      </c>
      <c r="AF336" s="13">
        <f t="shared" si="159"/>
        <v>3615670.0615710677</v>
      </c>
      <c r="AG336" s="11">
        <f t="shared" si="160"/>
        <v>1065427.4893001807</v>
      </c>
      <c r="AH336" s="2">
        <f t="shared" si="161"/>
        <v>5780</v>
      </c>
      <c r="AI336" s="76"/>
      <c r="AJ336" s="76"/>
      <c r="AK336" s="76"/>
    </row>
    <row r="337" ht="14.25">
      <c r="A337" s="76"/>
      <c r="B337" s="76"/>
      <c r="C337" s="76"/>
      <c r="D337" s="55">
        <f t="shared" si="145"/>
        <v>2.6322999999999999e-002</v>
      </c>
      <c r="E337" s="56">
        <f t="shared" si="141"/>
        <v>2.124e-003</v>
      </c>
      <c r="F337" s="57">
        <f t="shared" si="142"/>
        <v>2.9280635068249457e-002</v>
      </c>
      <c r="G337" s="58">
        <f t="shared" si="162"/>
        <v>0.97152947446985494</v>
      </c>
      <c r="H337" s="59">
        <f t="shared" si="163"/>
        <v>0.94224883940160553</v>
      </c>
      <c r="I337" s="60">
        <f t="shared" si="164"/>
        <v>0.83435765862711198</v>
      </c>
      <c r="J337" s="61">
        <f t="shared" si="165"/>
        <v>0.82696737281861432</v>
      </c>
      <c r="K337" s="62">
        <f t="shared" si="166"/>
        <v>0.16564234137288802</v>
      </c>
      <c r="L337" s="63">
        <f t="shared" si="167"/>
        <v>0.17303262718138568</v>
      </c>
      <c r="M337" s="64">
        <f t="shared" si="168"/>
        <v>0.24885788383996818</v>
      </c>
      <c r="N337" s="65">
        <f t="shared" si="146"/>
        <v>2.8948493357055951</v>
      </c>
      <c r="O337" s="66">
        <f t="shared" si="147"/>
        <v>-1.5684685767501645</v>
      </c>
      <c r="P337" s="67">
        <f>シート1!B317</f>
        <v>829</v>
      </c>
      <c r="Q337" s="68">
        <f>シート1!A317</f>
        <v>5785</v>
      </c>
      <c r="R337" s="55">
        <f t="shared" si="148"/>
        <v>2.6322999999999999e-002</v>
      </c>
      <c r="S337" s="56">
        <f t="shared" si="143"/>
        <v>2.1259999999999999e-003</v>
      </c>
      <c r="T337" s="57">
        <f t="shared" si="144"/>
        <v>2.933939219547672e-002</v>
      </c>
      <c r="U337" s="58">
        <f t="shared" si="149"/>
        <v>0.96965198905470185</v>
      </c>
      <c r="V337" s="59">
        <f t="shared" si="150"/>
        <v>0.94031259685922508</v>
      </c>
      <c r="W337" s="60">
        <f t="shared" si="151"/>
        <v>0.83389000547206948</v>
      </c>
      <c r="X337" s="61">
        <f t="shared" si="152"/>
        <v>0.82647138007360899</v>
      </c>
      <c r="Y337" s="62">
        <f t="shared" si="153"/>
        <v>0.16610999452793052</v>
      </c>
      <c r="Z337" s="63">
        <f t="shared" si="154"/>
        <v>0.17352861992639101</v>
      </c>
      <c r="AA337" s="64">
        <f t="shared" si="155"/>
        <v>0.24931178352002789</v>
      </c>
      <c r="AB337" s="65">
        <f t="shared" si="156"/>
        <v>-2.9001293419767351</v>
      </c>
      <c r="AC337" s="66">
        <f t="shared" si="157"/>
        <v>1.5649600172851961</v>
      </c>
      <c r="AD337" s="67">
        <f>シート1!C317</f>
        <v>853</v>
      </c>
      <c r="AE337" s="6">
        <f t="shared" si="158"/>
        <v>-1154534.2152691851</v>
      </c>
      <c r="AF337" s="13">
        <f t="shared" si="159"/>
        <v>1187679.7543177677</v>
      </c>
      <c r="AG337" s="11">
        <f t="shared" si="160"/>
        <v>33145.539048582548</v>
      </c>
      <c r="AH337" s="2">
        <f t="shared" si="161"/>
        <v>5785</v>
      </c>
      <c r="AI337" s="76"/>
      <c r="AJ337" s="76"/>
      <c r="AK337" s="76"/>
    </row>
    <row r="338" ht="14.25">
      <c r="A338" s="76"/>
      <c r="B338" s="76"/>
      <c r="C338" s="76"/>
      <c r="D338" s="55">
        <f t="shared" si="145"/>
        <v>2.5458999999999999e-002</v>
      </c>
      <c r="E338" s="56">
        <f t="shared" si="141"/>
        <v>2.124e-003</v>
      </c>
      <c r="F338" s="57">
        <f t="shared" si="142"/>
        <v>2.9280635068249457e-002</v>
      </c>
      <c r="G338" s="58">
        <f t="shared" si="162"/>
        <v>0.94202191775238187</v>
      </c>
      <c r="H338" s="59">
        <f t="shared" si="163"/>
        <v>0.91274128268413246</v>
      </c>
      <c r="I338" s="60">
        <f t="shared" si="164"/>
        <v>0.82690929076450392</v>
      </c>
      <c r="J338" s="61">
        <f t="shared" si="165"/>
        <v>0.81931068686673036</v>
      </c>
      <c r="K338" s="62">
        <f t="shared" si="166"/>
        <v>0.17309070923549608</v>
      </c>
      <c r="L338" s="63">
        <f t="shared" si="167"/>
        <v>0.18068931313326964</v>
      </c>
      <c r="M338" s="64">
        <f t="shared" si="168"/>
        <v>0.25598378407455896</v>
      </c>
      <c r="N338" s="65">
        <f t="shared" si="146"/>
        <v>2.9777416565841044</v>
      </c>
      <c r="O338" s="66">
        <f t="shared" si="147"/>
        <v>-1.5628559693816118</v>
      </c>
      <c r="P338" s="67">
        <f>シート1!B318</f>
        <v>1630</v>
      </c>
      <c r="Q338" s="68">
        <f>シート1!A318</f>
        <v>5790</v>
      </c>
      <c r="R338" s="55">
        <f t="shared" si="148"/>
        <v>2.5458999999999999e-002</v>
      </c>
      <c r="S338" s="56">
        <f t="shared" si="143"/>
        <v>2.1259999999999999e-003</v>
      </c>
      <c r="T338" s="57">
        <f t="shared" si="144"/>
        <v>2.933939219547672e-002</v>
      </c>
      <c r="U338" s="58">
        <f t="shared" si="149"/>
        <v>0.94020352624253756</v>
      </c>
      <c r="V338" s="59">
        <f t="shared" si="150"/>
        <v>0.91086413404706079</v>
      </c>
      <c r="W338" s="60">
        <f t="shared" si="151"/>
        <v>0.82644341337706617</v>
      </c>
      <c r="X338" s="61">
        <f t="shared" si="152"/>
        <v>0.8188165173657489</v>
      </c>
      <c r="Y338" s="62">
        <f t="shared" si="153"/>
        <v>0.17355658662293383</v>
      </c>
      <c r="Z338" s="63">
        <f t="shared" si="154"/>
        <v>0.1811834826342511</v>
      </c>
      <c r="AA338" s="64">
        <f t="shared" si="155"/>
        <v>0.25642222708749174</v>
      </c>
      <c r="AB338" s="65">
        <f t="shared" si="156"/>
        <v>-2.9828418625536659</v>
      </c>
      <c r="AC338" s="66">
        <f t="shared" si="157"/>
        <v>1.5591843112581236</v>
      </c>
      <c r="AD338" s="67">
        <f>シート1!C318</f>
        <v>1994</v>
      </c>
      <c r="AE338" s="6">
        <f t="shared" si="158"/>
        <v>-2261950.0767887938</v>
      </c>
      <c r="AF338" s="13">
        <f t="shared" si="159"/>
        <v>2766111.5241188561</v>
      </c>
      <c r="AG338" s="11">
        <f t="shared" si="160"/>
        <v>504161.44733006228</v>
      </c>
      <c r="AH338" s="2">
        <f t="shared" si="161"/>
        <v>5790</v>
      </c>
      <c r="AI338" s="76"/>
      <c r="AJ338" s="76"/>
      <c r="AK338" s="76"/>
    </row>
    <row r="339" ht="14.25">
      <c r="A339" s="76"/>
      <c r="B339" s="76"/>
      <c r="C339" s="76"/>
      <c r="D339" s="55">
        <f t="shared" si="145"/>
        <v>2.4596e-002</v>
      </c>
      <c r="E339" s="56">
        <f t="shared" si="141"/>
        <v>2.124e-003</v>
      </c>
      <c r="F339" s="57">
        <f t="shared" si="142"/>
        <v>2.9280635068249457e-002</v>
      </c>
      <c r="G339" s="58">
        <f t="shared" si="162"/>
        <v>0.91254851329962827</v>
      </c>
      <c r="H339" s="59">
        <f t="shared" si="163"/>
        <v>0.88326787823137887</v>
      </c>
      <c r="I339" s="60">
        <f t="shared" si="164"/>
        <v>0.81925997825816999</v>
      </c>
      <c r="J339" s="61">
        <f t="shared" si="165"/>
        <v>0.8114542226407222</v>
      </c>
      <c r="K339" s="62">
        <f t="shared" si="166"/>
        <v>0.18074002174183001</v>
      </c>
      <c r="L339" s="63">
        <f t="shared" si="167"/>
        <v>0.1885457773592778</v>
      </c>
      <c r="M339" s="64">
        <f t="shared" si="168"/>
        <v>0.26307636499130493</v>
      </c>
      <c r="N339" s="65">
        <f t="shared" si="146"/>
        <v>3.0602463891586353</v>
      </c>
      <c r="O339" s="66">
        <f t="shared" si="147"/>
        <v>-1.5542936636701921</v>
      </c>
      <c r="P339" s="67">
        <f>シート1!B319</f>
        <v>1659</v>
      </c>
      <c r="Q339" s="68">
        <f>シート1!A319</f>
        <v>5795</v>
      </c>
      <c r="R339" s="55">
        <f t="shared" si="148"/>
        <v>2.4596e-002</v>
      </c>
      <c r="S339" s="56">
        <f t="shared" si="143"/>
        <v>2.1259999999999999e-003</v>
      </c>
      <c r="T339" s="57">
        <f t="shared" si="144"/>
        <v>2.933939219547672e-002</v>
      </c>
      <c r="U339" s="58">
        <f t="shared" si="149"/>
        <v>0.91078914729936888</v>
      </c>
      <c r="V339" s="59">
        <f t="shared" si="150"/>
        <v>0.88144975510389212</v>
      </c>
      <c r="W339" s="60">
        <f t="shared" si="151"/>
        <v>0.81879675913234684</v>
      </c>
      <c r="X339" s="61">
        <f t="shared" si="152"/>
        <v>0.81096278114685605</v>
      </c>
      <c r="Y339" s="62">
        <f t="shared" si="153"/>
        <v>0.18120324086765316</v>
      </c>
      <c r="Z339" s="63">
        <f t="shared" si="154"/>
        <v>0.18903721885314395</v>
      </c>
      <c r="AA339" s="64">
        <f t="shared" si="155"/>
        <v>0.26349866731968102</v>
      </c>
      <c r="AB339" s="65">
        <f t="shared" si="156"/>
        <v>-3.0651588379663757</v>
      </c>
      <c r="AC339" s="66">
        <f t="shared" si="157"/>
        <v>1.550472869019591</v>
      </c>
      <c r="AD339" s="67">
        <f>シート1!C319</f>
        <v>1748</v>
      </c>
      <c r="AE339" s="6">
        <f t="shared" si="158"/>
        <v>-2289580.500481131</v>
      </c>
      <c r="AF339" s="13">
        <f t="shared" si="159"/>
        <v>2411307.9348363904</v>
      </c>
      <c r="AG339" s="11">
        <f t="shared" si="160"/>
        <v>121727.43435525941</v>
      </c>
      <c r="AH339" s="2">
        <f t="shared" si="161"/>
        <v>5795</v>
      </c>
      <c r="AI339" s="76"/>
      <c r="AJ339" s="76"/>
      <c r="AK339" s="76"/>
    </row>
    <row r="340" ht="14.25">
      <c r="A340" s="76"/>
      <c r="B340" s="76"/>
      <c r="C340" s="76"/>
      <c r="D340" s="55">
        <f t="shared" si="145"/>
        <v>2.3733000000000001e-002</v>
      </c>
      <c r="E340" s="56">
        <f t="shared" si="141"/>
        <v>2.124e-003</v>
      </c>
      <c r="F340" s="57">
        <f t="shared" si="142"/>
        <v>2.9280635068249457e-002</v>
      </c>
      <c r="G340" s="58">
        <f t="shared" si="162"/>
        <v>0.88307510884687457</v>
      </c>
      <c r="H340" s="59">
        <f t="shared" si="163"/>
        <v>0.85379447377862516</v>
      </c>
      <c r="I340" s="60">
        <f t="shared" si="164"/>
        <v>0.81140215414380612</v>
      </c>
      <c r="J340" s="61">
        <f t="shared" si="165"/>
        <v>0.8033905615171355</v>
      </c>
      <c r="K340" s="62">
        <f t="shared" si="166"/>
        <v>0.18859784585619388</v>
      </c>
      <c r="L340" s="63">
        <f t="shared" si="167"/>
        <v>0.1966094384828645</v>
      </c>
      <c r="M340" s="64">
        <f t="shared" si="168"/>
        <v>0.27013070159339658</v>
      </c>
      <c r="N340" s="65">
        <f t="shared" si="146"/>
        <v>3.1423062432058582</v>
      </c>
      <c r="O340" s="66">
        <f t="shared" si="147"/>
        <v>-1.5427163894206346</v>
      </c>
      <c r="P340" s="67">
        <f>シート1!B320</f>
        <v>46158</v>
      </c>
      <c r="Q340" s="68">
        <f>シート1!A320</f>
        <v>5800</v>
      </c>
      <c r="R340" s="55">
        <f t="shared" si="148"/>
        <v>2.3733000000000001e-002</v>
      </c>
      <c r="S340" s="56">
        <f t="shared" si="143"/>
        <v>2.1259999999999999e-003</v>
      </c>
      <c r="T340" s="57">
        <f t="shared" si="144"/>
        <v>2.933939219547672e-002</v>
      </c>
      <c r="U340" s="58">
        <f t="shared" si="149"/>
        <v>0.8813747683562001</v>
      </c>
      <c r="V340" s="59">
        <f t="shared" si="150"/>
        <v>0.85203537616072333</v>
      </c>
      <c r="W340" s="60">
        <f t="shared" si="151"/>
        <v>0.81094249518563588</v>
      </c>
      <c r="X340" s="61">
        <f t="shared" si="152"/>
        <v>0.8029027711503165</v>
      </c>
      <c r="Y340" s="62">
        <f t="shared" si="153"/>
        <v>0.18905750481436412</v>
      </c>
      <c r="Z340" s="63">
        <f t="shared" si="154"/>
        <v>0.1970972288496835</v>
      </c>
      <c r="AA340" s="64">
        <f t="shared" si="155"/>
        <v>0.27053622409116834</v>
      </c>
      <c r="AB340" s="65">
        <f t="shared" si="156"/>
        <v>-3.1470234999596904</v>
      </c>
      <c r="AC340" s="66">
        <f t="shared" si="157"/>
        <v>1.5387612380415241</v>
      </c>
      <c r="AD340" s="67">
        <f>シート1!C320</f>
        <v>44715</v>
      </c>
      <c r="AE340" s="6">
        <f t="shared" si="158"/>
        <v>-63228012.625668727</v>
      </c>
      <c r="AF340" s="13">
        <f t="shared" si="159"/>
        <v>61216930.355666645</v>
      </c>
      <c r="AG340" s="11">
        <f t="shared" si="160"/>
        <v>-2011082.270002082</v>
      </c>
      <c r="AH340" s="2">
        <f t="shared" si="161"/>
        <v>5800</v>
      </c>
      <c r="AI340" s="76"/>
      <c r="AJ340" s="76"/>
      <c r="AK340" s="76"/>
    </row>
    <row r="341" ht="14.25">
      <c r="A341" s="76"/>
      <c r="B341" s="76"/>
      <c r="C341" s="76"/>
      <c r="D341" s="55">
        <f t="shared" si="145"/>
        <v>2.2872e-002</v>
      </c>
      <c r="E341" s="56">
        <f t="shared" ref="E341:E404" si="169">ROUND((($B$30-$B$18+POWER(($B$13/100),2)/2))*$B$17,6)</f>
        <v>2.124e-003</v>
      </c>
      <c r="F341" s="57">
        <f t="shared" ref="F341:F404" si="170">($B$13/100)*SQRT($B$17)</f>
        <v>2.9280635068249457e-002</v>
      </c>
      <c r="G341" s="58">
        <f t="shared" si="162"/>
        <v>0.85367000892355938</v>
      </c>
      <c r="H341" s="59">
        <f t="shared" si="163"/>
        <v>0.82438937385530997</v>
      </c>
      <c r="I341" s="60">
        <f t="shared" si="164"/>
        <v>0.80335607199799042</v>
      </c>
      <c r="J341" s="61">
        <f t="shared" si="165"/>
        <v>0.79514082466224223</v>
      </c>
      <c r="K341" s="62">
        <f t="shared" si="166"/>
        <v>0.19664392800200958</v>
      </c>
      <c r="L341" s="63">
        <f t="shared" si="167"/>
        <v>0.20485917533775777</v>
      </c>
      <c r="M341" s="64">
        <f t="shared" si="168"/>
        <v>0.27711719509856192</v>
      </c>
      <c r="N341" s="65">
        <f t="shared" si="146"/>
        <v>3.2235769097013804</v>
      </c>
      <c r="O341" s="66">
        <f t="shared" si="147"/>
        <v>-1.5281101735909246</v>
      </c>
      <c r="P341" s="67">
        <f>シート1!B321</f>
        <v>3956</v>
      </c>
      <c r="Q341" s="68">
        <f>シート1!A321</f>
        <v>5805</v>
      </c>
      <c r="R341" s="55">
        <f t="shared" si="148"/>
        <v>2.2872e-002</v>
      </c>
      <c r="S341" s="56">
        <f t="shared" ref="S341:S404" si="171">ROUND((($C$30-$C$18+POWER(($C$13/100),2)/2))*$C$17,6)</f>
        <v>2.1259999999999999e-003</v>
      </c>
      <c r="T341" s="57">
        <f t="shared" ref="T341:T404" si="172">($C$13/100)*SQRT($C$17)</f>
        <v>2.933939219547672e-002</v>
      </c>
      <c r="U341" s="58">
        <f t="shared" si="149"/>
        <v>0.85202855715102244</v>
      </c>
      <c r="V341" s="59">
        <f t="shared" si="150"/>
        <v>0.82268916495554567</v>
      </c>
      <c r="W341" s="60">
        <f t="shared" si="151"/>
        <v>0.80290087884375527</v>
      </c>
      <c r="X341" s="61">
        <f t="shared" si="152"/>
        <v>0.79465761078335073</v>
      </c>
      <c r="Y341" s="62">
        <f t="shared" si="153"/>
        <v>0.19709912115624473</v>
      </c>
      <c r="Z341" s="63">
        <f t="shared" si="154"/>
        <v>0.20534238921664927</v>
      </c>
      <c r="AA341" s="64">
        <f t="shared" si="155"/>
        <v>0.27750540616628716</v>
      </c>
      <c r="AB341" s="65">
        <f t="shared" si="156"/>
        <v>-3.2280927905494257</v>
      </c>
      <c r="AC341" s="66">
        <f t="shared" si="157"/>
        <v>1.5240366546701756</v>
      </c>
      <c r="AD341" s="67">
        <f>シート1!C321</f>
        <v>3439</v>
      </c>
      <c r="AE341" s="6">
        <f t="shared" si="158"/>
        <v>-5367689.7414252618</v>
      </c>
      <c r="AF341" s="13">
        <f t="shared" si="159"/>
        <v>4663099.3025960065</v>
      </c>
      <c r="AG341" s="11">
        <f t="shared" si="160"/>
        <v>-704590.43882925529</v>
      </c>
      <c r="AH341" s="2">
        <f t="shared" si="161"/>
        <v>5805</v>
      </c>
      <c r="AI341" s="76"/>
      <c r="AJ341" s="76"/>
      <c r="AK341" s="76"/>
    </row>
    <row r="342" ht="14.25">
      <c r="A342" s="76"/>
      <c r="B342" s="76"/>
      <c r="C342" s="76"/>
      <c r="D342" s="55">
        <f t="shared" si="145"/>
        <v>2.2010999999999999e-002</v>
      </c>
      <c r="E342" s="56">
        <f t="shared" si="169"/>
        <v>2.124e-003</v>
      </c>
      <c r="F342" s="57">
        <f t="shared" si="170"/>
        <v>2.9280635068249457e-002</v>
      </c>
      <c r="G342" s="58">
        <f t="shared" si="162"/>
        <v>0.82426490900024429</v>
      </c>
      <c r="H342" s="59">
        <f t="shared" si="163"/>
        <v>0.79498427393199489</v>
      </c>
      <c r="I342" s="60">
        <f t="shared" si="164"/>
        <v>0.79510547364258888</v>
      </c>
      <c r="J342" s="61">
        <f t="shared" si="165"/>
        <v>0.78668867498728434</v>
      </c>
      <c r="K342" s="62">
        <f t="shared" si="166"/>
        <v>0.20489452635741112</v>
      </c>
      <c r="L342" s="63">
        <f t="shared" si="167"/>
        <v>0.21331132501271566</v>
      </c>
      <c r="M342" s="64">
        <f t="shared" si="168"/>
        <v>0.28403867988711268</v>
      </c>
      <c r="N342" s="65">
        <f t="shared" si="146"/>
        <v>3.3040913596880936</v>
      </c>
      <c r="O342" s="66">
        <f t="shared" si="147"/>
        <v>-1.5104099244057432</v>
      </c>
      <c r="P342" s="67">
        <f>シート1!B322</f>
        <v>7371</v>
      </c>
      <c r="Q342" s="68">
        <f>シート1!A322</f>
        <v>5810</v>
      </c>
      <c r="R342" s="55">
        <f t="shared" si="148"/>
        <v>2.2010999999999999e-002</v>
      </c>
      <c r="S342" s="56">
        <f t="shared" si="171"/>
        <v>2.1259999999999999e-003</v>
      </c>
      <c r="T342" s="57">
        <f t="shared" si="172"/>
        <v>2.933939219547672e-002</v>
      </c>
      <c r="U342" s="58">
        <f t="shared" si="149"/>
        <v>0.82268234594584477</v>
      </c>
      <c r="V342" s="59">
        <f t="shared" si="150"/>
        <v>0.79334295375036801</v>
      </c>
      <c r="W342" s="60">
        <f t="shared" si="151"/>
        <v>0.79465567140051352</v>
      </c>
      <c r="X342" s="61">
        <f t="shared" si="152"/>
        <v>0.78621098130807821</v>
      </c>
      <c r="Y342" s="62">
        <f t="shared" si="153"/>
        <v>0.20534432859948648</v>
      </c>
      <c r="Z342" s="63">
        <f t="shared" si="154"/>
        <v>0.21378901869192179</v>
      </c>
      <c r="AA342" s="64">
        <f t="shared" si="155"/>
        <v>0.28440908009356441</v>
      </c>
      <c r="AB342" s="65">
        <f t="shared" si="156"/>
        <v>-3.3084000549765324</v>
      </c>
      <c r="AC342" s="66">
        <f t="shared" si="157"/>
        <v>1.506234577268714</v>
      </c>
      <c r="AD342" s="67">
        <f>シート1!C322</f>
        <v>6137</v>
      </c>
      <c r="AE342" s="6">
        <f t="shared" si="158"/>
        <v>-9885478.5231463052</v>
      </c>
      <c r="AF342" s="13">
        <f t="shared" si="159"/>
        <v>8224240.6965989275</v>
      </c>
      <c r="AG342" s="11">
        <f t="shared" si="160"/>
        <v>-1661237.8265473777</v>
      </c>
      <c r="AH342" s="2">
        <f t="shared" si="161"/>
        <v>5810</v>
      </c>
      <c r="AI342" s="76"/>
      <c r="AJ342" s="76"/>
      <c r="AK342" s="76"/>
    </row>
    <row r="343" ht="14.25">
      <c r="A343" s="76"/>
      <c r="B343" s="76"/>
      <c r="C343" s="76"/>
      <c r="D343" s="55">
        <f t="shared" si="145"/>
        <v>2.1149999999999999e-002</v>
      </c>
      <c r="E343" s="56">
        <f t="shared" si="169"/>
        <v>2.124e-003</v>
      </c>
      <c r="F343" s="57">
        <f t="shared" si="170"/>
        <v>2.9280635068249457e-002</v>
      </c>
      <c r="G343" s="58">
        <f t="shared" si="162"/>
        <v>0.7948598090769291</v>
      </c>
      <c r="H343" s="59">
        <f t="shared" si="163"/>
        <v>0.7655791740086797</v>
      </c>
      <c r="I343" s="60">
        <f t="shared" si="164"/>
        <v>0.78665247226460322</v>
      </c>
      <c r="J343" s="61">
        <f t="shared" si="165"/>
        <v>0.77803662992898137</v>
      </c>
      <c r="K343" s="62">
        <f t="shared" si="166"/>
        <v>0.21334752773539678</v>
      </c>
      <c r="L343" s="63">
        <f t="shared" si="167"/>
        <v>0.22196337007101863</v>
      </c>
      <c r="M343" s="64">
        <f t="shared" si="168"/>
        <v>0.29088141855117378</v>
      </c>
      <c r="N343" s="65">
        <f t="shared" si="146"/>
        <v>3.3836897922167681</v>
      </c>
      <c r="O343" s="66">
        <f t="shared" si="147"/>
        <v>-1.4895836531697704</v>
      </c>
      <c r="P343" s="67">
        <f>シート1!B323</f>
        <v>5015</v>
      </c>
      <c r="Q343" s="68">
        <f>シート1!A323</f>
        <v>5815</v>
      </c>
      <c r="R343" s="55">
        <f t="shared" si="148"/>
        <v>2.1149999999999999e-002</v>
      </c>
      <c r="S343" s="56">
        <f t="shared" si="171"/>
        <v>2.1259999999999999e-003</v>
      </c>
      <c r="T343" s="57">
        <f t="shared" si="172"/>
        <v>2.933939219547672e-002</v>
      </c>
      <c r="U343" s="58">
        <f t="shared" si="149"/>
        <v>0.79333613474066711</v>
      </c>
      <c r="V343" s="59">
        <f t="shared" si="150"/>
        <v>0.76399674254519034</v>
      </c>
      <c r="W343" s="60">
        <f t="shared" si="151"/>
        <v>0.78620899538882461</v>
      </c>
      <c r="X343" s="61">
        <f t="shared" si="152"/>
        <v>0.77756540810024444</v>
      </c>
      <c r="Y343" s="62">
        <f t="shared" si="153"/>
        <v>0.21379100461117539</v>
      </c>
      <c r="Z343" s="63">
        <f t="shared" si="154"/>
        <v>0.22243459189975556</v>
      </c>
      <c r="AA343" s="64">
        <f t="shared" si="155"/>
        <v>0.29123358257060455</v>
      </c>
      <c r="AB343" s="65">
        <f t="shared" si="156"/>
        <v>-3.3877863543267477</v>
      </c>
      <c r="AC343" s="66">
        <f t="shared" si="157"/>
        <v>1.4853238211195432</v>
      </c>
      <c r="AD343" s="67">
        <f>シート1!C323</f>
        <v>5379</v>
      </c>
      <c r="AE343" s="6">
        <f t="shared" si="158"/>
        <v>-6633035.0192741603</v>
      </c>
      <c r="AF343" s="13">
        <f t="shared" si="159"/>
        <v>7108365.7604694543</v>
      </c>
      <c r="AG343" s="11">
        <f t="shared" si="160"/>
        <v>475330.74119529407</v>
      </c>
      <c r="AH343" s="2">
        <f t="shared" si="161"/>
        <v>5815</v>
      </c>
      <c r="AI343" s="76"/>
      <c r="AJ343" s="76"/>
      <c r="AK343" s="76"/>
    </row>
    <row r="344" ht="14.25">
      <c r="A344" s="76"/>
      <c r="B344" s="76"/>
      <c r="C344" s="76"/>
      <c r="D344" s="55">
        <f t="shared" si="145"/>
        <v>2.0291e-002</v>
      </c>
      <c r="E344" s="56">
        <f t="shared" si="169"/>
        <v>2.124e-003</v>
      </c>
      <c r="F344" s="57">
        <f t="shared" si="170"/>
        <v>2.9280635068249457e-002</v>
      </c>
      <c r="G344" s="58">
        <f t="shared" si="162"/>
        <v>0.76552301368305264</v>
      </c>
      <c r="H344" s="59">
        <f t="shared" si="163"/>
        <v>0.73624237861480324</v>
      </c>
      <c r="I344" s="60">
        <f t="shared" si="164"/>
        <v>0.77801991607782672</v>
      </c>
      <c r="J344" s="61">
        <f t="shared" si="165"/>
        <v>0.7692083969980994</v>
      </c>
      <c r="K344" s="62">
        <f t="shared" si="166"/>
        <v>0.22198008392217328</v>
      </c>
      <c r="L344" s="63">
        <f t="shared" si="167"/>
        <v>0.2307916030019006</v>
      </c>
      <c r="M344" s="64">
        <f t="shared" si="168"/>
        <v>0.29761598172152043</v>
      </c>
      <c r="N344" s="65">
        <f t="shared" si="146"/>
        <v>3.4620298689670879</v>
      </c>
      <c r="O344" s="66">
        <f t="shared" si="147"/>
        <v>-1.4656688849259667</v>
      </c>
      <c r="P344" s="67">
        <f>シート1!B324</f>
        <v>5290</v>
      </c>
      <c r="Q344" s="68">
        <f>シート1!A324</f>
        <v>5820</v>
      </c>
      <c r="R344" s="55">
        <f t="shared" si="148"/>
        <v>2.0291e-002</v>
      </c>
      <c r="S344" s="56">
        <f t="shared" si="171"/>
        <v>2.1259999999999999e-003</v>
      </c>
      <c r="T344" s="57">
        <f t="shared" si="172"/>
        <v>2.933939219547672e-002</v>
      </c>
      <c r="U344" s="58">
        <f t="shared" si="149"/>
        <v>0.76405809127348068</v>
      </c>
      <c r="V344" s="59">
        <f t="shared" si="150"/>
        <v>0.73471869907800391</v>
      </c>
      <c r="W344" s="60">
        <f t="shared" si="151"/>
        <v>0.77758368735802019</v>
      </c>
      <c r="X344" s="61">
        <f t="shared" si="152"/>
        <v>0.76874458511420563</v>
      </c>
      <c r="Y344" s="62">
        <f t="shared" si="153"/>
        <v>0.22241631264197981</v>
      </c>
      <c r="Z344" s="63">
        <f t="shared" si="154"/>
        <v>0.23125541488579437</v>
      </c>
      <c r="AA344" s="64">
        <f t="shared" si="155"/>
        <v>0.29794960526544656</v>
      </c>
      <c r="AB344" s="65">
        <f t="shared" si="156"/>
        <v>-3.465910758250593</v>
      </c>
      <c r="AC344" s="66">
        <f t="shared" si="157"/>
        <v>1.4613427661644438</v>
      </c>
      <c r="AD344" s="67">
        <f>シート1!C324</f>
        <v>5333</v>
      </c>
      <c r="AE344" s="6">
        <f t="shared" si="158"/>
        <v>-6884430.1098732734</v>
      </c>
      <c r="AF344" s="13">
        <f t="shared" si="159"/>
        <v>6933791.1072028857</v>
      </c>
      <c r="AG344" s="11">
        <f t="shared" si="160"/>
        <v>49360.997329612263</v>
      </c>
      <c r="AH344" s="2">
        <f t="shared" si="161"/>
        <v>5820</v>
      </c>
      <c r="AI344" s="76"/>
      <c r="AJ344" s="76"/>
      <c r="AK344" s="76"/>
    </row>
    <row r="345" ht="14.25">
      <c r="A345" s="76"/>
      <c r="B345" s="76"/>
      <c r="C345" s="76"/>
      <c r="D345" s="55">
        <f t="shared" si="145"/>
        <v>1.9431999999999998e-002</v>
      </c>
      <c r="E345" s="56">
        <f t="shared" si="169"/>
        <v>2.124e-003</v>
      </c>
      <c r="F345" s="57">
        <f t="shared" si="170"/>
        <v>2.9280635068249457e-002</v>
      </c>
      <c r="G345" s="58">
        <f t="shared" si="162"/>
        <v>0.73618621828917608</v>
      </c>
      <c r="H345" s="59">
        <f t="shared" si="163"/>
        <v>0.70690558322092667</v>
      </c>
      <c r="I345" s="60">
        <f t="shared" si="164"/>
        <v>0.76919131088083192</v>
      </c>
      <c r="J345" s="61">
        <f t="shared" si="165"/>
        <v>0.7601874229444634</v>
      </c>
      <c r="K345" s="62">
        <f t="shared" si="166"/>
        <v>0.23080868911916808</v>
      </c>
      <c r="L345" s="63">
        <f t="shared" si="167"/>
        <v>0.2398125770555366</v>
      </c>
      <c r="M345" s="64">
        <f t="shared" si="168"/>
        <v>0.30424450526734753</v>
      </c>
      <c r="N345" s="65">
        <f t="shared" si="146"/>
        <v>3.5391364355233077</v>
      </c>
      <c r="O345" s="66">
        <f t="shared" si="147"/>
        <v>-1.4386096283463319</v>
      </c>
      <c r="P345" s="67">
        <f>シート1!B325</f>
        <v>8752</v>
      </c>
      <c r="Q345" s="68">
        <f>シート1!A325</f>
        <v>5825</v>
      </c>
      <c r="R345" s="55">
        <f t="shared" si="148"/>
        <v>1.9431999999999998e-002</v>
      </c>
      <c r="S345" s="56">
        <f t="shared" si="171"/>
        <v>2.1259999999999999e-003</v>
      </c>
      <c r="T345" s="57">
        <f t="shared" si="172"/>
        <v>2.933939219547672e-002</v>
      </c>
      <c r="U345" s="58">
        <f t="shared" si="149"/>
        <v>0.73478004780629413</v>
      </c>
      <c r="V345" s="59">
        <f t="shared" si="150"/>
        <v>0.70544065561081737</v>
      </c>
      <c r="W345" s="60">
        <f t="shared" si="151"/>
        <v>0.76876326986242938</v>
      </c>
      <c r="X345" s="61">
        <f t="shared" si="152"/>
        <v>0.75973197460646702</v>
      </c>
      <c r="Y345" s="62">
        <f t="shared" si="153"/>
        <v>0.23123673013757062</v>
      </c>
      <c r="Z345" s="63">
        <f t="shared" si="154"/>
        <v>0.24026802539353298</v>
      </c>
      <c r="AA345" s="64">
        <f t="shared" si="155"/>
        <v>0.30455932216474313</v>
      </c>
      <c r="AB345" s="65">
        <f t="shared" si="156"/>
        <v>-3.5427985557351813</v>
      </c>
      <c r="AC345" s="66">
        <f t="shared" si="157"/>
        <v>1.4342358337802572</v>
      </c>
      <c r="AD345" s="67">
        <f>シート1!C325</f>
        <v>7794</v>
      </c>
      <c r="AE345" s="6">
        <f t="shared" si="158"/>
        <v>-11179611.886339907</v>
      </c>
      <c r="AF345" s="13">
        <f t="shared" si="159"/>
        <v>9945532.6225430071</v>
      </c>
      <c r="AG345" s="11">
        <f t="shared" si="160"/>
        <v>-1234079.2637968995</v>
      </c>
      <c r="AH345" s="2">
        <f t="shared" si="161"/>
        <v>5825</v>
      </c>
      <c r="AI345" s="76"/>
      <c r="AJ345" s="76"/>
      <c r="AK345" s="76"/>
    </row>
    <row r="346" ht="14.25">
      <c r="A346" s="76"/>
      <c r="B346" s="76"/>
      <c r="C346" s="76"/>
      <c r="D346" s="55">
        <f t="shared" si="145"/>
        <v>1.8574e-002</v>
      </c>
      <c r="E346" s="56">
        <f t="shared" si="169"/>
        <v>2.124e-003</v>
      </c>
      <c r="F346" s="57">
        <f t="shared" si="170"/>
        <v>2.9280635068249457e-002</v>
      </c>
      <c r="G346" s="58">
        <f t="shared" si="162"/>
        <v>0.70688357516001887</v>
      </c>
      <c r="H346" s="59">
        <f t="shared" si="163"/>
        <v>0.67760294009176947</v>
      </c>
      <c r="I346" s="60">
        <f t="shared" si="164"/>
        <v>0.7601805840897029</v>
      </c>
      <c r="J346" s="61">
        <f t="shared" si="165"/>
        <v>0.75098825927432267</v>
      </c>
      <c r="K346" s="62">
        <f t="shared" si="166"/>
        <v>0.2398194159102971</v>
      </c>
      <c r="L346" s="63">
        <f t="shared" si="167"/>
        <v>0.24901174072567733</v>
      </c>
      <c r="M346" s="64">
        <f t="shared" si="168"/>
        <v>0.31074559389801859</v>
      </c>
      <c r="N346" s="65">
        <f t="shared" si="146"/>
        <v>3.6147606103071923</v>
      </c>
      <c r="O346" s="66">
        <f t="shared" si="147"/>
        <v>-1.4084423280659562</v>
      </c>
      <c r="P346" s="67">
        <f>シート1!B326</f>
        <v>5776</v>
      </c>
      <c r="Q346" s="68">
        <f>シート1!A326</f>
        <v>5830</v>
      </c>
      <c r="R346" s="55">
        <f t="shared" si="148"/>
        <v>1.8574e-002</v>
      </c>
      <c r="S346" s="56">
        <f t="shared" si="171"/>
        <v>2.1259999999999999e-003</v>
      </c>
      <c r="T346" s="57">
        <f t="shared" si="172"/>
        <v>2.933939219547672e-002</v>
      </c>
      <c r="U346" s="58">
        <f t="shared" si="149"/>
        <v>0.70553608820810321</v>
      </c>
      <c r="V346" s="59">
        <f t="shared" si="150"/>
        <v>0.67619669601262644</v>
      </c>
      <c r="W346" s="60">
        <f t="shared" si="151"/>
        <v>0.75976165909850679</v>
      </c>
      <c r="X346" s="61">
        <f t="shared" si="152"/>
        <v>0.75054211499502865</v>
      </c>
      <c r="Y346" s="62">
        <f t="shared" si="153"/>
        <v>0.24023834090149321</v>
      </c>
      <c r="Z346" s="63">
        <f t="shared" si="154"/>
        <v>0.24945788500497135</v>
      </c>
      <c r="AA346" s="64">
        <f t="shared" si="155"/>
        <v>0.31104144280076673</v>
      </c>
      <c r="AB346" s="65">
        <f t="shared" si="156"/>
        <v>-3.6182020845589795</v>
      </c>
      <c r="AC346" s="66">
        <f t="shared" si="157"/>
        <v>1.4040400263343042</v>
      </c>
      <c r="AD346" s="67">
        <f>シート1!C326</f>
        <v>5803</v>
      </c>
      <c r="AE346" s="6">
        <f t="shared" si="158"/>
        <v>-7223417.3536656518</v>
      </c>
      <c r="AF346" s="13">
        <f t="shared" si="159"/>
        <v>7249017.2837062543</v>
      </c>
      <c r="AG346" s="11">
        <f t="shared" si="160"/>
        <v>25599.930040602572</v>
      </c>
      <c r="AH346" s="2">
        <f t="shared" si="161"/>
        <v>5830</v>
      </c>
      <c r="AI346" s="76"/>
      <c r="AJ346" s="76"/>
      <c r="AK346" s="76"/>
    </row>
    <row r="347" ht="14.25">
      <c r="A347" s="76"/>
      <c r="B347" s="76"/>
      <c r="C347" s="76"/>
      <c r="D347" s="55">
        <f t="shared" si="145"/>
        <v>1.7717e-002</v>
      </c>
      <c r="E347" s="56">
        <f t="shared" si="169"/>
        <v>2.124e-003</v>
      </c>
      <c r="F347" s="57">
        <f t="shared" si="170"/>
        <v>2.9280635068249457e-002</v>
      </c>
      <c r="G347" s="58">
        <f t="shared" si="162"/>
        <v>0.67761508429558104</v>
      </c>
      <c r="H347" s="59">
        <f t="shared" si="163"/>
        <v>0.64833444922733163</v>
      </c>
      <c r="I347" s="60">
        <f t="shared" si="164"/>
        <v>0.75099211028829682</v>
      </c>
      <c r="J347" s="61">
        <f t="shared" si="165"/>
        <v>0.74161567129283823</v>
      </c>
      <c r="K347" s="62">
        <f t="shared" si="166"/>
        <v>0.24900788971170318</v>
      </c>
      <c r="L347" s="63">
        <f t="shared" si="167"/>
        <v>0.25838432870716177</v>
      </c>
      <c r="M347" s="64">
        <f t="shared" si="168"/>
        <v>0.31710585467157204</v>
      </c>
      <c r="N347" s="65">
        <f t="shared" si="146"/>
        <v>3.6887465993830921</v>
      </c>
      <c r="O347" s="66">
        <f t="shared" si="147"/>
        <v>-1.3751882918746217</v>
      </c>
      <c r="P347" s="67">
        <f>シート1!B327</f>
        <v>1957</v>
      </c>
      <c r="Q347" s="68">
        <f>シート1!A327</f>
        <v>5835</v>
      </c>
      <c r="R347" s="55">
        <f t="shared" si="148"/>
        <v>1.7717e-002</v>
      </c>
      <c r="S347" s="56">
        <f t="shared" si="171"/>
        <v>2.1259999999999999e-003</v>
      </c>
      <c r="T347" s="57">
        <f t="shared" si="172"/>
        <v>2.933939219547672e-002</v>
      </c>
      <c r="U347" s="58">
        <f t="shared" si="149"/>
        <v>0.6763262124789079</v>
      </c>
      <c r="V347" s="59">
        <f t="shared" si="150"/>
        <v>0.64698682028343113</v>
      </c>
      <c r="W347" s="60">
        <f t="shared" si="151"/>
        <v>0.75058322307581515</v>
      </c>
      <c r="X347" s="61">
        <f t="shared" si="152"/>
        <v>0.74117976327040325</v>
      </c>
      <c r="Y347" s="62">
        <f t="shared" si="153"/>
        <v>0.24941677692418485</v>
      </c>
      <c r="Z347" s="63">
        <f t="shared" si="154"/>
        <v>0.25882023672959675</v>
      </c>
      <c r="AA347" s="64">
        <f t="shared" si="155"/>
        <v>0.31738265927460085</v>
      </c>
      <c r="AB347" s="65">
        <f t="shared" si="156"/>
        <v>-3.6919665400529791</v>
      </c>
      <c r="AC347" s="66">
        <f t="shared" si="157"/>
        <v>1.3707770196073006</v>
      </c>
      <c r="AD347" s="67">
        <f>シート1!C327</f>
        <v>2170</v>
      </c>
      <c r="AE347" s="6">
        <f t="shared" si="158"/>
        <v>-2389623.3153060679</v>
      </c>
      <c r="AF347" s="13">
        <f t="shared" si="159"/>
        <v>2646510.5206728019</v>
      </c>
      <c r="AG347" s="11">
        <f t="shared" si="160"/>
        <v>256887.20536673395</v>
      </c>
      <c r="AH347" s="2">
        <f t="shared" si="161"/>
        <v>5835</v>
      </c>
      <c r="AI347" s="76"/>
      <c r="AJ347" s="76"/>
      <c r="AK347" s="76"/>
    </row>
    <row r="348" ht="14.25">
      <c r="A348" s="76"/>
      <c r="B348" s="76"/>
      <c r="C348" s="76"/>
      <c r="D348" s="55">
        <f t="shared" si="145"/>
        <v>1.686e-002</v>
      </c>
      <c r="E348" s="56">
        <f t="shared" si="169"/>
        <v>2.124e-003</v>
      </c>
      <c r="F348" s="57">
        <f t="shared" si="170"/>
        <v>2.9280635068249457e-002</v>
      </c>
      <c r="G348" s="58">
        <f t="shared" si="162"/>
        <v>0.64834659343114309</v>
      </c>
      <c r="H348" s="59">
        <f t="shared" si="163"/>
        <v>0.61906595836289369</v>
      </c>
      <c r="I348" s="60">
        <f t="shared" si="164"/>
        <v>0.74161959776264585</v>
      </c>
      <c r="J348" s="61">
        <f t="shared" si="165"/>
        <v>0.73206354600367951</v>
      </c>
      <c r="K348" s="62">
        <f t="shared" si="166"/>
        <v>0.25838040223735415</v>
      </c>
      <c r="L348" s="63">
        <f t="shared" si="167"/>
        <v>0.26793645399632049</v>
      </c>
      <c r="M348" s="64">
        <f t="shared" si="168"/>
        <v>0.32331920731892388</v>
      </c>
      <c r="N348" s="65">
        <f t="shared" si="146"/>
        <v>3.7610236737765148</v>
      </c>
      <c r="O348" s="66">
        <f t="shared" si="147"/>
        <v>-1.3388355514115098</v>
      </c>
      <c r="P348" s="67">
        <f>シート1!B328</f>
        <v>1356</v>
      </c>
      <c r="Q348" s="68">
        <f>シート1!A328</f>
        <v>5840</v>
      </c>
      <c r="R348" s="55">
        <f t="shared" si="148"/>
        <v>1.686e-002</v>
      </c>
      <c r="S348" s="56">
        <f t="shared" si="171"/>
        <v>2.1259999999999999e-003</v>
      </c>
      <c r="T348" s="57">
        <f t="shared" si="172"/>
        <v>2.933939219547672e-002</v>
      </c>
      <c r="U348" s="58">
        <f t="shared" si="149"/>
        <v>0.64711633674971247</v>
      </c>
      <c r="V348" s="59">
        <f t="shared" si="150"/>
        <v>0.61777694455423571</v>
      </c>
      <c r="W348" s="60">
        <f t="shared" si="151"/>
        <v>0.74122167357038071</v>
      </c>
      <c r="X348" s="61">
        <f t="shared" si="152"/>
        <v>0.73163880839207529</v>
      </c>
      <c r="Y348" s="62">
        <f t="shared" si="153"/>
        <v>0.25877832642961929</v>
      </c>
      <c r="Z348" s="63">
        <f t="shared" si="154"/>
        <v>0.26836119160792471</v>
      </c>
      <c r="AA348" s="64">
        <f t="shared" si="155"/>
        <v>0.32357695530646408</v>
      </c>
      <c r="AB348" s="65">
        <f t="shared" si="156"/>
        <v>-3.7640219376008184</v>
      </c>
      <c r="AC348" s="66">
        <f t="shared" si="157"/>
        <v>1.3344351320252992</v>
      </c>
      <c r="AD348" s="67">
        <f>シート1!C328</f>
        <v>3061</v>
      </c>
      <c r="AE348" s="6">
        <f t="shared" si="158"/>
        <v>-1611993.8506858125</v>
      </c>
      <c r="AF348" s="13">
        <f t="shared" si="159"/>
        <v>3634192.0388438692</v>
      </c>
      <c r="AG348" s="11">
        <f t="shared" si="160"/>
        <v>2022198.1881580567</v>
      </c>
      <c r="AH348" s="2">
        <f t="shared" si="161"/>
        <v>5840</v>
      </c>
      <c r="AI348" s="76"/>
      <c r="AJ348" s="76"/>
      <c r="AK348" s="76"/>
    </row>
    <row r="349" ht="14.25">
      <c r="A349" s="76"/>
      <c r="B349" s="76"/>
      <c r="C349" s="76"/>
      <c r="D349" s="55">
        <f t="shared" si="145"/>
        <v>1.6004999999999998e-002</v>
      </c>
      <c r="E349" s="56">
        <f t="shared" si="169"/>
        <v>2.124e-003</v>
      </c>
      <c r="F349" s="57">
        <f t="shared" si="170"/>
        <v>2.9280635068249457e-002</v>
      </c>
      <c r="G349" s="58">
        <f t="shared" si="162"/>
        <v>0.61914640709614366</v>
      </c>
      <c r="H349" s="59">
        <f t="shared" si="163"/>
        <v>0.58986577202789425</v>
      </c>
      <c r="I349" s="60">
        <f t="shared" si="164"/>
        <v>0.73209004310549064</v>
      </c>
      <c r="J349" s="61">
        <f t="shared" si="165"/>
        <v>0.72235967847696503</v>
      </c>
      <c r="K349" s="62">
        <f t="shared" si="166"/>
        <v>0.26790995689450936</v>
      </c>
      <c r="L349" s="63">
        <f t="shared" si="167"/>
        <v>0.27764032152303497</v>
      </c>
      <c r="M349" s="64">
        <f t="shared" si="168"/>
        <v>0.32935810012716038</v>
      </c>
      <c r="N349" s="65">
        <f t="shared" si="146"/>
        <v>3.8312713370796496</v>
      </c>
      <c r="O349" s="66">
        <f t="shared" si="147"/>
        <v>-1.299512173947478</v>
      </c>
      <c r="P349" s="67">
        <f>シート1!B329</f>
        <v>879</v>
      </c>
      <c r="Q349" s="68">
        <f>シート1!A329</f>
        <v>5845</v>
      </c>
      <c r="R349" s="55">
        <f t="shared" si="148"/>
        <v>1.6004999999999998e-002</v>
      </c>
      <c r="S349" s="56">
        <f t="shared" si="171"/>
        <v>2.1259999999999999e-003</v>
      </c>
      <c r="T349" s="57">
        <f t="shared" si="172"/>
        <v>2.933939219547672e-002</v>
      </c>
      <c r="U349" s="58">
        <f t="shared" si="149"/>
        <v>0.61797462875850817</v>
      </c>
      <c r="V349" s="59">
        <f t="shared" si="150"/>
        <v>0.58863523656303141</v>
      </c>
      <c r="W349" s="60">
        <f t="shared" si="151"/>
        <v>0.73170396847467956</v>
      </c>
      <c r="X349" s="61">
        <f t="shared" si="152"/>
        <v>0.7219470044344144</v>
      </c>
      <c r="Y349" s="62">
        <f t="shared" si="153"/>
        <v>0.26829603152532044</v>
      </c>
      <c r="Z349" s="63">
        <f t="shared" si="154"/>
        <v>0.2780529955655856</v>
      </c>
      <c r="AA349" s="64">
        <f t="shared" si="155"/>
        <v>0.32959691062342772</v>
      </c>
      <c r="AB349" s="65">
        <f t="shared" si="156"/>
        <v>-3.8340493097755979</v>
      </c>
      <c r="AC349" s="66">
        <f t="shared" si="157"/>
        <v>1.2951425597814799</v>
      </c>
      <c r="AD349" s="67">
        <f>シート1!C329</f>
        <v>1162</v>
      </c>
      <c r="AE349" s="6">
        <f t="shared" si="158"/>
        <v>-1014251.5558539046</v>
      </c>
      <c r="AF349" s="13">
        <f t="shared" si="159"/>
        <v>1338969.7911618438</v>
      </c>
      <c r="AG349" s="11">
        <f t="shared" si="160"/>
        <v>324718.23530793923</v>
      </c>
      <c r="AH349" s="2">
        <f t="shared" si="161"/>
        <v>5845</v>
      </c>
      <c r="AI349" s="76"/>
      <c r="AJ349" s="76"/>
      <c r="AK349" s="76"/>
    </row>
    <row r="350" ht="14.25">
      <c r="A350" s="76"/>
      <c r="B350" s="76"/>
      <c r="C350" s="76"/>
      <c r="D350" s="55">
        <f t="shared" si="145"/>
        <v>1.5149999999999999e-002</v>
      </c>
      <c r="E350" s="56">
        <f t="shared" si="169"/>
        <v>2.124e-003</v>
      </c>
      <c r="F350" s="57">
        <f t="shared" si="170"/>
        <v>2.9280635068249457e-002</v>
      </c>
      <c r="G350" s="58">
        <f t="shared" si="162"/>
        <v>0.58994622076114434</v>
      </c>
      <c r="H350" s="59">
        <f t="shared" si="163"/>
        <v>0.56066558569289493</v>
      </c>
      <c r="I350" s="60">
        <f t="shared" si="164"/>
        <v>0.72238664744982373</v>
      </c>
      <c r="J350" s="61">
        <f t="shared" si="165"/>
        <v>0.71248723403327974</v>
      </c>
      <c r="K350" s="62">
        <f t="shared" si="166"/>
        <v>0.27761335255017627</v>
      </c>
      <c r="L350" s="63">
        <f t="shared" si="167"/>
        <v>0.28751276596672026</v>
      </c>
      <c r="M350" s="64">
        <f t="shared" si="168"/>
        <v>0.33522383540240858</v>
      </c>
      <c r="N350" s="65">
        <f t="shared" si="146"/>
        <v>3.8995047384208612</v>
      </c>
      <c r="O350" s="66">
        <f t="shared" si="147"/>
        <v>-1.2571803880542476</v>
      </c>
      <c r="P350" s="67">
        <f>シート1!B330</f>
        <v>25275</v>
      </c>
      <c r="Q350" s="68">
        <f>シート1!A330</f>
        <v>5850</v>
      </c>
      <c r="R350" s="55">
        <f t="shared" si="148"/>
        <v>1.5149999999999999e-002</v>
      </c>
      <c r="S350" s="56">
        <f t="shared" si="171"/>
        <v>2.1259999999999999e-003</v>
      </c>
      <c r="T350" s="57">
        <f t="shared" si="172"/>
        <v>2.933939219547672e-002</v>
      </c>
      <c r="U350" s="58">
        <f t="shared" si="149"/>
        <v>0.58883292076730398</v>
      </c>
      <c r="V350" s="59">
        <f t="shared" si="150"/>
        <v>0.55949352857182721</v>
      </c>
      <c r="W350" s="60">
        <f t="shared" si="151"/>
        <v>0.72201332024821196</v>
      </c>
      <c r="X350" s="61">
        <f t="shared" si="152"/>
        <v>0.71208752671322761</v>
      </c>
      <c r="Y350" s="62">
        <f t="shared" si="153"/>
        <v>0.27798667975178804</v>
      </c>
      <c r="Z350" s="63">
        <f t="shared" si="154"/>
        <v>0.28791247328677239</v>
      </c>
      <c r="AA350" s="64">
        <f t="shared" si="155"/>
        <v>0.33544387053879426</v>
      </c>
      <c r="AB350" s="65">
        <f t="shared" si="156"/>
        <v>-3.9020643059883793</v>
      </c>
      <c r="AC350" s="66">
        <f t="shared" si="157"/>
        <v>1.2528616473000078</v>
      </c>
      <c r="AD350" s="67">
        <f>シート1!C330</f>
        <v>25083</v>
      </c>
      <c r="AE350" s="6">
        <f t="shared" si="158"/>
        <v>-28214036.044326045</v>
      </c>
      <c r="AF350" s="13">
        <f t="shared" si="159"/>
        <v>27959517.261976376</v>
      </c>
      <c r="AG350" s="11">
        <f t="shared" si="160"/>
        <v>-254518.78234966844</v>
      </c>
      <c r="AH350" s="2">
        <f t="shared" si="161"/>
        <v>5850</v>
      </c>
      <c r="AI350" s="76"/>
      <c r="AJ350" s="76"/>
      <c r="AK350" s="76"/>
    </row>
    <row r="351" ht="14.25">
      <c r="A351" s="76"/>
      <c r="B351" s="76"/>
      <c r="C351" s="76"/>
      <c r="D351" s="55">
        <f t="shared" si="145"/>
        <v>1.4294999999999999e-002</v>
      </c>
      <c r="E351" s="56">
        <f t="shared" si="169"/>
        <v>2.124e-003</v>
      </c>
      <c r="F351" s="57">
        <f t="shared" si="170"/>
        <v>2.9280635068249457e-002</v>
      </c>
      <c r="G351" s="58">
        <f t="shared" si="162"/>
        <v>0.56074603442614501</v>
      </c>
      <c r="H351" s="59">
        <f t="shared" si="163"/>
        <v>0.53146539935789561</v>
      </c>
      <c r="I351" s="60">
        <f t="shared" si="164"/>
        <v>0.71251465988580576</v>
      </c>
      <c r="J351" s="61">
        <f t="shared" si="165"/>
        <v>0.70245184385607984</v>
      </c>
      <c r="K351" s="62">
        <f t="shared" si="166"/>
        <v>0.28748534011419424</v>
      </c>
      <c r="L351" s="63">
        <f t="shared" si="167"/>
        <v>0.29754815614392016</v>
      </c>
      <c r="M351" s="64">
        <f t="shared" si="168"/>
        <v>0.34090324165781299</v>
      </c>
      <c r="N351" s="65">
        <f t="shared" si="146"/>
        <v>3.9655706599499223</v>
      </c>
      <c r="O351" s="66">
        <f t="shared" si="147"/>
        <v>-1.2118948325757244</v>
      </c>
      <c r="P351" s="67">
        <f>シート1!B331</f>
        <v>4191</v>
      </c>
      <c r="Q351" s="68">
        <f>シート1!A331</f>
        <v>5855</v>
      </c>
      <c r="R351" s="55">
        <f t="shared" si="148"/>
        <v>1.4294999999999999e-002</v>
      </c>
      <c r="S351" s="56">
        <f t="shared" si="171"/>
        <v>2.1259999999999999e-003</v>
      </c>
      <c r="T351" s="57">
        <f t="shared" si="172"/>
        <v>2.933939219547672e-002</v>
      </c>
      <c r="U351" s="58">
        <f t="shared" si="149"/>
        <v>0.55969121277609968</v>
      </c>
      <c r="V351" s="59">
        <f t="shared" si="150"/>
        <v>0.53035182058062291</v>
      </c>
      <c r="W351" s="60">
        <f t="shared" si="151"/>
        <v>0.71215496146463408</v>
      </c>
      <c r="X351" s="61">
        <f t="shared" si="152"/>
        <v>0.70206598807123832</v>
      </c>
      <c r="Y351" s="62">
        <f t="shared" si="153"/>
        <v>0.28784503853536592</v>
      </c>
      <c r="Z351" s="63">
        <f t="shared" si="154"/>
        <v>0.29793401192876168</v>
      </c>
      <c r="AA351" s="64">
        <f t="shared" si="155"/>
        <v>0.34110475139354912</v>
      </c>
      <c r="AB351" s="65">
        <f t="shared" si="156"/>
        <v>-3.9679147300498236</v>
      </c>
      <c r="AC351" s="66">
        <f t="shared" si="157"/>
        <v>1.2076470354490623</v>
      </c>
      <c r="AD351" s="67">
        <f>シート1!C331</f>
        <v>4102</v>
      </c>
      <c r="AE351" s="6">
        <f t="shared" si="158"/>
        <v>-4509818.3528971616</v>
      </c>
      <c r="AF351" s="13">
        <f t="shared" si="159"/>
        <v>4407402.8835394206</v>
      </c>
      <c r="AG351" s="11">
        <f t="shared" si="160"/>
        <v>-102415.46935774107</v>
      </c>
      <c r="AH351" s="2">
        <f t="shared" si="161"/>
        <v>5855</v>
      </c>
      <c r="AI351" s="76"/>
      <c r="AJ351" s="76"/>
      <c r="AK351" s="76"/>
    </row>
    <row r="352" ht="14.25">
      <c r="A352" s="76"/>
      <c r="B352" s="76"/>
      <c r="C352" s="76"/>
      <c r="D352" s="55">
        <f t="shared" si="145"/>
        <v>1.3441999999999999e-002</v>
      </c>
      <c r="E352" s="56">
        <f t="shared" si="169"/>
        <v>2.124e-003</v>
      </c>
      <c r="F352" s="57">
        <f t="shared" si="170"/>
        <v>2.9280635068249457e-002</v>
      </c>
      <c r="G352" s="58">
        <f t="shared" si="162"/>
        <v>0.53161415262058431</v>
      </c>
      <c r="H352" s="59">
        <f t="shared" si="163"/>
        <v>0.50233351755233491</v>
      </c>
      <c r="I352" s="60">
        <f t="shared" si="164"/>
        <v>0.70250336968310678</v>
      </c>
      <c r="J352" s="61">
        <f t="shared" si="165"/>
        <v>0.69228353205928816</v>
      </c>
      <c r="K352" s="62">
        <f t="shared" si="166"/>
        <v>0.29749663031689322</v>
      </c>
      <c r="L352" s="63">
        <f t="shared" si="167"/>
        <v>0.30771646794071184</v>
      </c>
      <c r="M352" s="64">
        <f t="shared" si="168"/>
        <v>0.34637082238283423</v>
      </c>
      <c r="N352" s="65">
        <f t="shared" si="146"/>
        <v>4.029172512483246</v>
      </c>
      <c r="O352" s="66">
        <f t="shared" si="147"/>
        <v>-1.1638372815054456</v>
      </c>
      <c r="P352" s="67">
        <f>シート1!B332</f>
        <v>3615</v>
      </c>
      <c r="Q352" s="68">
        <f>シート1!A332</f>
        <v>5860</v>
      </c>
      <c r="R352" s="55">
        <f t="shared" si="148"/>
        <v>1.3441999999999999e-002</v>
      </c>
      <c r="S352" s="56">
        <f t="shared" si="171"/>
        <v>2.1259999999999999e-003</v>
      </c>
      <c r="T352" s="57">
        <f t="shared" si="172"/>
        <v>2.933939219547672e-002</v>
      </c>
      <c r="U352" s="58">
        <f t="shared" si="149"/>
        <v>0.5306176725228865</v>
      </c>
      <c r="V352" s="59">
        <f t="shared" si="150"/>
        <v>0.50127828032740973</v>
      </c>
      <c r="W352" s="60">
        <f t="shared" si="151"/>
        <v>0.70215812667236066</v>
      </c>
      <c r="X352" s="61">
        <f t="shared" si="152"/>
        <v>0.69191235554457464</v>
      </c>
      <c r="Y352" s="62">
        <f t="shared" si="153"/>
        <v>0.29784187332763934</v>
      </c>
      <c r="Z352" s="63">
        <f t="shared" si="154"/>
        <v>0.30808764445542536</v>
      </c>
      <c r="AA352" s="64">
        <f t="shared" si="155"/>
        <v>0.34655418642437269</v>
      </c>
      <c r="AB352" s="65">
        <f t="shared" si="156"/>
        <v>-4.0313055020660915</v>
      </c>
      <c r="AC352" s="66">
        <f t="shared" si="157"/>
        <v>1.1596801509417496</v>
      </c>
      <c r="AD352" s="67">
        <f>シート1!C332</f>
        <v>3756</v>
      </c>
      <c r="AE352" s="6">
        <f t="shared" si="158"/>
        <v>-3735743.2612684336</v>
      </c>
      <c r="AF352" s="13">
        <f t="shared" si="159"/>
        <v>3875349.5682967766</v>
      </c>
      <c r="AG352" s="11">
        <f t="shared" si="160"/>
        <v>139606.30702834297</v>
      </c>
      <c r="AH352" s="2">
        <f t="shared" si="161"/>
        <v>5860</v>
      </c>
      <c r="AI352" s="76"/>
      <c r="AJ352" s="76"/>
      <c r="AK352" s="76"/>
    </row>
    <row r="353" ht="14.25">
      <c r="A353" s="76"/>
      <c r="B353" s="76"/>
      <c r="C353" s="76"/>
      <c r="D353" s="55">
        <f t="shared" si="145"/>
        <v>1.2588999999999999e-002</v>
      </c>
      <c r="E353" s="56">
        <f t="shared" si="169"/>
        <v>2.124e-003</v>
      </c>
      <c r="F353" s="57">
        <f t="shared" si="170"/>
        <v>2.9280635068249457e-002</v>
      </c>
      <c r="G353" s="58">
        <f t="shared" si="162"/>
        <v>0.50248227081502361</v>
      </c>
      <c r="H353" s="59">
        <f t="shared" si="163"/>
        <v>0.47320163574677415</v>
      </c>
      <c r="I353" s="60">
        <f t="shared" si="164"/>
        <v>0.69233583975983715</v>
      </c>
      <c r="J353" s="61">
        <f t="shared" si="165"/>
        <v>0.68196533456200603</v>
      </c>
      <c r="K353" s="62">
        <f t="shared" si="166"/>
        <v>0.30766416024016285</v>
      </c>
      <c r="L353" s="63">
        <f t="shared" si="167"/>
        <v>0.31803466543799397</v>
      </c>
      <c r="M353" s="64">
        <f t="shared" si="168"/>
        <v>0.35162755376520916</v>
      </c>
      <c r="N353" s="65">
        <f t="shared" si="146"/>
        <v>4.0903216515639125</v>
      </c>
      <c r="O353" s="66">
        <f t="shared" si="147"/>
        <v>-1.1129814957547408</v>
      </c>
      <c r="P353" s="67">
        <f>シート1!B333</f>
        <v>3537</v>
      </c>
      <c r="Q353" s="68">
        <f>シート1!A333</f>
        <v>5865</v>
      </c>
      <c r="R353" s="55">
        <f t="shared" si="148"/>
        <v>1.2588999999999999e-002</v>
      </c>
      <c r="S353" s="56">
        <f t="shared" si="171"/>
        <v>2.1259999999999999e-003</v>
      </c>
      <c r="T353" s="57">
        <f t="shared" si="172"/>
        <v>2.933939219547672e-002</v>
      </c>
      <c r="U353" s="58">
        <f t="shared" si="149"/>
        <v>0.50154413226967343</v>
      </c>
      <c r="V353" s="59">
        <f t="shared" si="150"/>
        <v>0.47220474007419672</v>
      </c>
      <c r="W353" s="60">
        <f t="shared" si="151"/>
        <v>0.69200588668293794</v>
      </c>
      <c r="X353" s="61">
        <f t="shared" si="152"/>
        <v>0.68160967165001585</v>
      </c>
      <c r="Y353" s="62">
        <f t="shared" si="153"/>
        <v>0.30799411331706206</v>
      </c>
      <c r="Z353" s="63">
        <f t="shared" si="154"/>
        <v>0.31839032834998415</v>
      </c>
      <c r="AA353" s="64">
        <f t="shared" si="155"/>
        <v>0.35179319455355368</v>
      </c>
      <c r="AB353" s="65">
        <f t="shared" si="156"/>
        <v>-4.092248474691659</v>
      </c>
      <c r="AC353" s="66">
        <f t="shared" si="157"/>
        <v>1.1089346728573573</v>
      </c>
      <c r="AD353" s="67">
        <f>シート1!C333</f>
        <v>3227</v>
      </c>
      <c r="AE353" s="6">
        <f t="shared" si="158"/>
        <v>-3495420.7404794083</v>
      </c>
      <c r="AF353" s="13">
        <f t="shared" si="159"/>
        <v>3183845.6395495548</v>
      </c>
      <c r="AG353" s="11">
        <f t="shared" si="160"/>
        <v>-311575.10092985351</v>
      </c>
      <c r="AH353" s="2">
        <f t="shared" si="161"/>
        <v>5865</v>
      </c>
      <c r="AI353" s="76"/>
      <c r="AJ353" s="76"/>
      <c r="AK353" s="76"/>
    </row>
    <row r="354" ht="14.25">
      <c r="A354" s="76"/>
      <c r="B354" s="76"/>
      <c r="C354" s="76"/>
      <c r="D354" s="55">
        <f t="shared" si="145"/>
        <v>1.1736999999999999e-002</v>
      </c>
      <c r="E354" s="56">
        <f t="shared" si="169"/>
        <v>2.124e-003</v>
      </c>
      <c r="F354" s="57">
        <f t="shared" si="170"/>
        <v>2.9280635068249457e-002</v>
      </c>
      <c r="G354" s="58">
        <f t="shared" si="162"/>
        <v>0.47338454127418206</v>
      </c>
      <c r="H354" s="59">
        <f t="shared" si="163"/>
        <v>0.4441039062059326</v>
      </c>
      <c r="I354" s="60">
        <f t="shared" si="164"/>
        <v>0.68203057164519176</v>
      </c>
      <c r="J354" s="61">
        <f t="shared" si="165"/>
        <v>0.67151626877164372</v>
      </c>
      <c r="K354" s="62">
        <f t="shared" si="166"/>
        <v>0.31796942835480824</v>
      </c>
      <c r="L354" s="63">
        <f t="shared" si="167"/>
        <v>0.32848373122835628</v>
      </c>
      <c r="M354" s="64">
        <f t="shared" si="168"/>
        <v>0.35665548356969173</v>
      </c>
      <c r="N354" s="65">
        <f t="shared" si="146"/>
        <v>4.1488092470939009</v>
      </c>
      <c r="O354" s="66">
        <f t="shared" si="147"/>
        <v>-1.0594788857730162</v>
      </c>
      <c r="P354" s="67">
        <f>シート1!B334</f>
        <v>2714</v>
      </c>
      <c r="Q354" s="68">
        <f>シート1!A334</f>
        <v>5870</v>
      </c>
      <c r="R354" s="55">
        <f t="shared" si="148"/>
        <v>1.1736999999999999e-002</v>
      </c>
      <c r="S354" s="56">
        <f t="shared" si="171"/>
        <v>2.1259999999999999e-003</v>
      </c>
      <c r="T354" s="57">
        <f t="shared" si="172"/>
        <v>2.933939219547672e-002</v>
      </c>
      <c r="U354" s="58">
        <f t="shared" si="149"/>
        <v>0.47250467588545575</v>
      </c>
      <c r="V354" s="59">
        <f t="shared" si="150"/>
        <v>0.44316528368997904</v>
      </c>
      <c r="W354" s="60">
        <f t="shared" si="151"/>
        <v>0.68171669750793917</v>
      </c>
      <c r="X354" s="61">
        <f t="shared" si="152"/>
        <v>0.67117690622252457</v>
      </c>
      <c r="Y354" s="62">
        <f t="shared" si="153"/>
        <v>0.31828330249206083</v>
      </c>
      <c r="Z354" s="63">
        <f t="shared" si="154"/>
        <v>0.32882309377747543</v>
      </c>
      <c r="AA354" s="64">
        <f t="shared" si="155"/>
        <v>0.35680392864110122</v>
      </c>
      <c r="AB354" s="65">
        <f t="shared" si="156"/>
        <v>-4.1505360403532814</v>
      </c>
      <c r="AC354" s="66">
        <f t="shared" si="157"/>
        <v>1.0555615104000844</v>
      </c>
      <c r="AD354" s="67">
        <f>シート1!C334</f>
        <v>3678</v>
      </c>
      <c r="AE354" s="6">
        <f t="shared" si="158"/>
        <v>-2553163.3675091085</v>
      </c>
      <c r="AF354" s="13">
        <f t="shared" si="159"/>
        <v>3454159.1728196489</v>
      </c>
      <c r="AG354" s="11">
        <f t="shared" si="160"/>
        <v>900995.80531054037</v>
      </c>
      <c r="AH354" s="2">
        <f t="shared" si="161"/>
        <v>5870</v>
      </c>
      <c r="AI354" s="76"/>
      <c r="AJ354" s="76"/>
      <c r="AK354" s="76"/>
    </row>
    <row r="355" ht="14.25">
      <c r="A355" s="76"/>
      <c r="B355" s="76"/>
      <c r="C355" s="76"/>
      <c r="D355" s="55">
        <f t="shared" si="145"/>
        <v>1.0884999999999999e-002</v>
      </c>
      <c r="E355" s="56">
        <f t="shared" si="169"/>
        <v>2.124e-003</v>
      </c>
      <c r="F355" s="57">
        <f t="shared" si="170"/>
        <v>2.9280635068249457e-002</v>
      </c>
      <c r="G355" s="58">
        <f t="shared" si="162"/>
        <v>0.44428681173334067</v>
      </c>
      <c r="H355" s="59">
        <f t="shared" si="163"/>
        <v>0.41500617666509121</v>
      </c>
      <c r="I355" s="60">
        <f t="shared" si="164"/>
        <v>0.67158238250443447</v>
      </c>
      <c r="J355" s="61">
        <f t="shared" si="165"/>
        <v>0.66093130925500898</v>
      </c>
      <c r="K355" s="62">
        <f t="shared" si="166"/>
        <v>0.32841761749556553</v>
      </c>
      <c r="L355" s="63">
        <f t="shared" si="167"/>
        <v>0.33906869074499102</v>
      </c>
      <c r="M355" s="64">
        <f t="shared" si="168"/>
        <v>0.36144914726493804</v>
      </c>
      <c r="N355" s="65">
        <f t="shared" si="146"/>
        <v>4.2045717326927239</v>
      </c>
      <c r="O355" s="66">
        <f t="shared" si="147"/>
        <v>-1.0033687536139095</v>
      </c>
      <c r="P355" s="67">
        <f>シート1!B335</f>
        <v>8216</v>
      </c>
      <c r="Q355" s="68">
        <f>シート1!A335</f>
        <v>5875</v>
      </c>
      <c r="R355" s="55">
        <f t="shared" si="148"/>
        <v>1.0884999999999999e-002</v>
      </c>
      <c r="S355" s="56">
        <f t="shared" si="171"/>
        <v>2.1259999999999999e-003</v>
      </c>
      <c r="T355" s="57">
        <f t="shared" si="172"/>
        <v>2.933939219547672e-002</v>
      </c>
      <c r="U355" s="58">
        <f t="shared" si="149"/>
        <v>0.44346521950123818</v>
      </c>
      <c r="V355" s="59">
        <f t="shared" si="150"/>
        <v>0.41412582730576147</v>
      </c>
      <c r="W355" s="60">
        <f t="shared" si="151"/>
        <v>0.67128536452031418</v>
      </c>
      <c r="X355" s="61">
        <f t="shared" si="152"/>
        <v>0.6606090205371945</v>
      </c>
      <c r="Y355" s="62">
        <f t="shared" si="153"/>
        <v>0.32871463547968582</v>
      </c>
      <c r="Z355" s="63">
        <f t="shared" si="154"/>
        <v>0.3393909794628055</v>
      </c>
      <c r="AA355" s="64">
        <f t="shared" si="155"/>
        <v>0.36158098641687991</v>
      </c>
      <c r="AB355" s="65">
        <f t="shared" si="156"/>
        <v>-4.2061053569264821</v>
      </c>
      <c r="AC355" s="66">
        <f t="shared" si="157"/>
        <v>0.99959963376451055</v>
      </c>
      <c r="AD355" s="67">
        <f>シート1!C335</f>
        <v>8759</v>
      </c>
      <c r="AE355" s="6">
        <f t="shared" si="158"/>
        <v>-7319770.3890276011</v>
      </c>
      <c r="AF355" s="13">
        <f t="shared" si="159"/>
        <v>7789824.8072713288</v>
      </c>
      <c r="AG355" s="11">
        <f t="shared" si="160"/>
        <v>470054.41824372765</v>
      </c>
      <c r="AH355" s="2">
        <f t="shared" si="161"/>
        <v>5875</v>
      </c>
      <c r="AI355" s="76"/>
      <c r="AJ355" s="76"/>
      <c r="AK355" s="76"/>
    </row>
    <row r="356" ht="14.25">
      <c r="A356" s="76"/>
      <c r="B356" s="76"/>
      <c r="C356" s="76"/>
      <c r="D356" s="55">
        <f t="shared" ref="D356:D419" si="173">ROUND(LN($B$11/Q356),6)</f>
        <v>1.0034999999999999e-002</v>
      </c>
      <c r="E356" s="56">
        <f t="shared" si="169"/>
        <v>2.124e-003</v>
      </c>
      <c r="F356" s="57">
        <f t="shared" si="170"/>
        <v>2.9280635068249457e-002</v>
      </c>
      <c r="G356" s="58">
        <f t="shared" si="162"/>
        <v>0.41525738672193785</v>
      </c>
      <c r="H356" s="59">
        <f t="shared" si="163"/>
        <v>0.38597675165368839</v>
      </c>
      <c r="I356" s="60">
        <f t="shared" si="164"/>
        <v>0.66102325362641534</v>
      </c>
      <c r="J356" s="61">
        <f t="shared" si="165"/>
        <v>0.65024305665092119</v>
      </c>
      <c r="K356" s="62">
        <f t="shared" si="166"/>
        <v>0.33897674637358466</v>
      </c>
      <c r="L356" s="63">
        <f t="shared" si="167"/>
        <v>0.34975694334907881</v>
      </c>
      <c r="M356" s="64">
        <f t="shared" si="168"/>
        <v>0.36598684757341232</v>
      </c>
      <c r="N356" s="65">
        <f t="shared" ref="N356:N419" si="174">($B$11*EXP(-$B$18*$B$17)*M356*SQRT($B$17))/100</f>
        <v>4.257356713907404</v>
      </c>
      <c r="O356" s="66">
        <f t="shared" ref="O356:O419" si="175">-(EXP(-$B$18*$B$17)*H356)/($B$13/100)*M356</f>
        <v>-0.94489909414287154</v>
      </c>
      <c r="P356" s="67">
        <f>シート1!B336</f>
        <v>4434</v>
      </c>
      <c r="Q356" s="68">
        <f>シート1!A336</f>
        <v>5880</v>
      </c>
      <c r="R356" s="55">
        <f t="shared" ref="R356:R419" si="176">ROUND(LN($C$11/AH356),6)</f>
        <v>1.0034999999999999e-002</v>
      </c>
      <c r="S356" s="56">
        <f t="shared" si="171"/>
        <v>2.1259999999999999e-003</v>
      </c>
      <c r="T356" s="57">
        <f t="shared" si="172"/>
        <v>2.933939219547672e-002</v>
      </c>
      <c r="U356" s="58">
        <f t="shared" ref="U356:U419" si="177">(R356+S356)/T356</f>
        <v>0.41449393085501174</v>
      </c>
      <c r="V356" s="59">
        <f t="shared" ref="V356:V419" si="178">U356-T356</f>
        <v>0.38515453865953503</v>
      </c>
      <c r="W356" s="60">
        <f t="shared" ref="W356:W419" si="179">NORMSDIST(U356)</f>
        <v>0.66074379455135257</v>
      </c>
      <c r="X356" s="61">
        <f t="shared" ref="X356:X419" si="180">NORMSDIST(V356)</f>
        <v>0.64993853856285</v>
      </c>
      <c r="Y356" s="62">
        <f t="shared" ref="Y356:Y419" si="181">1-NORMSDIST(U356)</f>
        <v>0.33925620544864743</v>
      </c>
      <c r="Z356" s="63">
        <f t="shared" ref="Z356:Z419" si="182">1-NORMSDIST(V356)</f>
        <v>0.35006146143715</v>
      </c>
      <c r="AA356" s="64">
        <f t="shared" ref="AA356:AA419" si="183">_xlfn.NORM.DIST(U356,0,1,FALSE)</f>
        <v>0.36610278833565196</v>
      </c>
      <c r="AB356" s="65">
        <f t="shared" ref="AB356:AB419" si="184">($C$11*EXP(-$C$18*$C$17)*AA356*SQRT($C$17))/100*-1</f>
        <v>-4.258705399483973</v>
      </c>
      <c r="AC356" s="66">
        <f t="shared" ref="AC356:AC419" si="185">-(EXP(-$C$18*$C$17)*V356)/($C$13/100)*AA356*-1</f>
        <v>0.94129606504263963</v>
      </c>
      <c r="AD356" s="67">
        <f>シート1!C336</f>
        <v>5297</v>
      </c>
      <c r="AE356" s="6">
        <f t="shared" ref="AE356:AE419" si="186">O356*P356*$B$11*($B$13*0.01)</f>
        <v>-3720125.3742805361</v>
      </c>
      <c r="AF356" s="13">
        <f t="shared" ref="AF356:AF419" si="187">AC356*AD356*$C$11*($C$13*0.01)</f>
        <v>4436120.0650986405</v>
      </c>
      <c r="AG356" s="11">
        <f t="shared" ref="AG356:AG419" si="188">SUM(AE356:AF356)</f>
        <v>715994.69081810443</v>
      </c>
      <c r="AH356" s="2">
        <f t="shared" ref="AH356:AH419" si="189">Q356</f>
        <v>5880</v>
      </c>
      <c r="AI356" s="76"/>
      <c r="AJ356" s="76"/>
      <c r="AK356" s="76"/>
    </row>
    <row r="357" ht="14.25">
      <c r="A357" s="76"/>
      <c r="B357" s="76"/>
      <c r="C357" s="76"/>
      <c r="D357" s="55">
        <f t="shared" si="173"/>
        <v>9.1849999999999987e-003</v>
      </c>
      <c r="E357" s="56">
        <f t="shared" si="169"/>
        <v>2.124e-003</v>
      </c>
      <c r="F357" s="57">
        <f t="shared" si="170"/>
        <v>2.9280635068249457e-002</v>
      </c>
      <c r="G357" s="58">
        <f t="shared" si="162"/>
        <v>0.38622796171053497</v>
      </c>
      <c r="H357" s="59">
        <f t="shared" si="163"/>
        <v>0.35694732664228551</v>
      </c>
      <c r="I357" s="60">
        <f t="shared" si="164"/>
        <v>0.65033607654812053</v>
      </c>
      <c r="J357" s="61">
        <f t="shared" si="165"/>
        <v>0.63943438062658386</v>
      </c>
      <c r="K357" s="62">
        <f t="shared" si="166"/>
        <v>0.34966392345187947</v>
      </c>
      <c r="L357" s="63">
        <f t="shared" si="167"/>
        <v>0.36056561937341614</v>
      </c>
      <c r="M357" s="64">
        <f t="shared" si="168"/>
        <v>0.37026935474184847</v>
      </c>
      <c r="N357" s="65">
        <f t="shared" si="174"/>
        <v>4.3071731506640312</v>
      </c>
      <c r="O357" s="66">
        <f t="shared" si="175"/>
        <v>-0.88405790175696908</v>
      </c>
      <c r="P357" s="67">
        <f>シート1!B337</f>
        <v>2648</v>
      </c>
      <c r="Q357" s="68">
        <f>シート1!A337</f>
        <v>5885</v>
      </c>
      <c r="R357" s="55">
        <f t="shared" si="176"/>
        <v>9.1849999999999987e-003</v>
      </c>
      <c r="S357" s="56">
        <f t="shared" si="171"/>
        <v>2.1259999999999999e-003</v>
      </c>
      <c r="T357" s="57">
        <f t="shared" si="172"/>
        <v>2.933939219547672e-002</v>
      </c>
      <c r="U357" s="58">
        <f t="shared" si="177"/>
        <v>0.38552264220878524</v>
      </c>
      <c r="V357" s="59">
        <f t="shared" si="178"/>
        <v>0.35618325001330853</v>
      </c>
      <c r="W357" s="60">
        <f t="shared" si="179"/>
        <v>0.65007488279815895</v>
      </c>
      <c r="X357" s="61">
        <f t="shared" si="180"/>
        <v>0.63914833248410852</v>
      </c>
      <c r="Y357" s="62">
        <f t="shared" si="181"/>
        <v>0.34992511720184105</v>
      </c>
      <c r="Z357" s="63">
        <f t="shared" si="182"/>
        <v>0.36085166751589148</v>
      </c>
      <c r="AA357" s="64">
        <f t="shared" si="183"/>
        <v>0.37037014295480658</v>
      </c>
      <c r="AB357" s="65">
        <f t="shared" si="184"/>
        <v>-4.3083455736020815</v>
      </c>
      <c r="AC357" s="66">
        <f t="shared" si="185"/>
        <v>0.88063845944951058</v>
      </c>
      <c r="AD357" s="67">
        <f>シート1!C337</f>
        <v>3911</v>
      </c>
      <c r="AE357" s="6">
        <f t="shared" si="186"/>
        <v>-2078620.2130265536</v>
      </c>
      <c r="AF357" s="13">
        <f t="shared" si="187"/>
        <v>3064308.8815866769</v>
      </c>
      <c r="AG357" s="11">
        <f t="shared" si="188"/>
        <v>985688.6685601233</v>
      </c>
      <c r="AH357" s="2">
        <f t="shared" si="189"/>
        <v>5885</v>
      </c>
      <c r="AI357" s="76"/>
      <c r="AJ357" s="76"/>
      <c r="AK357" s="76"/>
    </row>
    <row r="358" ht="14.25">
      <c r="A358" s="76"/>
      <c r="B358" s="76"/>
      <c r="C358" s="76"/>
      <c r="D358" s="55">
        <f t="shared" si="173"/>
        <v>8.3350000000000004e-003</v>
      </c>
      <c r="E358" s="56">
        <f t="shared" si="169"/>
        <v>2.124e-003</v>
      </c>
      <c r="F358" s="57">
        <f t="shared" si="170"/>
        <v>2.9280635068249457e-002</v>
      </c>
      <c r="G358" s="58">
        <f t="shared" si="162"/>
        <v>0.35719853669913215</v>
      </c>
      <c r="H358" s="59">
        <f t="shared" si="163"/>
        <v>0.32791790163088269</v>
      </c>
      <c r="I358" s="60">
        <f t="shared" si="164"/>
        <v>0.63952840935849975</v>
      </c>
      <c r="J358" s="61">
        <f t="shared" si="165"/>
        <v>0.62851313103522677</v>
      </c>
      <c r="K358" s="62">
        <f t="shared" si="166"/>
        <v>0.36047159064150025</v>
      </c>
      <c r="L358" s="63">
        <f t="shared" si="167"/>
        <v>0.37148686896477323</v>
      </c>
      <c r="M358" s="64">
        <f t="shared" si="168"/>
        <v>0.37428642571656223</v>
      </c>
      <c r="N358" s="65">
        <f t="shared" si="174"/>
        <v>4.3539018902289408</v>
      </c>
      <c r="O358" s="66">
        <f t="shared" si="175"/>
        <v>-0.8209713667551729</v>
      </c>
      <c r="P358" s="67">
        <f>シート1!B338</f>
        <v>3910</v>
      </c>
      <c r="Q358" s="68">
        <f>シート1!A338</f>
        <v>5890</v>
      </c>
      <c r="R358" s="55">
        <f t="shared" si="176"/>
        <v>8.3350000000000004e-003</v>
      </c>
      <c r="S358" s="56">
        <f t="shared" si="171"/>
        <v>2.1259999999999999e-003</v>
      </c>
      <c r="T358" s="57">
        <f t="shared" si="172"/>
        <v>2.933939219547672e-002</v>
      </c>
      <c r="U358" s="58">
        <f t="shared" si="177"/>
        <v>0.35655135356255885</v>
      </c>
      <c r="V358" s="59">
        <f t="shared" si="178"/>
        <v>0.32721196136708214</v>
      </c>
      <c r="W358" s="60">
        <f t="shared" si="179"/>
        <v>0.63928614951156515</v>
      </c>
      <c r="X358" s="61">
        <f t="shared" si="180"/>
        <v>0.62824621271954473</v>
      </c>
      <c r="Y358" s="62">
        <f t="shared" si="181"/>
        <v>0.36071385048843485</v>
      </c>
      <c r="Z358" s="63">
        <f t="shared" si="182"/>
        <v>0.37175378728045527</v>
      </c>
      <c r="AA358" s="64">
        <f t="shared" si="183"/>
        <v>0.3743728821831267</v>
      </c>
      <c r="AB358" s="65">
        <f t="shared" si="184"/>
        <v>-4.3549075985510548</v>
      </c>
      <c r="AC358" s="66">
        <f t="shared" si="185"/>
        <v>0.81775223672755959</v>
      </c>
      <c r="AD358" s="67">
        <f>シート1!C338</f>
        <v>5284</v>
      </c>
      <c r="AE358" s="6">
        <f t="shared" si="186"/>
        <v>-2850238.6367293154</v>
      </c>
      <c r="AF358" s="13">
        <f t="shared" si="187"/>
        <v>3844427.0599073647</v>
      </c>
      <c r="AG358" s="11">
        <f t="shared" si="188"/>
        <v>994188.42317804927</v>
      </c>
      <c r="AH358" s="2">
        <f t="shared" si="189"/>
        <v>5890</v>
      </c>
      <c r="AI358" s="76"/>
      <c r="AJ358" s="76"/>
      <c r="AK358" s="76"/>
    </row>
    <row r="359" ht="14.25">
      <c r="A359" s="76"/>
      <c r="B359" s="76"/>
      <c r="C359" s="76"/>
      <c r="D359" s="55">
        <f t="shared" si="173"/>
        <v>7.4869999999999997e-003</v>
      </c>
      <c r="E359" s="56">
        <f t="shared" si="169"/>
        <v>2.124e-003</v>
      </c>
      <c r="F359" s="57">
        <f t="shared" si="170"/>
        <v>2.9280635068249457e-002</v>
      </c>
      <c r="G359" s="58">
        <f t="shared" si="162"/>
        <v>0.3282374162171679</v>
      </c>
      <c r="H359" s="59">
        <f t="shared" si="163"/>
        <v>0.29895678114891844</v>
      </c>
      <c r="I359" s="60">
        <f t="shared" si="164"/>
        <v>0.62863392023964493</v>
      </c>
      <c r="J359" s="61">
        <f t="shared" si="165"/>
        <v>0.61751348903600767</v>
      </c>
      <c r="K359" s="62">
        <f t="shared" si="166"/>
        <v>0.37136607976035507</v>
      </c>
      <c r="L359" s="63">
        <f t="shared" si="167"/>
        <v>0.38248651096399233</v>
      </c>
      <c r="M359" s="64">
        <f t="shared" si="168"/>
        <v>0.37801990201805769</v>
      </c>
      <c r="N359" s="65">
        <f t="shared" si="174"/>
        <v>4.3973317033595816</v>
      </c>
      <c r="O359" s="66">
        <f t="shared" si="175"/>
        <v>-0.75593052252540516</v>
      </c>
      <c r="P359" s="67">
        <f>シート1!B339</f>
        <v>2914</v>
      </c>
      <c r="Q359" s="68">
        <f>シート1!A339</f>
        <v>5895</v>
      </c>
      <c r="R359" s="55">
        <f t="shared" si="176"/>
        <v>7.4869999999999997e-003</v>
      </c>
      <c r="S359" s="56">
        <f t="shared" si="171"/>
        <v>2.1259999999999999e-003</v>
      </c>
      <c r="T359" s="57">
        <f t="shared" si="172"/>
        <v>2.933939219547672e-002</v>
      </c>
      <c r="U359" s="58">
        <f t="shared" si="177"/>
        <v>0.32764823265432352</v>
      </c>
      <c r="V359" s="59">
        <f t="shared" si="178"/>
        <v>0.29830884045884681</v>
      </c>
      <c r="W359" s="60">
        <f t="shared" si="179"/>
        <v>0.62841117560200299</v>
      </c>
      <c r="X359" s="61">
        <f t="shared" si="180"/>
        <v>0.61726627120929556</v>
      </c>
      <c r="Y359" s="62">
        <f t="shared" si="181"/>
        <v>0.37158882439799701</v>
      </c>
      <c r="Z359" s="63">
        <f t="shared" si="182"/>
        <v>0.38273372879070444</v>
      </c>
      <c r="AA359" s="64">
        <f t="shared" si="183"/>
        <v>0.37809294952154077</v>
      </c>
      <c r="AB359" s="65">
        <f t="shared" si="184"/>
        <v>-4.3981814313797276</v>
      </c>
      <c r="AC359" s="66">
        <f t="shared" si="185"/>
        <v>0.75292703175858555</v>
      </c>
      <c r="AD359" s="67">
        <f>シート1!C339</f>
        <v>2716</v>
      </c>
      <c r="AE359" s="6">
        <f t="shared" si="186"/>
        <v>-1955905.5722213013</v>
      </c>
      <c r="AF359" s="13">
        <f t="shared" si="187"/>
        <v>1819406.4542443489</v>
      </c>
      <c r="AG359" s="11">
        <f t="shared" si="188"/>
        <v>-136499.11797695234</v>
      </c>
      <c r="AH359" s="2">
        <f t="shared" si="189"/>
        <v>5895</v>
      </c>
      <c r="AI359" s="76"/>
      <c r="AJ359" s="76"/>
      <c r="AK359" s="76"/>
    </row>
    <row r="360" ht="14.25">
      <c r="A360" s="76"/>
      <c r="B360" s="76"/>
      <c r="C360" s="76"/>
      <c r="D360" s="55">
        <f t="shared" si="173"/>
        <v>6.6389999999999999e-003</v>
      </c>
      <c r="E360" s="56">
        <f t="shared" si="169"/>
        <v>2.124e-003</v>
      </c>
      <c r="F360" s="57">
        <f t="shared" si="170"/>
        <v>2.9280635068249457e-002</v>
      </c>
      <c r="G360" s="58">
        <f t="shared" si="162"/>
        <v>0.29927629573520365</v>
      </c>
      <c r="H360" s="59">
        <f t="shared" si="163"/>
        <v>0.26999566066695418</v>
      </c>
      <c r="I360" s="60">
        <f t="shared" si="164"/>
        <v>0.61763538025963338</v>
      </c>
      <c r="J360" s="61">
        <f t="shared" si="165"/>
        <v>0.606418204017664</v>
      </c>
      <c r="K360" s="62">
        <f t="shared" si="166"/>
        <v>0.38236461974036662</v>
      </c>
      <c r="L360" s="63">
        <f t="shared" si="167"/>
        <v>0.393581795982336</v>
      </c>
      <c r="M360" s="64">
        <f t="shared" si="168"/>
        <v>0.38147052814934906</v>
      </c>
      <c r="N360" s="65">
        <f t="shared" si="174"/>
        <v>4.4374712505171914</v>
      </c>
      <c r="O360" s="66">
        <f t="shared" si="175"/>
        <v>-0.68893235633883243</v>
      </c>
      <c r="P360" s="67">
        <f>シート1!B340</f>
        <v>53747</v>
      </c>
      <c r="Q360" s="68">
        <f>シート1!A340</f>
        <v>5900</v>
      </c>
      <c r="R360" s="55">
        <f t="shared" si="176"/>
        <v>6.6389999999999999e-003</v>
      </c>
      <c r="S360" s="56">
        <f t="shared" si="171"/>
        <v>2.1259999999999999e-003</v>
      </c>
      <c r="T360" s="57">
        <f t="shared" si="172"/>
        <v>2.933939219547672e-002</v>
      </c>
      <c r="U360" s="58">
        <f t="shared" si="177"/>
        <v>0.2987451117460882</v>
      </c>
      <c r="V360" s="59">
        <f t="shared" si="178"/>
        <v>0.26940571955061149</v>
      </c>
      <c r="W360" s="60">
        <f t="shared" si="179"/>
        <v>0.61743273312523095</v>
      </c>
      <c r="X360" s="61">
        <f t="shared" si="180"/>
        <v>0.60619125737140789</v>
      </c>
      <c r="Y360" s="62">
        <f t="shared" si="181"/>
        <v>0.38256726687476905</v>
      </c>
      <c r="Z360" s="63">
        <f t="shared" si="182"/>
        <v>0.39380874262859211</v>
      </c>
      <c r="AA360" s="64">
        <f t="shared" si="183"/>
        <v>0.38153112181019305</v>
      </c>
      <c r="AB360" s="65">
        <f t="shared" si="184"/>
        <v>-4.4381761087123008</v>
      </c>
      <c r="AC360" s="66">
        <f t="shared" si="185"/>
        <v>0.68615932177721661</v>
      </c>
      <c r="AD360" s="67">
        <f>シート1!C340</f>
        <v>50137</v>
      </c>
      <c r="AE360" s="6">
        <f t="shared" si="186"/>
        <v>-32878141.908520054</v>
      </c>
      <c r="AF360" s="13">
        <f t="shared" si="187"/>
        <v>30607678.264280859</v>
      </c>
      <c r="AG360" s="11">
        <f t="shared" si="188"/>
        <v>-2270463.6442391947</v>
      </c>
      <c r="AH360" s="2">
        <f t="shared" si="189"/>
        <v>5900</v>
      </c>
      <c r="AI360" s="76"/>
      <c r="AJ360" s="76"/>
      <c r="AK360" s="76"/>
    </row>
    <row r="361" ht="14.25">
      <c r="A361" s="76"/>
      <c r="B361" s="76"/>
      <c r="C361" s="76"/>
      <c r="D361" s="55">
        <f t="shared" si="173"/>
        <v>5.7919999999999994e-003</v>
      </c>
      <c r="E361" s="56">
        <f t="shared" si="169"/>
        <v>2.124e-003</v>
      </c>
      <c r="F361" s="57">
        <f t="shared" si="170"/>
        <v>2.9280635068249457e-002</v>
      </c>
      <c r="G361" s="58">
        <f t="shared" si="162"/>
        <v>0.2703493275179587</v>
      </c>
      <c r="H361" s="59">
        <f t="shared" si="163"/>
        <v>0.24106869244970924</v>
      </c>
      <c r="I361" s="60">
        <f t="shared" si="164"/>
        <v>0.60655424011129178</v>
      </c>
      <c r="J361" s="61">
        <f t="shared" si="165"/>
        <v>0.5952490614496696</v>
      </c>
      <c r="K361" s="62">
        <f t="shared" si="166"/>
        <v>0.39344575988870822</v>
      </c>
      <c r="L361" s="63">
        <f t="shared" si="167"/>
        <v>0.4047509385503304</v>
      </c>
      <c r="M361" s="64">
        <f t="shared" si="168"/>
        <v>0.38462635876350371</v>
      </c>
      <c r="N361" s="65">
        <f t="shared" si="174"/>
        <v>4.4741815769734732</v>
      </c>
      <c r="O361" s="66">
        <f t="shared" si="175"/>
        <v>-0.62020985544354923</v>
      </c>
      <c r="P361" s="67">
        <f>シート1!B341</f>
        <v>9191</v>
      </c>
      <c r="Q361" s="68">
        <f>シート1!A341</f>
        <v>5905</v>
      </c>
      <c r="R361" s="55">
        <f t="shared" si="176"/>
        <v>5.7919999999999994e-003</v>
      </c>
      <c r="S361" s="56">
        <f t="shared" si="171"/>
        <v>2.1259999999999999e-003</v>
      </c>
      <c r="T361" s="57">
        <f t="shared" si="172"/>
        <v>2.933939219547672e-002</v>
      </c>
      <c r="U361" s="58">
        <f t="shared" si="177"/>
        <v>0.26987607470684838</v>
      </c>
      <c r="V361" s="59">
        <f t="shared" si="178"/>
        <v>0.24053668251137167</v>
      </c>
      <c r="W361" s="60">
        <f t="shared" si="179"/>
        <v>0.60637220296758121</v>
      </c>
      <c r="X361" s="61">
        <f t="shared" si="180"/>
        <v>0.59504288534950234</v>
      </c>
      <c r="Y361" s="62">
        <f t="shared" si="181"/>
        <v>0.39362779703241879</v>
      </c>
      <c r="Z361" s="63">
        <f t="shared" si="182"/>
        <v>0.40495711465049766</v>
      </c>
      <c r="AA361" s="64">
        <f t="shared" si="183"/>
        <v>0.38467552930717641</v>
      </c>
      <c r="AB361" s="65">
        <f t="shared" si="184"/>
        <v>-4.4747535552989781</v>
      </c>
      <c r="AC361" s="66">
        <f t="shared" si="185"/>
        <v>0.6176807454129114</v>
      </c>
      <c r="AD361" s="67">
        <f>シート1!C341</f>
        <v>7034</v>
      </c>
      <c r="AE361" s="6">
        <f t="shared" si="186"/>
        <v>-5061484.1868303847</v>
      </c>
      <c r="AF361" s="13">
        <f t="shared" si="187"/>
        <v>3865569.6550014969</v>
      </c>
      <c r="AG361" s="11">
        <f t="shared" si="188"/>
        <v>-1195914.5318288878</v>
      </c>
      <c r="AH361" s="2">
        <f t="shared" si="189"/>
        <v>5905</v>
      </c>
      <c r="AI361" s="76"/>
      <c r="AJ361" s="76"/>
      <c r="AK361" s="76"/>
    </row>
    <row r="362" ht="14.25">
      <c r="A362" s="76"/>
      <c r="B362" s="76"/>
      <c r="C362" s="76"/>
      <c r="D362" s="55">
        <f t="shared" si="173"/>
        <v>4.9449999999999997e-003</v>
      </c>
      <c r="E362" s="56">
        <f t="shared" si="169"/>
        <v>2.124e-003</v>
      </c>
      <c r="F362" s="57">
        <f t="shared" si="170"/>
        <v>2.9280635068249457e-002</v>
      </c>
      <c r="G362" s="58">
        <f t="shared" si="162"/>
        <v>0.24142235930071376</v>
      </c>
      <c r="H362" s="59">
        <f t="shared" si="163"/>
        <v>0.2121417242324643</v>
      </c>
      <c r="I362" s="60">
        <f t="shared" si="164"/>
        <v>0.59538610751754573</v>
      </c>
      <c r="J362" s="61">
        <f t="shared" si="165"/>
        <v>0.58400176540415061</v>
      </c>
      <c r="K362" s="62">
        <f t="shared" si="166"/>
        <v>0.40461389248245427</v>
      </c>
      <c r="L362" s="63">
        <f t="shared" si="167"/>
        <v>0.41599823459584939</v>
      </c>
      <c r="M362" s="64">
        <f t="shared" si="168"/>
        <v>0.38748392652294689</v>
      </c>
      <c r="N362" s="65">
        <f t="shared" si="174"/>
        <v>4.5074223487847362</v>
      </c>
      <c r="O362" s="66">
        <f t="shared" si="175"/>
        <v>-0.54984286478223054</v>
      </c>
      <c r="P362" s="67">
        <f>シート1!B342</f>
        <v>9756</v>
      </c>
      <c r="Q362" s="68">
        <f>シート1!A342</f>
        <v>5910</v>
      </c>
      <c r="R362" s="55">
        <f t="shared" si="176"/>
        <v>4.9449999999999997e-003</v>
      </c>
      <c r="S362" s="56">
        <f t="shared" si="171"/>
        <v>2.1259999999999999e-003</v>
      </c>
      <c r="T362" s="57">
        <f t="shared" si="172"/>
        <v>2.933939219547672e-002</v>
      </c>
      <c r="U362" s="58">
        <f t="shared" si="177"/>
        <v>0.24100703766760859</v>
      </c>
      <c r="V362" s="59">
        <f t="shared" si="178"/>
        <v>0.21166764547213188</v>
      </c>
      <c r="W362" s="60">
        <f t="shared" si="179"/>
        <v>0.59522516899665567</v>
      </c>
      <c r="X362" s="61">
        <f t="shared" si="180"/>
        <v>0.58381683434006892</v>
      </c>
      <c r="Y362" s="62">
        <f t="shared" si="181"/>
        <v>0.40477483100334433</v>
      </c>
      <c r="Z362" s="63">
        <f t="shared" si="182"/>
        <v>0.41618316565993108</v>
      </c>
      <c r="AA362" s="64">
        <f t="shared" si="183"/>
        <v>0.38752274725917984</v>
      </c>
      <c r="AB362" s="65">
        <f t="shared" si="184"/>
        <v>-4.5078739325592236</v>
      </c>
      <c r="AC362" s="66">
        <f t="shared" si="185"/>
        <v>0.54757027689748083</v>
      </c>
      <c r="AD362" s="67">
        <f>シート1!C342</f>
        <v>8593</v>
      </c>
      <c r="AE362" s="6">
        <f t="shared" si="186"/>
        <v>-4763068.6435373975</v>
      </c>
      <c r="AF362" s="13">
        <f t="shared" si="187"/>
        <v>4186313.550769154</v>
      </c>
      <c r="AG362" s="11">
        <f t="shared" si="188"/>
        <v>-576755.09276824351</v>
      </c>
      <c r="AH362" s="2">
        <f t="shared" si="189"/>
        <v>5910</v>
      </c>
      <c r="AI362" s="76"/>
      <c r="AJ362" s="76"/>
      <c r="AK362" s="76"/>
    </row>
    <row r="363" ht="14.25">
      <c r="A363" s="76"/>
      <c r="B363" s="76"/>
      <c r="C363" s="76"/>
      <c r="D363" s="55">
        <f t="shared" si="173"/>
        <v>4.0999999999999995e-003</v>
      </c>
      <c r="E363" s="56">
        <f t="shared" si="169"/>
        <v>2.124e-003</v>
      </c>
      <c r="F363" s="57">
        <f t="shared" si="170"/>
        <v>2.9280635068249457e-002</v>
      </c>
      <c r="G363" s="58">
        <f t="shared" si="162"/>
        <v>0.21256369561290739</v>
      </c>
      <c r="H363" s="59">
        <f t="shared" si="163"/>
        <v>0.18328306054465793</v>
      </c>
      <c r="I363" s="60">
        <f t="shared" si="164"/>
        <v>0.58416635451254106</v>
      </c>
      <c r="J363" s="61">
        <f t="shared" si="165"/>
        <v>0.57271203750607025</v>
      </c>
      <c r="K363" s="62">
        <f t="shared" si="166"/>
        <v>0.41583364548745894</v>
      </c>
      <c r="L363" s="63">
        <f t="shared" si="167"/>
        <v>0.42728796249392975</v>
      </c>
      <c r="M363" s="64">
        <f t="shared" si="168"/>
        <v>0.39003055547681909</v>
      </c>
      <c r="N363" s="65">
        <f t="shared" si="174"/>
        <v>4.5370461124431385</v>
      </c>
      <c r="O363" s="66">
        <f t="shared" si="175"/>
        <v>-0.47816718336939401</v>
      </c>
      <c r="P363" s="67">
        <f>シート1!B343</f>
        <v>7822</v>
      </c>
      <c r="Q363" s="68">
        <f>シート1!A343</f>
        <v>5915</v>
      </c>
      <c r="R363" s="55">
        <f t="shared" si="176"/>
        <v>4.0999999999999995e-003</v>
      </c>
      <c r="S363" s="56">
        <f t="shared" si="171"/>
        <v>2.1259999999999999e-003</v>
      </c>
      <c r="T363" s="57">
        <f t="shared" si="172"/>
        <v>2.933939219547672e-002</v>
      </c>
      <c r="U363" s="58">
        <f t="shared" si="177"/>
        <v>0.21220616836635992</v>
      </c>
      <c r="V363" s="59">
        <f t="shared" si="178"/>
        <v>0.18286677617088321</v>
      </c>
      <c r="W363" s="60">
        <f t="shared" si="179"/>
        <v>0.58402690266602719</v>
      </c>
      <c r="X363" s="61">
        <f t="shared" si="180"/>
        <v>0.57254872397373691</v>
      </c>
      <c r="Y363" s="62">
        <f t="shared" si="181"/>
        <v>0.41597309733397281</v>
      </c>
      <c r="Z363" s="63">
        <f t="shared" si="182"/>
        <v>0.42745127602626309</v>
      </c>
      <c r="AA363" s="64">
        <f t="shared" si="183"/>
        <v>0.39006017294744133</v>
      </c>
      <c r="AB363" s="65">
        <f t="shared" si="184"/>
        <v>-4.5373906388605185</v>
      </c>
      <c r="AC363" s="66">
        <f t="shared" si="185"/>
        <v>0.47616185807447092</v>
      </c>
      <c r="AD363" s="67">
        <f>シート1!C343</f>
        <v>7770</v>
      </c>
      <c r="AE363" s="6">
        <f t="shared" si="186"/>
        <v>-3321039.4452842497</v>
      </c>
      <c r="AF363" s="13">
        <f t="shared" si="187"/>
        <v>3291718.5802635481</v>
      </c>
      <c r="AG363" s="11">
        <f t="shared" si="188"/>
        <v>-29320.865020701662</v>
      </c>
      <c r="AH363" s="2">
        <f t="shared" si="189"/>
        <v>5915</v>
      </c>
      <c r="AI363" s="76"/>
      <c r="AJ363" s="76"/>
      <c r="AK363" s="76"/>
    </row>
    <row r="364" ht="14.25">
      <c r="A364" s="76"/>
      <c r="B364" s="76"/>
      <c r="C364" s="76"/>
      <c r="D364" s="55">
        <f t="shared" si="173"/>
        <v>3.2549999999999996e-003</v>
      </c>
      <c r="E364" s="56">
        <f t="shared" si="169"/>
        <v>2.124e-003</v>
      </c>
      <c r="F364" s="57">
        <f t="shared" si="170"/>
        <v>2.9280635068249457e-002</v>
      </c>
      <c r="G364" s="58">
        <f t="shared" ref="G364:G427" si="190">(D364+E364)/F364</f>
        <v>0.18370503192510104</v>
      </c>
      <c r="H364" s="59">
        <f t="shared" ref="H364:H427" si="191">G364-F364</f>
        <v>0.15442439685685158</v>
      </c>
      <c r="I364" s="60">
        <f t="shared" ref="I364:I427" si="192">NORMSDIST(G364)</f>
        <v>0.57287756940516266</v>
      </c>
      <c r="J364" s="61">
        <f t="shared" ref="J364:J427" si="193">NORMSDIST(H364)</f>
        <v>0.56136244076524555</v>
      </c>
      <c r="K364" s="62">
        <f t="shared" ref="K364:K427" si="194">1-NORMSDIST(G364)</f>
        <v>0.42712243059483734</v>
      </c>
      <c r="L364" s="63">
        <f t="shared" ref="L364:L427" si="195">1-NORMSDIST(H364)</f>
        <v>0.43863755923475445</v>
      </c>
      <c r="M364" s="64">
        <f t="shared" ref="M364:M427" si="196">_xlfn.NORM.DIST(G364,0,1,FALSE)</f>
        <v>0.39226709650528013</v>
      </c>
      <c r="N364" s="65">
        <f t="shared" si="174"/>
        <v>4.5630627658463405</v>
      </c>
      <c r="O364" s="66">
        <f t="shared" si="175"/>
        <v>-0.40518802531515907</v>
      </c>
      <c r="P364" s="67">
        <f>シート1!B344</f>
        <v>13614</v>
      </c>
      <c r="Q364" s="68">
        <f>シート1!A344</f>
        <v>5920</v>
      </c>
      <c r="R364" s="55">
        <f t="shared" si="176"/>
        <v>3.2549999999999996e-003</v>
      </c>
      <c r="S364" s="56">
        <f t="shared" si="171"/>
        <v>2.1259999999999999e-003</v>
      </c>
      <c r="T364" s="57">
        <f t="shared" si="172"/>
        <v>2.933939219547672e-002</v>
      </c>
      <c r="U364" s="58">
        <f t="shared" si="177"/>
        <v>0.18340529906511127</v>
      </c>
      <c r="V364" s="59">
        <f t="shared" si="178"/>
        <v>0.15406590686963456</v>
      </c>
      <c r="W364" s="60">
        <f t="shared" si="179"/>
        <v>0.57275999083115625</v>
      </c>
      <c r="X364" s="61">
        <f t="shared" si="180"/>
        <v>0.56122111517089357</v>
      </c>
      <c r="Y364" s="62">
        <f t="shared" si="181"/>
        <v>0.42724000916884375</v>
      </c>
      <c r="Z364" s="63">
        <f t="shared" si="182"/>
        <v>0.43877888482910643</v>
      </c>
      <c r="AA364" s="64">
        <f t="shared" si="183"/>
        <v>0.392288678659729</v>
      </c>
      <c r="AB364" s="65">
        <f t="shared" si="184"/>
        <v>-4.5633138211253836</v>
      </c>
      <c r="AC364" s="66">
        <f t="shared" si="185"/>
        <v>0.4034600202430027</v>
      </c>
      <c r="AD364" s="67">
        <f>シート1!C344</f>
        <v>7423</v>
      </c>
      <c r="AE364" s="6">
        <f t="shared" si="186"/>
        <v>-4898000.2551040053</v>
      </c>
      <c r="AF364" s="13">
        <f t="shared" si="187"/>
        <v>2664569.438285545</v>
      </c>
      <c r="AG364" s="11">
        <f t="shared" si="188"/>
        <v>-2233430.8168184604</v>
      </c>
      <c r="AH364" s="2">
        <f t="shared" si="189"/>
        <v>5920</v>
      </c>
      <c r="AI364" s="76"/>
      <c r="AJ364" s="76"/>
      <c r="AK364" s="76"/>
    </row>
    <row r="365" ht="14.25">
      <c r="A365" s="76"/>
      <c r="B365" s="76"/>
      <c r="C365" s="76"/>
      <c r="D365" s="55">
        <f t="shared" si="173"/>
        <v>2.4109999999999999e-003</v>
      </c>
      <c r="E365" s="56">
        <f t="shared" si="169"/>
        <v>2.124e-003</v>
      </c>
      <c r="F365" s="57">
        <f t="shared" si="170"/>
        <v>2.9280635068249457e-002</v>
      </c>
      <c r="G365" s="58">
        <f t="shared" si="190"/>
        <v>0.15488052050201398</v>
      </c>
      <c r="H365" s="59">
        <f t="shared" si="191"/>
        <v>0.12559988543376452</v>
      </c>
      <c r="I365" s="60">
        <f t="shared" si="192"/>
        <v>0.56154224464343672</v>
      </c>
      <c r="J365" s="61">
        <f t="shared" si="193"/>
        <v>0.54997567317568041</v>
      </c>
      <c r="K365" s="62">
        <f t="shared" si="194"/>
        <v>0.43845775535656328</v>
      </c>
      <c r="L365" s="63">
        <f t="shared" si="195"/>
        <v>0.45002432682431959</v>
      </c>
      <c r="M365" s="64">
        <f t="shared" si="196"/>
        <v>0.39418595224084119</v>
      </c>
      <c r="N365" s="65">
        <f t="shared" si="174"/>
        <v>4.5853839323116796</v>
      </c>
      <c r="O365" s="66">
        <f t="shared" si="175"/>
        <v>-0.3311686317127025</v>
      </c>
      <c r="P365" s="67">
        <f>シート1!B345</f>
        <v>9313</v>
      </c>
      <c r="Q365" s="68">
        <f>シート1!A345</f>
        <v>5925</v>
      </c>
      <c r="R365" s="55">
        <f t="shared" si="176"/>
        <v>2.4109999999999999e-003</v>
      </c>
      <c r="S365" s="56">
        <f t="shared" si="171"/>
        <v>2.1259999999999999e-003</v>
      </c>
      <c r="T365" s="57">
        <f t="shared" si="172"/>
        <v>2.933939219547672e-002</v>
      </c>
      <c r="U365" s="58">
        <f t="shared" si="177"/>
        <v>0.15463851363285816</v>
      </c>
      <c r="V365" s="59">
        <f t="shared" si="178"/>
        <v>0.12529912143738145</v>
      </c>
      <c r="W365" s="60">
        <f t="shared" si="179"/>
        <v>0.56144684714836046</v>
      </c>
      <c r="X365" s="61">
        <f t="shared" si="180"/>
        <v>0.5498566261526987</v>
      </c>
      <c r="Y365" s="62">
        <f t="shared" si="181"/>
        <v>0.43855315285163954</v>
      </c>
      <c r="Z365" s="63">
        <f t="shared" si="182"/>
        <v>0.4501433738473013</v>
      </c>
      <c r="AA365" s="64">
        <f t="shared" si="183"/>
        <v>0.39420071591103656</v>
      </c>
      <c r="AB365" s="65">
        <f t="shared" si="184"/>
        <v>-4.5855556712985992</v>
      </c>
      <c r="AC365" s="66">
        <f t="shared" si="185"/>
        <v>0.32972632425660658</v>
      </c>
      <c r="AD365" s="67">
        <f>シート1!C345</f>
        <v>11435</v>
      </c>
      <c r="AE365" s="6">
        <f t="shared" si="186"/>
        <v>-2738515.8052713517</v>
      </c>
      <c r="AF365" s="13">
        <f t="shared" si="187"/>
        <v>3354570.0555552598</v>
      </c>
      <c r="AG365" s="11">
        <f t="shared" si="188"/>
        <v>616054.2502839081</v>
      </c>
      <c r="AH365" s="2">
        <f t="shared" si="189"/>
        <v>5925</v>
      </c>
      <c r="AI365" s="76"/>
      <c r="AJ365" s="76"/>
      <c r="AK365" s="76"/>
    </row>
    <row r="366" ht="14.25">
      <c r="A366" s="76"/>
      <c r="B366" s="76"/>
      <c r="C366" s="76"/>
      <c r="D366" s="55">
        <f t="shared" si="173"/>
        <v>1.567e-003</v>
      </c>
      <c r="E366" s="56">
        <f t="shared" si="169"/>
        <v>2.124e-003</v>
      </c>
      <c r="F366" s="57">
        <f t="shared" si="170"/>
        <v>2.9280635068249457e-002</v>
      </c>
      <c r="G366" s="58">
        <f t="shared" si="190"/>
        <v>0.12605600907892692</v>
      </c>
      <c r="H366" s="59">
        <f t="shared" si="191"/>
        <v>9.6775374010677456e-002</v>
      </c>
      <c r="I366" s="60">
        <f t="shared" si="192"/>
        <v>0.55015620535606113</v>
      </c>
      <c r="J366" s="61">
        <f t="shared" si="193"/>
        <v>0.53854760959272852</v>
      </c>
      <c r="K366" s="62">
        <f t="shared" si="194"/>
        <v>0.44984379464393887</v>
      </c>
      <c r="L366" s="63">
        <f t="shared" si="195"/>
        <v>0.46145239040727148</v>
      </c>
      <c r="M366" s="64">
        <f t="shared" si="196"/>
        <v>0.39578521868826672</v>
      </c>
      <c r="N366" s="65">
        <f t="shared" si="174"/>
        <v>4.6039874635380524</v>
      </c>
      <c r="O366" s="66">
        <f t="shared" si="175"/>
        <v>-0.25620242519367747</v>
      </c>
      <c r="P366" s="67">
        <f>シート1!B346</f>
        <v>6279</v>
      </c>
      <c r="Q366" s="68">
        <f>シート1!A346</f>
        <v>5930</v>
      </c>
      <c r="R366" s="55">
        <f t="shared" si="176"/>
        <v>1.567e-003</v>
      </c>
      <c r="S366" s="56">
        <f t="shared" si="171"/>
        <v>2.1259999999999999e-003</v>
      </c>
      <c r="T366" s="57">
        <f t="shared" si="172"/>
        <v>2.933939219547672e-002</v>
      </c>
      <c r="U366" s="58">
        <f t="shared" si="177"/>
        <v>0.1258717282006051</v>
      </c>
      <c r="V366" s="59">
        <f t="shared" si="178"/>
        <v>9.653233600512838e-002</v>
      </c>
      <c r="W366" s="60">
        <f t="shared" si="179"/>
        <v>0.55008326886160364</v>
      </c>
      <c r="X366" s="61">
        <f t="shared" si="180"/>
        <v>0.53845110329061774</v>
      </c>
      <c r="Y366" s="62">
        <f t="shared" si="181"/>
        <v>0.44991673113839636</v>
      </c>
      <c r="Z366" s="63">
        <f t="shared" si="182"/>
        <v>0.46154889670938226</v>
      </c>
      <c r="AA366" s="64">
        <f t="shared" si="183"/>
        <v>0.3957944060512476</v>
      </c>
      <c r="AB366" s="65">
        <f t="shared" si="184"/>
        <v>-4.6040943359071811</v>
      </c>
      <c r="AC366" s="66">
        <f t="shared" si="185"/>
        <v>0.25505312813010178</v>
      </c>
      <c r="AD366" s="67">
        <f>シート1!C346</f>
        <v>6292</v>
      </c>
      <c r="AE366" s="6">
        <f t="shared" si="186"/>
        <v>-1428401.0955946727</v>
      </c>
      <c r="AF366" s="13">
        <f t="shared" si="187"/>
        <v>1427796.931099711</v>
      </c>
      <c r="AG366" s="11">
        <f t="shared" si="188"/>
        <v>-604.164494961733</v>
      </c>
      <c r="AH366" s="2">
        <f t="shared" si="189"/>
        <v>5930</v>
      </c>
      <c r="AI366" s="76"/>
      <c r="AJ366" s="76"/>
      <c r="AK366" s="76"/>
    </row>
    <row r="367" ht="14.25">
      <c r="A367" s="76"/>
      <c r="B367" s="76"/>
      <c r="C367" s="76"/>
      <c r="D367" s="55">
        <f t="shared" si="173"/>
        <v>7.2399999999999993e-004</v>
      </c>
      <c r="E367" s="56">
        <f t="shared" si="169"/>
        <v>2.124e-003</v>
      </c>
      <c r="F367" s="57">
        <f t="shared" si="170"/>
        <v>2.9280635068249457e-002</v>
      </c>
      <c r="G367" s="58">
        <f t="shared" si="190"/>
        <v>9.7265649920559166e-002</v>
      </c>
      <c r="H367" s="59">
        <f t="shared" si="191"/>
        <v>6.7985014852309705e-002</v>
      </c>
      <c r="I367" s="60">
        <f t="shared" si="192"/>
        <v>0.53874228299242199</v>
      </c>
      <c r="J367" s="61">
        <f t="shared" si="193"/>
        <v>0.52710121845064617</v>
      </c>
      <c r="K367" s="62">
        <f t="shared" si="194"/>
        <v>0.46125771700757801</v>
      </c>
      <c r="L367" s="63">
        <f t="shared" si="195"/>
        <v>0.47289878154935383</v>
      </c>
      <c r="M367" s="64">
        <f t="shared" si="196"/>
        <v>0.39705961869603895</v>
      </c>
      <c r="N367" s="65">
        <f t="shared" si="174"/>
        <v>4.6188119728483343</v>
      </c>
      <c r="O367" s="66">
        <f t="shared" si="175"/>
        <v>-0.18056256905888052</v>
      </c>
      <c r="P367" s="67">
        <f>シート1!B347</f>
        <v>5199</v>
      </c>
      <c r="Q367" s="68">
        <f>シート1!A347</f>
        <v>5935</v>
      </c>
      <c r="R367" s="55">
        <f t="shared" si="176"/>
        <v>7.2399999999999993e-004</v>
      </c>
      <c r="S367" s="56">
        <f t="shared" si="171"/>
        <v>2.1259999999999999e-003</v>
      </c>
      <c r="T367" s="57">
        <f t="shared" si="172"/>
        <v>2.933939219547672e-002</v>
      </c>
      <c r="U367" s="58">
        <f t="shared" si="177"/>
        <v>9.7139026637347539e-002</v>
      </c>
      <c r="V367" s="59">
        <f t="shared" si="178"/>
        <v>6.7799634441870815e-002</v>
      </c>
      <c r="W367" s="60">
        <f t="shared" si="179"/>
        <v>0.53869200569039688</v>
      </c>
      <c r="X367" s="61">
        <f t="shared" si="180"/>
        <v>0.52702743261620189</v>
      </c>
      <c r="Y367" s="62">
        <f t="shared" si="181"/>
        <v>0.46130799430960312</v>
      </c>
      <c r="Z367" s="63">
        <f t="shared" si="182"/>
        <v>0.47297256738379811</v>
      </c>
      <c r="AA367" s="64">
        <f t="shared" si="183"/>
        <v>0.39706450576735158</v>
      </c>
      <c r="AB367" s="65">
        <f t="shared" si="184"/>
        <v>-4.6188688219017973</v>
      </c>
      <c r="AC367" s="66">
        <f t="shared" si="185"/>
        <v>0.17971180467869521</v>
      </c>
      <c r="AD367" s="67">
        <f>シート1!C347</f>
        <v>5423</v>
      </c>
      <c r="AE367" s="6">
        <f t="shared" si="186"/>
        <v>-833535.30202590092</v>
      </c>
      <c r="AF367" s="13">
        <f t="shared" si="187"/>
        <v>867088.21927316417</v>
      </c>
      <c r="AG367" s="11">
        <f t="shared" si="188"/>
        <v>33552.917247263249</v>
      </c>
      <c r="AH367" s="2">
        <f t="shared" si="189"/>
        <v>5935</v>
      </c>
      <c r="AI367" s="76"/>
      <c r="AJ367" s="76"/>
      <c r="AK367" s="76"/>
    </row>
    <row r="368" ht="14.25">
      <c r="A368" s="76"/>
      <c r="B368" s="76"/>
      <c r="C368" s="76"/>
      <c r="D368" s="55">
        <f t="shared" si="173"/>
        <v>-1.18e-004</v>
      </c>
      <c r="E368" s="56">
        <f t="shared" si="169"/>
        <v>2.124e-003</v>
      </c>
      <c r="F368" s="57">
        <f t="shared" si="170"/>
        <v>2.9280635068249457e-002</v>
      </c>
      <c r="G368" s="58">
        <f t="shared" si="190"/>
        <v>6.8509443026910713e-002</v>
      </c>
      <c r="H368" s="59">
        <f t="shared" si="191"/>
        <v>3.9228807958661252e-002</v>
      </c>
      <c r="I368" s="60">
        <f t="shared" si="192"/>
        <v>0.52730994835468425</v>
      </c>
      <c r="J368" s="61">
        <f t="shared" si="193"/>
        <v>0.51564601706059809</v>
      </c>
      <c r="K368" s="62">
        <f t="shared" si="194"/>
        <v>0.47269005164531575</v>
      </c>
      <c r="L368" s="63">
        <f t="shared" si="195"/>
        <v>0.48435398293940191</v>
      </c>
      <c r="M368" s="64">
        <f t="shared" si="196"/>
        <v>0.39800715156748862</v>
      </c>
      <c r="N368" s="65">
        <f t="shared" si="174"/>
        <v>4.6298341870581092</v>
      </c>
      <c r="O368" s="66">
        <f t="shared" si="175"/>
        <v>-0.10443709775929627</v>
      </c>
      <c r="P368" s="67">
        <f>シート1!B348</f>
        <v>6832</v>
      </c>
      <c r="Q368" s="68">
        <f>シート1!A348</f>
        <v>5940</v>
      </c>
      <c r="R368" s="55">
        <f t="shared" si="176"/>
        <v>-1.18e-004</v>
      </c>
      <c r="S368" s="56">
        <f t="shared" si="171"/>
        <v>2.1259999999999999e-003</v>
      </c>
      <c r="T368" s="57">
        <f t="shared" si="172"/>
        <v>2.933939219547672e-002</v>
      </c>
      <c r="U368" s="58">
        <f t="shared" si="177"/>
        <v>6.8440408943085562e-002</v>
      </c>
      <c r="V368" s="59">
        <f t="shared" si="178"/>
        <v>3.9101016747608838e-002</v>
      </c>
      <c r="W368" s="60">
        <f t="shared" si="179"/>
        <v>0.52728247223066782</v>
      </c>
      <c r="X368" s="61">
        <f t="shared" si="180"/>
        <v>0.51559507482836575</v>
      </c>
      <c r="Y368" s="62">
        <f t="shared" si="181"/>
        <v>0.47271752776933218</v>
      </c>
      <c r="Z368" s="63">
        <f t="shared" si="182"/>
        <v>0.48440492517163425</v>
      </c>
      <c r="AA368" s="64">
        <f t="shared" si="183"/>
        <v>0.39800903299304624</v>
      </c>
      <c r="AB368" s="65">
        <f t="shared" si="184"/>
        <v>-4.6298560728165246</v>
      </c>
      <c r="AC368" s="66">
        <f t="shared" si="185"/>
        <v>0.10388890430414351</v>
      </c>
      <c r="AD368" s="67">
        <f>シート1!C348</f>
        <v>6884</v>
      </c>
      <c r="AE368" s="6">
        <f t="shared" si="186"/>
        <v>-633547.39184075908</v>
      </c>
      <c r="AF368" s="13">
        <f t="shared" si="187"/>
        <v>636292.93829177646</v>
      </c>
      <c r="AG368" s="11">
        <f t="shared" si="188"/>
        <v>2745.546451017377</v>
      </c>
      <c r="AH368" s="2">
        <f t="shared" si="189"/>
        <v>5940</v>
      </c>
      <c r="AI368" s="76"/>
      <c r="AJ368" s="76"/>
      <c r="AK368" s="76"/>
    </row>
    <row r="369" ht="14.25">
      <c r="A369" s="76"/>
      <c r="B369" s="76"/>
      <c r="C369" s="76"/>
      <c r="D369" s="55">
        <f t="shared" si="173"/>
        <v>-9.59e-004</v>
      </c>
      <c r="E369" s="56">
        <f t="shared" si="169"/>
        <v>2.124e-003</v>
      </c>
      <c r="F369" s="57">
        <f t="shared" si="170"/>
        <v>2.9280635068249457e-002</v>
      </c>
      <c r="G369" s="58">
        <f t="shared" si="190"/>
        <v>3.9787388397981543e-002</v>
      </c>
      <c r="H369" s="59">
        <f t="shared" si="191"/>
        <v>1.0506753329732086e-002</v>
      </c>
      <c r="I369" s="60">
        <f t="shared" si="192"/>
        <v>0.51586868456440516</v>
      </c>
      <c r="J369" s="61">
        <f t="shared" si="193"/>
        <v>0.50419151101471671</v>
      </c>
      <c r="K369" s="62">
        <f t="shared" si="194"/>
        <v>0.48413131543559484</v>
      </c>
      <c r="L369" s="63">
        <f t="shared" si="195"/>
        <v>0.49580848898528329</v>
      </c>
      <c r="M369" s="64">
        <f t="shared" si="196"/>
        <v>0.39862663528646941</v>
      </c>
      <c r="N369" s="65">
        <f t="shared" si="174"/>
        <v>4.6370403563170468</v>
      </c>
      <c r="O369" s="66">
        <f t="shared" si="175"/>
        <v>-2.8015195502448232e-002</v>
      </c>
      <c r="P369" s="67">
        <f>シート1!B349</f>
        <v>4175</v>
      </c>
      <c r="Q369" s="68">
        <f>シート1!A349</f>
        <v>5945</v>
      </c>
      <c r="R369" s="55">
        <f t="shared" si="176"/>
        <v>-9.59e-004</v>
      </c>
      <c r="S369" s="56">
        <f t="shared" si="171"/>
        <v>2.1259999999999999e-003</v>
      </c>
      <c r="T369" s="57">
        <f t="shared" si="172"/>
        <v>2.933939219547672e-002</v>
      </c>
      <c r="U369" s="58">
        <f t="shared" si="177"/>
        <v>3.9775875117819152e-002</v>
      </c>
      <c r="V369" s="59">
        <f t="shared" si="178"/>
        <v>1.0436482922342432e-002</v>
      </c>
      <c r="W369" s="60">
        <f t="shared" si="179"/>
        <v>0.51586409506322184</v>
      </c>
      <c r="X369" s="61">
        <f t="shared" si="180"/>
        <v>0.50416347871513378</v>
      </c>
      <c r="Y369" s="62">
        <f t="shared" si="181"/>
        <v>0.48413590493677816</v>
      </c>
      <c r="Z369" s="63">
        <f t="shared" si="182"/>
        <v>0.49583652128486622</v>
      </c>
      <c r="AA369" s="64">
        <f t="shared" si="183"/>
        <v>0.39862681786431542</v>
      </c>
      <c r="AB369" s="65">
        <f t="shared" si="184"/>
        <v>-4.6370424801611794</v>
      </c>
      <c r="AC369" s="66">
        <f t="shared" si="185"/>
        <v>2.7772109325958839e-002</v>
      </c>
      <c r="AD369" s="67">
        <f>シート1!C349</f>
        <v>4286</v>
      </c>
      <c r="AE369" s="6">
        <f t="shared" si="186"/>
        <v>-103854.8044848893</v>
      </c>
      <c r="AF369" s="13">
        <f t="shared" si="187"/>
        <v>105902.96241327221</v>
      </c>
      <c r="AG369" s="11">
        <f t="shared" si="188"/>
        <v>2048.1579283829051</v>
      </c>
      <c r="AH369" s="2">
        <f t="shared" si="189"/>
        <v>5945</v>
      </c>
      <c r="AI369" s="76"/>
      <c r="AJ369" s="76"/>
      <c r="AK369" s="76"/>
    </row>
    <row r="370" ht="14.25">
      <c r="A370" s="76"/>
      <c r="B370" s="76"/>
      <c r="C370" s="76"/>
      <c r="D370" s="55">
        <f t="shared" si="173"/>
        <v>-1.8e-003</v>
      </c>
      <c r="E370" s="56">
        <f t="shared" si="169"/>
        <v>2.124e-003</v>
      </c>
      <c r="F370" s="57">
        <f t="shared" si="170"/>
        <v>2.9280635068249457e-002</v>
      </c>
      <c r="G370" s="58">
        <f t="shared" si="190"/>
        <v>1.1065333769052381e-002</v>
      </c>
      <c r="H370" s="59">
        <f t="shared" si="191"/>
        <v>-1.8215301299197077e-002</v>
      </c>
      <c r="I370" s="60">
        <f t="shared" si="192"/>
        <v>0.50441433940390656</v>
      </c>
      <c r="J370" s="61">
        <f t="shared" si="193"/>
        <v>0.49273354799512764</v>
      </c>
      <c r="K370" s="62">
        <f t="shared" si="194"/>
        <v>0.49558566059609344</v>
      </c>
      <c r="L370" s="63">
        <f t="shared" si="195"/>
        <v>0.50726645200487241</v>
      </c>
      <c r="M370" s="64">
        <f t="shared" si="196"/>
        <v>0.39891785758119463</v>
      </c>
      <c r="N370" s="65">
        <f t="shared" si="174"/>
        <v>4.6404280113650591</v>
      </c>
      <c r="O370" s="66">
        <f t="shared" si="175"/>
        <v>4.8604742270713368e-002</v>
      </c>
      <c r="P370" s="67">
        <f>シート1!B350</f>
        <v>29439</v>
      </c>
      <c r="Q370" s="68">
        <f>シート1!A350</f>
        <v>5950</v>
      </c>
      <c r="R370" s="55">
        <f t="shared" si="176"/>
        <v>-1.8e-003</v>
      </c>
      <c r="S370" s="56">
        <f t="shared" si="171"/>
        <v>2.1259999999999999e-003</v>
      </c>
      <c r="T370" s="57">
        <f t="shared" si="172"/>
        <v>2.933939219547672e-002</v>
      </c>
      <c r="U370" s="58">
        <f t="shared" si="177"/>
        <v>1.1111341292552734e-002</v>
      </c>
      <c r="V370" s="59">
        <f t="shared" si="178"/>
        <v>-1.8228050902923988e-002</v>
      </c>
      <c r="W370" s="60">
        <f t="shared" si="179"/>
        <v>0.5044326926219358</v>
      </c>
      <c r="X370" s="61">
        <f t="shared" si="180"/>
        <v>0.49272846248348262</v>
      </c>
      <c r="Y370" s="62">
        <f t="shared" si="181"/>
        <v>0.4955673073780642</v>
      </c>
      <c r="Z370" s="63">
        <f t="shared" si="182"/>
        <v>0.50727153751651732</v>
      </c>
      <c r="AA370" s="64">
        <f t="shared" si="183"/>
        <v>0.3989176540745184</v>
      </c>
      <c r="AB370" s="65">
        <f t="shared" si="184"/>
        <v>-4.6404256440654681</v>
      </c>
      <c r="AC370" s="66">
        <f t="shared" si="185"/>
        <v>-4.8541330470930198e-002</v>
      </c>
      <c r="AD370" s="67">
        <f>シート1!C350</f>
        <v>25953</v>
      </c>
      <c r="AE370" s="6">
        <f t="shared" si="186"/>
        <v>1270510.192024962</v>
      </c>
      <c r="AF370" s="13">
        <f t="shared" si="187"/>
        <v>-1120846.9602219013</v>
      </c>
      <c r="AG370" s="11">
        <f t="shared" si="188"/>
        <v>149663.23180306074</v>
      </c>
      <c r="AH370" s="2">
        <f t="shared" si="189"/>
        <v>5950</v>
      </c>
      <c r="AI370" s="76"/>
      <c r="AJ370" s="76"/>
      <c r="AK370" s="76"/>
    </row>
    <row r="371" ht="14.25">
      <c r="A371" s="76"/>
      <c r="B371" s="76"/>
      <c r="C371" s="76"/>
      <c r="D371" s="55">
        <f t="shared" si="173"/>
        <v>-2.64e-003</v>
      </c>
      <c r="E371" s="56">
        <f t="shared" si="169"/>
        <v>2.124e-003</v>
      </c>
      <c r="F371" s="57">
        <f t="shared" si="170"/>
        <v>2.9280635068249457e-002</v>
      </c>
      <c r="G371" s="58">
        <f t="shared" si="190"/>
        <v>-1.7622568595157491e-002</v>
      </c>
      <c r="H371" s="59">
        <f t="shared" si="191"/>
        <v>-4.6903203663406945e-002</v>
      </c>
      <c r="I371" s="60">
        <f t="shared" si="192"/>
        <v>0.49296997616808641</v>
      </c>
      <c r="J371" s="61">
        <f t="shared" si="193"/>
        <v>0.48129518737602339</v>
      </c>
      <c r="K371" s="62">
        <f t="shared" si="194"/>
        <v>0.50703002383191365</v>
      </c>
      <c r="L371" s="63">
        <f t="shared" si="195"/>
        <v>0.51870481262397661</v>
      </c>
      <c r="M371" s="64">
        <f t="shared" si="196"/>
        <v>0.39888033846588694</v>
      </c>
      <c r="N371" s="65">
        <f t="shared" si="174"/>
        <v>4.6399915687482975</v>
      </c>
      <c r="O371" s="66">
        <f t="shared" si="175"/>
        <v>0.12514224583541264</v>
      </c>
      <c r="P371" s="67">
        <f>シート1!B351</f>
        <v>4642</v>
      </c>
      <c r="Q371" s="68">
        <f>シート1!A351</f>
        <v>5955</v>
      </c>
      <c r="R371" s="55">
        <f t="shared" si="176"/>
        <v>-2.64e-003</v>
      </c>
      <c r="S371" s="56">
        <f t="shared" si="171"/>
        <v>2.1259999999999999e-003</v>
      </c>
      <c r="T371" s="57">
        <f t="shared" si="172"/>
        <v>2.933939219547672e-002</v>
      </c>
      <c r="U371" s="58">
        <f t="shared" si="177"/>
        <v>-1.7519108663718124e-002</v>
      </c>
      <c r="V371" s="59">
        <f t="shared" si="178"/>
        <v>-4.6858500859194845e-002</v>
      </c>
      <c r="W371" s="60">
        <f t="shared" si="179"/>
        <v>0.49301124433810362</v>
      </c>
      <c r="X371" s="61">
        <f t="shared" si="180"/>
        <v>0.48131300162770585</v>
      </c>
      <c r="Y371" s="62">
        <f t="shared" si="181"/>
        <v>0.50698875566189638</v>
      </c>
      <c r="Z371" s="63">
        <f t="shared" si="182"/>
        <v>0.51868699837229415</v>
      </c>
      <c r="AA371" s="64">
        <f t="shared" si="183"/>
        <v>0.39888106358224218</v>
      </c>
      <c r="AB371" s="65">
        <f t="shared" si="184"/>
        <v>-4.6400000036934435</v>
      </c>
      <c r="AC371" s="66">
        <f t="shared" si="185"/>
        <v>-0.12477282149923263</v>
      </c>
      <c r="AD371" s="67">
        <f>シート1!C351</f>
        <v>4441</v>
      </c>
      <c r="AE371" s="6">
        <f t="shared" si="186"/>
        <v>515804.98603489029</v>
      </c>
      <c r="AF371" s="13">
        <f t="shared" si="187"/>
        <v>-493001.05080637464</v>
      </c>
      <c r="AG371" s="11">
        <f t="shared" si="188"/>
        <v>22803.935228515649</v>
      </c>
      <c r="AH371" s="2">
        <f t="shared" si="189"/>
        <v>5955</v>
      </c>
      <c r="AI371" s="76"/>
      <c r="AJ371" s="76"/>
      <c r="AK371" s="76"/>
    </row>
    <row r="372" ht="14.25">
      <c r="A372" s="76"/>
      <c r="B372" s="76"/>
      <c r="C372" s="76"/>
      <c r="D372" s="55">
        <f t="shared" si="173"/>
        <v>-3.4789999999999999e-003</v>
      </c>
      <c r="E372" s="56">
        <f t="shared" si="169"/>
        <v>2.124e-003</v>
      </c>
      <c r="F372" s="57">
        <f t="shared" si="170"/>
        <v>2.9280635068249457e-002</v>
      </c>
      <c r="G372" s="58">
        <f t="shared" si="190"/>
        <v>-4.6276318694648058e-002</v>
      </c>
      <c r="H372" s="59">
        <f t="shared" si="191"/>
        <v>-7.5556953762897519e-002</v>
      </c>
      <c r="I372" s="60">
        <f t="shared" si="192"/>
        <v>0.4815450070137578</v>
      </c>
      <c r="J372" s="61">
        <f t="shared" si="193"/>
        <v>0.4698857922200439</v>
      </c>
      <c r="K372" s="62">
        <f t="shared" si="194"/>
        <v>0.5184549929862422</v>
      </c>
      <c r="L372" s="63">
        <f t="shared" si="195"/>
        <v>0.5301142077799561</v>
      </c>
      <c r="M372" s="64">
        <f t="shared" si="196"/>
        <v>0.3985153420317476</v>
      </c>
      <c r="N372" s="65">
        <f t="shared" si="174"/>
        <v>4.6357457330584682</v>
      </c>
      <c r="O372" s="66">
        <f t="shared" si="175"/>
        <v>0.20140873091436817</v>
      </c>
      <c r="P372" s="67">
        <f>シート1!B352</f>
        <v>4486</v>
      </c>
      <c r="Q372" s="68">
        <f>シート1!A352</f>
        <v>5960</v>
      </c>
      <c r="R372" s="55">
        <f t="shared" si="176"/>
        <v>-3.4789999999999999e-003</v>
      </c>
      <c r="S372" s="56">
        <f t="shared" si="171"/>
        <v>2.1259999999999999e-003</v>
      </c>
      <c r="T372" s="57">
        <f t="shared" si="172"/>
        <v>2.933939219547672e-002</v>
      </c>
      <c r="U372" s="58">
        <f t="shared" si="177"/>
        <v>-4.6115474750993417e-002</v>
      </c>
      <c r="V372" s="59">
        <f t="shared" si="178"/>
        <v>-7.5454866946470134e-002</v>
      </c>
      <c r="W372" s="60">
        <f t="shared" si="179"/>
        <v>0.4816091060312534</v>
      </c>
      <c r="X372" s="61">
        <f t="shared" si="180"/>
        <v>0.4699264030381865</v>
      </c>
      <c r="Y372" s="62">
        <f t="shared" si="181"/>
        <v>0.5183908939687466</v>
      </c>
      <c r="Z372" s="63">
        <f t="shared" si="182"/>
        <v>0.53007359696181355</v>
      </c>
      <c r="AA372" s="64">
        <f t="shared" si="183"/>
        <v>0.39851830314333347</v>
      </c>
      <c r="AB372" s="65">
        <f t="shared" si="184"/>
        <v>-4.6357801783080017</v>
      </c>
      <c r="AC372" s="66">
        <f t="shared" si="185"/>
        <v>-0.20073528397472148</v>
      </c>
      <c r="AD372" s="67">
        <f>シート1!C352</f>
        <v>4586</v>
      </c>
      <c r="AE372" s="6">
        <f t="shared" si="186"/>
        <v>802257.92765542003</v>
      </c>
      <c r="AF372" s="13">
        <f t="shared" si="187"/>
        <v>-819039.49223466043</v>
      </c>
      <c r="AG372" s="11">
        <f t="shared" si="188"/>
        <v>-16781.564579240396</v>
      </c>
      <c r="AH372" s="2">
        <f t="shared" si="189"/>
        <v>5960</v>
      </c>
      <c r="AI372" s="76"/>
      <c r="AJ372" s="76"/>
      <c r="AK372" s="76"/>
    </row>
    <row r="373" ht="14.25">
      <c r="A373" s="76"/>
      <c r="B373" s="76"/>
      <c r="C373" s="76"/>
      <c r="D373" s="55">
        <f t="shared" si="173"/>
        <v>-4.3179999999999998e-003</v>
      </c>
      <c r="E373" s="56">
        <f t="shared" si="169"/>
        <v>2.124e-003</v>
      </c>
      <c r="F373" s="57">
        <f t="shared" si="170"/>
        <v>2.9280635068249457e-002</v>
      </c>
      <c r="G373" s="58">
        <f t="shared" si="190"/>
        <v>-7.4930068794138618e-002</v>
      </c>
      <c r="H373" s="59">
        <f t="shared" si="191"/>
        <v>-0.10421070386238808</v>
      </c>
      <c r="I373" s="60">
        <f t="shared" si="192"/>
        <v>0.47013517618044115</v>
      </c>
      <c r="J373" s="61">
        <f t="shared" si="193"/>
        <v>0.45850106988527661</v>
      </c>
      <c r="K373" s="62">
        <f t="shared" si="194"/>
        <v>0.52986482381955891</v>
      </c>
      <c r="L373" s="63">
        <f t="shared" si="195"/>
        <v>0.54149893011472339</v>
      </c>
      <c r="M373" s="64">
        <f t="shared" si="196"/>
        <v>0.39782391715224524</v>
      </c>
      <c r="N373" s="65">
        <f t="shared" si="174"/>
        <v>4.6277027053583488</v>
      </c>
      <c r="O373" s="66">
        <f t="shared" si="175"/>
        <v>0.27730776200486851</v>
      </c>
      <c r="P373" s="67">
        <f>シート1!B353</f>
        <v>3881</v>
      </c>
      <c r="Q373" s="68">
        <f>シート1!A353</f>
        <v>5965</v>
      </c>
      <c r="R373" s="55">
        <f t="shared" si="176"/>
        <v>-4.3179999999999998e-003</v>
      </c>
      <c r="S373" s="56">
        <f t="shared" si="171"/>
        <v>2.1259999999999999e-003</v>
      </c>
      <c r="T373" s="57">
        <f t="shared" si="172"/>
        <v>2.933939219547672e-002</v>
      </c>
      <c r="U373" s="58">
        <f t="shared" si="177"/>
        <v>-7.4711840838268706e-002</v>
      </c>
      <c r="V373" s="59">
        <f t="shared" si="178"/>
        <v>-0.10405123303374543</v>
      </c>
      <c r="W373" s="60">
        <f t="shared" si="179"/>
        <v>0.47022199318979513</v>
      </c>
      <c r="X373" s="61">
        <f t="shared" si="180"/>
        <v>0.45856434555238823</v>
      </c>
      <c r="Y373" s="62">
        <f t="shared" si="181"/>
        <v>0.52977800681020493</v>
      </c>
      <c r="Z373" s="63">
        <f t="shared" si="182"/>
        <v>0.54143565444761177</v>
      </c>
      <c r="AA373" s="64">
        <f t="shared" si="183"/>
        <v>0.39783041288375359</v>
      </c>
      <c r="AB373" s="65">
        <f t="shared" si="184"/>
        <v>-4.6277782672161925</v>
      </c>
      <c r="AC373" s="66">
        <f t="shared" si="185"/>
        <v>-0.27633341120746729</v>
      </c>
      <c r="AD373" s="67">
        <f>シート1!C353</f>
        <v>4058</v>
      </c>
      <c r="AE373" s="6">
        <f t="shared" si="186"/>
        <v>955613.16413888731</v>
      </c>
      <c r="AF373" s="13">
        <f t="shared" si="187"/>
        <v>-997682.87280772545</v>
      </c>
      <c r="AG373" s="11">
        <f t="shared" si="188"/>
        <v>-42069.708668838139</v>
      </c>
      <c r="AH373" s="2">
        <f t="shared" si="189"/>
        <v>5965</v>
      </c>
      <c r="AI373" s="76"/>
      <c r="AJ373" s="76"/>
      <c r="AK373" s="76"/>
    </row>
    <row r="374" ht="14.25">
      <c r="A374" s="76"/>
      <c r="B374" s="76"/>
      <c r="C374" s="76"/>
      <c r="D374" s="55">
        <f t="shared" si="173"/>
        <v>-5.156e-003</v>
      </c>
      <c r="E374" s="56">
        <f t="shared" si="169"/>
        <v>2.124e-003</v>
      </c>
      <c r="F374" s="57">
        <f t="shared" si="170"/>
        <v>2.9280635068249457e-002</v>
      </c>
      <c r="G374" s="58">
        <f t="shared" si="190"/>
        <v>-0.10354966662890991</v>
      </c>
      <c r="H374" s="59">
        <f t="shared" si="191"/>
        <v>-0.13283030169715937</v>
      </c>
      <c r="I374" s="60">
        <f t="shared" si="192"/>
        <v>0.45876336652333288</v>
      </c>
      <c r="J374" s="61">
        <f t="shared" si="193"/>
        <v>0.44716379470378553</v>
      </c>
      <c r="K374" s="62">
        <f t="shared" si="194"/>
        <v>0.54123663347666717</v>
      </c>
      <c r="L374" s="63">
        <f t="shared" si="195"/>
        <v>0.55283620529621447</v>
      </c>
      <c r="M374" s="64">
        <f t="shared" si="196"/>
        <v>0.39680916762917007</v>
      </c>
      <c r="N374" s="65">
        <f t="shared" si="174"/>
        <v>4.6158985907470136</v>
      </c>
      <c r="O374" s="66">
        <f t="shared" si="175"/>
        <v>0.3525637555343234</v>
      </c>
      <c r="P374" s="67">
        <f>シート1!B354</f>
        <v>5470</v>
      </c>
      <c r="Q374" s="68">
        <f>シート1!A354</f>
        <v>5970</v>
      </c>
      <c r="R374" s="55">
        <f t="shared" si="176"/>
        <v>-5.156e-003</v>
      </c>
      <c r="S374" s="56">
        <f t="shared" si="171"/>
        <v>2.1259999999999999e-003</v>
      </c>
      <c r="T374" s="57">
        <f t="shared" si="172"/>
        <v>2.933939219547672e-002</v>
      </c>
      <c r="U374" s="58">
        <f t="shared" si="177"/>
        <v>-0.10327412305654846</v>
      </c>
      <c r="V374" s="59">
        <f t="shared" si="178"/>
        <v>-0.13261351525202517</v>
      </c>
      <c r="W374" s="60">
        <f t="shared" si="179"/>
        <v>0.45887270629740173</v>
      </c>
      <c r="X374" s="61">
        <f t="shared" si="180"/>
        <v>0.44724952160340359</v>
      </c>
      <c r="Y374" s="62">
        <f t="shared" si="181"/>
        <v>0.54112729370259827</v>
      </c>
      <c r="Z374" s="63">
        <f t="shared" si="182"/>
        <v>0.55275047839659641</v>
      </c>
      <c r="AA374" s="64">
        <f t="shared" si="183"/>
        <v>0.39682047466231674</v>
      </c>
      <c r="AB374" s="65">
        <f t="shared" si="184"/>
        <v>-4.6160301202645364</v>
      </c>
      <c r="AC374" s="66">
        <f t="shared" si="185"/>
        <v>-0.35129344505305077</v>
      </c>
      <c r="AD374" s="67">
        <f>シート1!C354</f>
        <v>5118</v>
      </c>
      <c r="AE374" s="6">
        <f t="shared" si="186"/>
        <v>1712385.1192848033</v>
      </c>
      <c r="AF374" s="13">
        <f t="shared" si="187"/>
        <v>-1599622.1292777548</v>
      </c>
      <c r="AG374" s="11">
        <f t="shared" si="188"/>
        <v>112762.99000704847</v>
      </c>
      <c r="AH374" s="2">
        <f t="shared" si="189"/>
        <v>5970</v>
      </c>
      <c r="AI374" s="76"/>
      <c r="AJ374" s="76"/>
      <c r="AK374" s="76"/>
    </row>
    <row r="375" ht="14.25">
      <c r="A375" s="76"/>
      <c r="B375" s="76"/>
      <c r="C375" s="76"/>
      <c r="D375" s="55">
        <f t="shared" si="173"/>
        <v>-5.9930000000000001e-003</v>
      </c>
      <c r="E375" s="56">
        <f t="shared" si="169"/>
        <v>2.124e-003</v>
      </c>
      <c r="F375" s="57">
        <f t="shared" si="170"/>
        <v>2.9280635068249457e-002</v>
      </c>
      <c r="G375" s="58">
        <f t="shared" si="190"/>
        <v>-0.13213511219896187</v>
      </c>
      <c r="H375" s="59">
        <f t="shared" si="191"/>
        <v>-0.16141574726721133</v>
      </c>
      <c r="I375" s="60">
        <f t="shared" si="192"/>
        <v>0.44743871193662382</v>
      </c>
      <c r="J375" s="61">
        <f t="shared" si="193"/>
        <v>0.43588298238921064</v>
      </c>
      <c r="K375" s="62">
        <f t="shared" si="194"/>
        <v>0.55256128806337612</v>
      </c>
      <c r="L375" s="63">
        <f t="shared" si="195"/>
        <v>0.56411701761078936</v>
      </c>
      <c r="M375" s="64">
        <f t="shared" si="196"/>
        <v>0.39547473414396045</v>
      </c>
      <c r="N375" s="65">
        <f t="shared" si="174"/>
        <v>4.600375739597613</v>
      </c>
      <c r="O375" s="66">
        <f t="shared" si="175"/>
        <v>0.42699565041571313</v>
      </c>
      <c r="P375" s="67">
        <f>シート1!B355</f>
        <v>8678</v>
      </c>
      <c r="Q375" s="68">
        <f>シート1!A355</f>
        <v>5975</v>
      </c>
      <c r="R375" s="55">
        <f t="shared" si="176"/>
        <v>-5.9930000000000001e-003</v>
      </c>
      <c r="S375" s="56">
        <f t="shared" si="171"/>
        <v>2.1259999999999999e-003</v>
      </c>
      <c r="T375" s="57">
        <f t="shared" si="172"/>
        <v>2.933939219547672e-002</v>
      </c>
      <c r="U375" s="58">
        <f t="shared" si="177"/>
        <v>-0.13180232140583265</v>
      </c>
      <c r="V375" s="59">
        <f t="shared" si="178"/>
        <v>-0.16114171360130936</v>
      </c>
      <c r="W375" s="60">
        <f t="shared" si="179"/>
        <v>0.4475703251783491</v>
      </c>
      <c r="X375" s="61">
        <f t="shared" si="180"/>
        <v>0.43599089341112562</v>
      </c>
      <c r="Y375" s="62">
        <f t="shared" si="181"/>
        <v>0.55242967482165084</v>
      </c>
      <c r="Z375" s="63">
        <f t="shared" si="182"/>
        <v>0.56400910658887438</v>
      </c>
      <c r="AA375" s="64">
        <f t="shared" si="183"/>
        <v>0.39549210297442483</v>
      </c>
      <c r="AB375" s="65">
        <f t="shared" si="184"/>
        <v>-4.6005777832160675</v>
      </c>
      <c r="AC375" s="66">
        <f t="shared" si="185"/>
        <v>-0.42543574892579644</v>
      </c>
      <c r="AD375" s="67">
        <f>シート1!C355</f>
        <v>6225</v>
      </c>
      <c r="AE375" s="6">
        <f t="shared" si="186"/>
        <v>3290179.1966199283</v>
      </c>
      <c r="AF375" s="13">
        <f t="shared" si="187"/>
        <v>-2356244.8158550397</v>
      </c>
      <c r="AG375" s="11">
        <f t="shared" si="188"/>
        <v>933934.3807648886</v>
      </c>
      <c r="AH375" s="2">
        <f t="shared" si="189"/>
        <v>5975</v>
      </c>
      <c r="AI375" s="76"/>
      <c r="AJ375" s="76"/>
      <c r="AK375" s="76"/>
    </row>
    <row r="376" ht="14.25">
      <c r="A376" s="76"/>
      <c r="B376" s="76"/>
      <c r="C376" s="76"/>
      <c r="D376" s="55">
        <f t="shared" si="173"/>
        <v>-6.829e-003</v>
      </c>
      <c r="E376" s="56">
        <f t="shared" si="169"/>
        <v>2.124e-003</v>
      </c>
      <c r="F376" s="57">
        <f t="shared" si="170"/>
        <v>2.9280635068249457e-002</v>
      </c>
      <c r="G376" s="58">
        <f t="shared" si="190"/>
        <v>-0.16068640550429455</v>
      </c>
      <c r="H376" s="59">
        <f t="shared" si="191"/>
        <v>-0.18996704057254402</v>
      </c>
      <c r="I376" s="60">
        <f t="shared" si="192"/>
        <v>0.43617019856366901</v>
      </c>
      <c r="J376" s="61">
        <f t="shared" si="193"/>
        <v>0.42466747900612095</v>
      </c>
      <c r="K376" s="62">
        <f t="shared" si="194"/>
        <v>0.56382980143633099</v>
      </c>
      <c r="L376" s="63">
        <f t="shared" si="195"/>
        <v>0.5753325209938791</v>
      </c>
      <c r="M376" s="64">
        <f t="shared" si="196"/>
        <v>0.39382501462212643</v>
      </c>
      <c r="N376" s="65">
        <f t="shared" si="174"/>
        <v>4.5811853109554059</v>
      </c>
      <c r="O376" s="66">
        <f t="shared" si="175"/>
        <v>0.50042657211507846</v>
      </c>
      <c r="P376" s="67">
        <f>シート1!B356</f>
        <v>4042</v>
      </c>
      <c r="Q376" s="68">
        <f>シート1!A356</f>
        <v>5980</v>
      </c>
      <c r="R376" s="55">
        <f t="shared" si="176"/>
        <v>-6.829e-003</v>
      </c>
      <c r="S376" s="56">
        <f t="shared" si="171"/>
        <v>2.1259999999999999e-003</v>
      </c>
      <c r="T376" s="57">
        <f t="shared" si="172"/>
        <v>2.933939219547672e-002</v>
      </c>
      <c r="U376" s="58">
        <f t="shared" si="177"/>
        <v>-0.16029643588612125</v>
      </c>
      <c r="V376" s="59">
        <f t="shared" si="178"/>
        <v>-0.18963582808159796</v>
      </c>
      <c r="W376" s="60">
        <f t="shared" si="179"/>
        <v>0.43632378316232706</v>
      </c>
      <c r="X376" s="61">
        <f t="shared" si="180"/>
        <v>0.42479725493069959</v>
      </c>
      <c r="Y376" s="62">
        <f t="shared" si="181"/>
        <v>0.56367621683767299</v>
      </c>
      <c r="Z376" s="63">
        <f t="shared" si="182"/>
        <v>0.57520274506930047</v>
      </c>
      <c r="AA376" s="64">
        <f t="shared" si="183"/>
        <v>0.3938496636322496</v>
      </c>
      <c r="AB376" s="65">
        <f t="shared" si="184"/>
        <v>-4.5814720415563412</v>
      </c>
      <c r="AC376" s="66">
        <f t="shared" si="185"/>
        <v>-0.49858482711989627</v>
      </c>
      <c r="AD376" s="67">
        <f>シート1!C356</f>
        <v>3649</v>
      </c>
      <c r="AE376" s="6">
        <f t="shared" si="186"/>
        <v>1796028.0972244975</v>
      </c>
      <c r="AF376" s="13">
        <f t="shared" si="187"/>
        <v>-1618676.2596518823</v>
      </c>
      <c r="AG376" s="11">
        <f t="shared" si="188"/>
        <v>177351.83757261513</v>
      </c>
      <c r="AH376" s="2">
        <f t="shared" si="189"/>
        <v>5980</v>
      </c>
      <c r="AI376" s="76"/>
      <c r="AJ376" s="76"/>
      <c r="AK376" s="76"/>
    </row>
    <row r="377" ht="14.25">
      <c r="A377" s="76"/>
      <c r="B377" s="76"/>
      <c r="C377" s="76"/>
      <c r="D377" s="55">
        <f t="shared" si="173"/>
        <v>-7.6649999999999999e-003</v>
      </c>
      <c r="E377" s="56">
        <f t="shared" si="169"/>
        <v>2.124e-003</v>
      </c>
      <c r="F377" s="57">
        <f t="shared" si="170"/>
        <v>2.9280635068249457e-002</v>
      </c>
      <c r="G377" s="58">
        <f t="shared" si="190"/>
        <v>-0.18923769880962724</v>
      </c>
      <c r="H377" s="59">
        <f t="shared" si="191"/>
        <v>-0.2185183338778767</v>
      </c>
      <c r="I377" s="60">
        <f t="shared" si="192"/>
        <v>0.42495326102511455</v>
      </c>
      <c r="J377" s="61">
        <f t="shared" si="193"/>
        <v>0.41351263754400358</v>
      </c>
      <c r="K377" s="62">
        <f t="shared" si="194"/>
        <v>0.57504673897488545</v>
      </c>
      <c r="L377" s="63">
        <f t="shared" si="195"/>
        <v>0.58648736245599642</v>
      </c>
      <c r="M377" s="64">
        <f t="shared" si="196"/>
        <v>0.39186260952569463</v>
      </c>
      <c r="N377" s="65">
        <f t="shared" si="174"/>
        <v>4.5583575547994304</v>
      </c>
      <c r="O377" s="66">
        <f t="shared" si="175"/>
        <v>0.57277033138857369</v>
      </c>
      <c r="P377" s="67">
        <f>シート1!B357</f>
        <v>2658</v>
      </c>
      <c r="Q377" s="68">
        <f>シート1!A357</f>
        <v>5985</v>
      </c>
      <c r="R377" s="55">
        <f t="shared" si="176"/>
        <v>-7.6649999999999999e-003</v>
      </c>
      <c r="S377" s="56">
        <f t="shared" si="171"/>
        <v>2.1259999999999999e-003</v>
      </c>
      <c r="T377" s="57">
        <f t="shared" si="172"/>
        <v>2.933939219547672e-002</v>
      </c>
      <c r="U377" s="58">
        <f t="shared" si="177"/>
        <v>-0.18879055036640988</v>
      </c>
      <c r="V377" s="59">
        <f t="shared" si="178"/>
        <v>-0.21812994256188659</v>
      </c>
      <c r="W377" s="60">
        <f t="shared" si="179"/>
        <v>0.42512848918864615</v>
      </c>
      <c r="X377" s="61">
        <f t="shared" si="180"/>
        <v>0.4136639341402607</v>
      </c>
      <c r="Y377" s="62">
        <f t="shared" si="181"/>
        <v>0.57487151081135379</v>
      </c>
      <c r="Z377" s="63">
        <f t="shared" si="182"/>
        <v>0.5863360658597393</v>
      </c>
      <c r="AA377" s="64">
        <f t="shared" si="183"/>
        <v>0.39189573012307583</v>
      </c>
      <c r="AB377" s="65">
        <f t="shared" si="184"/>
        <v>-4.5587428314796288</v>
      </c>
      <c r="AC377" s="66">
        <f t="shared" si="185"/>
        <v>-0.57065549467286458</v>
      </c>
      <c r="AD377" s="67">
        <f>シート1!C357</f>
        <v>2331</v>
      </c>
      <c r="AE377" s="6">
        <f t="shared" si="186"/>
        <v>1351798.455340453</v>
      </c>
      <c r="AF377" s="13">
        <f t="shared" si="187"/>
        <v>-1183486.6209193743</v>
      </c>
      <c r="AG377" s="11">
        <f t="shared" si="188"/>
        <v>168311.83442107867</v>
      </c>
      <c r="AH377" s="2">
        <f t="shared" si="189"/>
        <v>5985</v>
      </c>
      <c r="AI377" s="76"/>
      <c r="AJ377" s="76"/>
      <c r="AK377" s="76"/>
    </row>
    <row r="378" ht="14.25">
      <c r="A378" s="76"/>
      <c r="B378" s="76"/>
      <c r="C378" s="76"/>
      <c r="D378" s="55">
        <f t="shared" si="173"/>
        <v>-8.4999999999999989e-003</v>
      </c>
      <c r="E378" s="56">
        <f t="shared" si="169"/>
        <v>2.124e-003</v>
      </c>
      <c r="F378" s="57">
        <f t="shared" si="170"/>
        <v>2.9280635068249457e-002</v>
      </c>
      <c r="G378" s="58">
        <f t="shared" si="190"/>
        <v>-0.21775483985024058</v>
      </c>
      <c r="H378" s="59">
        <f t="shared" si="191"/>
        <v>-0.24703547491849004</v>
      </c>
      <c r="I378" s="60">
        <f t="shared" si="192"/>
        <v>0.41381006637138656</v>
      </c>
      <c r="J378" s="61">
        <f t="shared" si="193"/>
        <v>0.40244038484727035</v>
      </c>
      <c r="K378" s="62">
        <f t="shared" si="194"/>
        <v>0.58618993362861338</v>
      </c>
      <c r="L378" s="63">
        <f t="shared" si="195"/>
        <v>0.5975596151527296</v>
      </c>
      <c r="M378" s="64">
        <f t="shared" si="196"/>
        <v>0.38959516465375127</v>
      </c>
      <c r="N378" s="65">
        <f t="shared" si="174"/>
        <v>4.5319814111948524</v>
      </c>
      <c r="O378" s="66">
        <f t="shared" si="175"/>
        <v>0.64377141489088141</v>
      </c>
      <c r="P378" s="67">
        <f>シート1!B358</f>
        <v>4419</v>
      </c>
      <c r="Q378" s="68">
        <f>シート1!A358</f>
        <v>5990</v>
      </c>
      <c r="R378" s="55">
        <f t="shared" si="176"/>
        <v>-8.4999999999999989e-003</v>
      </c>
      <c r="S378" s="56">
        <f t="shared" si="171"/>
        <v>2.1259999999999999e-003</v>
      </c>
      <c r="T378" s="57">
        <f t="shared" si="172"/>
        <v>2.933939219547672e-002</v>
      </c>
      <c r="U378" s="58">
        <f t="shared" si="177"/>
        <v>-0.21725058097770289</v>
      </c>
      <c r="V378" s="59">
        <f t="shared" si="178"/>
        <v>-0.2465899731731796</v>
      </c>
      <c r="W378" s="60">
        <f t="shared" si="179"/>
        <v>0.41400653396788117</v>
      </c>
      <c r="X378" s="61">
        <f t="shared" si="180"/>
        <v>0.402612782606942</v>
      </c>
      <c r="Y378" s="62">
        <f t="shared" si="181"/>
        <v>0.58599346603211888</v>
      </c>
      <c r="Z378" s="63">
        <f t="shared" si="182"/>
        <v>0.597387217393058</v>
      </c>
      <c r="AA378" s="64">
        <f t="shared" si="183"/>
        <v>0.38963789688759187</v>
      </c>
      <c r="AB378" s="65">
        <f t="shared" si="184"/>
        <v>-4.5324784956224695</v>
      </c>
      <c r="AC378" s="66">
        <f t="shared" si="185"/>
        <v>-0.64139384873675165</v>
      </c>
      <c r="AD378" s="67">
        <f>シート1!C358</f>
        <v>4477</v>
      </c>
      <c r="AE378" s="6">
        <f t="shared" si="186"/>
        <v>2525993.0173215694</v>
      </c>
      <c r="AF378" s="13">
        <f t="shared" si="187"/>
        <v>-2554812.0786834732</v>
      </c>
      <c r="AG378" s="11">
        <f t="shared" si="188"/>
        <v>-28819.06136190379</v>
      </c>
      <c r="AH378" s="2">
        <f t="shared" si="189"/>
        <v>5990</v>
      </c>
      <c r="AI378" s="76"/>
      <c r="AJ378" s="76"/>
      <c r="AK378" s="76"/>
    </row>
    <row r="379" ht="14.25">
      <c r="A379" s="76"/>
      <c r="B379" s="76"/>
      <c r="C379" s="76"/>
      <c r="D379" s="55">
        <f t="shared" si="173"/>
        <v>-9.3349999999999995e-003</v>
      </c>
      <c r="E379" s="56">
        <f t="shared" si="169"/>
        <v>2.124e-003</v>
      </c>
      <c r="F379" s="57">
        <f t="shared" si="170"/>
        <v>2.9280635068249457e-002</v>
      </c>
      <c r="G379" s="58">
        <f t="shared" si="190"/>
        <v>-0.24627198089085398</v>
      </c>
      <c r="H379" s="59">
        <f t="shared" si="191"/>
        <v>-0.27555261595910341</v>
      </c>
      <c r="I379" s="60">
        <f t="shared" si="192"/>
        <v>0.40273584905808546</v>
      </c>
      <c r="J379" s="61">
        <f t="shared" si="193"/>
        <v>0.3914458539986102</v>
      </c>
      <c r="K379" s="62">
        <f t="shared" si="194"/>
        <v>0.59726415094191454</v>
      </c>
      <c r="L379" s="63">
        <f t="shared" si="195"/>
        <v>0.6085541460013898</v>
      </c>
      <c r="M379" s="64">
        <f t="shared" si="196"/>
        <v>0.38702597184614507</v>
      </c>
      <c r="N379" s="65">
        <f t="shared" si="174"/>
        <v>4.5020951726010159</v>
      </c>
      <c r="O379" s="66">
        <f t="shared" si="175"/>
        <v>0.71335129756735505</v>
      </c>
      <c r="P379" s="67">
        <f>シート1!B359</f>
        <v>3445</v>
      </c>
      <c r="Q379" s="68">
        <f>シート1!A359</f>
        <v>5995</v>
      </c>
      <c r="R379" s="55">
        <f t="shared" si="176"/>
        <v>-9.3349999999999995e-003</v>
      </c>
      <c r="S379" s="56">
        <f t="shared" si="171"/>
        <v>2.1259999999999999e-003</v>
      </c>
      <c r="T379" s="57">
        <f t="shared" si="172"/>
        <v>2.933939219547672e-002</v>
      </c>
      <c r="U379" s="58">
        <f t="shared" si="177"/>
        <v>-0.24571061158899596</v>
      </c>
      <c r="V379" s="59">
        <f t="shared" si="178"/>
        <v>-0.2750500037844727</v>
      </c>
      <c r="W379" s="60">
        <f t="shared" si="179"/>
        <v>0.40295312856533871</v>
      </c>
      <c r="X379" s="61">
        <f t="shared" si="180"/>
        <v>0.39163891088615177</v>
      </c>
      <c r="Y379" s="62">
        <f t="shared" si="181"/>
        <v>0.59704687143466129</v>
      </c>
      <c r="Z379" s="63">
        <f t="shared" si="182"/>
        <v>0.60836108911384823</v>
      </c>
      <c r="AA379" s="64">
        <f t="shared" si="183"/>
        <v>0.38707942071237705</v>
      </c>
      <c r="AB379" s="65">
        <f t="shared" si="184"/>
        <v>-4.5027169186856426</v>
      </c>
      <c r="AC379" s="66">
        <f t="shared" si="185"/>
        <v>-0.71072227057296933</v>
      </c>
      <c r="AD379" s="67">
        <f>シート1!C359</f>
        <v>3521</v>
      </c>
      <c r="AE379" s="6">
        <f t="shared" si="186"/>
        <v>2182072.3034479679</v>
      </c>
      <c r="AF379" s="13">
        <f t="shared" si="187"/>
        <v>-2226450.4036526415</v>
      </c>
      <c r="AG379" s="11">
        <f t="shared" si="188"/>
        <v>-44378.100204673596</v>
      </c>
      <c r="AH379" s="2">
        <f t="shared" si="189"/>
        <v>5995</v>
      </c>
      <c r="AI379" s="76"/>
      <c r="AJ379" s="76"/>
      <c r="AK379" s="76"/>
    </row>
    <row r="380" ht="14.25">
      <c r="A380" s="76"/>
      <c r="B380" s="76"/>
      <c r="C380" s="76"/>
      <c r="D380" s="55">
        <f t="shared" si="173"/>
        <v>-1.0168e-002</v>
      </c>
      <c r="E380" s="56">
        <f t="shared" si="169"/>
        <v>2.124e-003</v>
      </c>
      <c r="F380" s="57">
        <f t="shared" si="170"/>
        <v>2.9280635068249457e-002</v>
      </c>
      <c r="G380" s="58">
        <f t="shared" si="190"/>
        <v>-0.27472081740202875</v>
      </c>
      <c r="H380" s="59">
        <f t="shared" si="191"/>
        <v>-0.30400145247027821</v>
      </c>
      <c r="I380" s="60">
        <f t="shared" si="192"/>
        <v>0.39176536816954932</v>
      </c>
      <c r="J380" s="61">
        <f t="shared" si="193"/>
        <v>0.38056339229283598</v>
      </c>
      <c r="K380" s="62">
        <f t="shared" si="194"/>
        <v>0.60823463183045068</v>
      </c>
      <c r="L380" s="63">
        <f t="shared" si="195"/>
        <v>0.61943660770716402</v>
      </c>
      <c r="M380" s="64">
        <f t="shared" si="196"/>
        <v>0.38416839381386847</v>
      </c>
      <c r="N380" s="65">
        <f t="shared" si="174"/>
        <v>4.4688542812906071</v>
      </c>
      <c r="O380" s="66">
        <f t="shared" si="175"/>
        <v>0.78118896128822657</v>
      </c>
      <c r="P380" s="67">
        <f>シート1!B360</f>
        <v>239427</v>
      </c>
      <c r="Q380" s="68">
        <f>シート1!A360</f>
        <v>6000</v>
      </c>
      <c r="R380" s="55">
        <f t="shared" si="176"/>
        <v>-1.0168e-002</v>
      </c>
      <c r="S380" s="56">
        <f t="shared" si="171"/>
        <v>2.1259999999999999e-003</v>
      </c>
      <c r="T380" s="57">
        <f t="shared" si="172"/>
        <v>2.933939219547672e-002</v>
      </c>
      <c r="U380" s="58">
        <f t="shared" si="177"/>
        <v>-0.27410247446229791</v>
      </c>
      <c r="V380" s="59">
        <f t="shared" si="178"/>
        <v>-0.30344186665777462</v>
      </c>
      <c r="W380" s="60">
        <f t="shared" si="179"/>
        <v>0.39200293614585763</v>
      </c>
      <c r="X380" s="61">
        <f t="shared" si="180"/>
        <v>0.38077657187542824</v>
      </c>
      <c r="Y380" s="62">
        <f t="shared" si="181"/>
        <v>0.60799706385414232</v>
      </c>
      <c r="Z380" s="63">
        <f t="shared" si="182"/>
        <v>0.61922342812457176</v>
      </c>
      <c r="AA380" s="64">
        <f t="shared" si="183"/>
        <v>0.38423358523119089</v>
      </c>
      <c r="AB380" s="65">
        <f t="shared" si="184"/>
        <v>-4.4696126230727424</v>
      </c>
      <c r="AC380" s="66">
        <f t="shared" si="185"/>
        <v>-0.77832147086222769</v>
      </c>
      <c r="AD380" s="67">
        <f>シート1!C360</f>
        <v>224899</v>
      </c>
      <c r="AE380" s="6">
        <f t="shared" si="186"/>
        <v>166075541.37120605</v>
      </c>
      <c r="AF380" s="13">
        <f t="shared" si="187"/>
        <v>-155737647.91916686</v>
      </c>
      <c r="AG380" s="11">
        <f t="shared" si="188"/>
        <v>10337893.452039182</v>
      </c>
      <c r="AH380" s="2">
        <f t="shared" si="189"/>
        <v>6000</v>
      </c>
      <c r="AI380" s="76"/>
      <c r="AJ380" s="76"/>
      <c r="AK380" s="76"/>
    </row>
    <row r="381" ht="14.25">
      <c r="A381" s="76"/>
      <c r="B381" s="76"/>
      <c r="C381" s="76"/>
      <c r="D381" s="55">
        <f t="shared" si="173"/>
        <v>-1.1001e-002</v>
      </c>
      <c r="E381" s="56">
        <f t="shared" si="169"/>
        <v>2.124e-003</v>
      </c>
      <c r="F381" s="57">
        <f t="shared" si="170"/>
        <v>2.9280635068249457e-002</v>
      </c>
      <c r="G381" s="58">
        <f t="shared" si="190"/>
        <v>-0.30316965391320355</v>
      </c>
      <c r="H381" s="59">
        <f t="shared" si="191"/>
        <v>-0.33245028898145301</v>
      </c>
      <c r="I381" s="60">
        <f t="shared" si="192"/>
        <v>0.38088028702361815</v>
      </c>
      <c r="J381" s="61">
        <f t="shared" si="193"/>
        <v>0.36977463531615129</v>
      </c>
      <c r="K381" s="62">
        <f t="shared" si="194"/>
        <v>0.61911971297638191</v>
      </c>
      <c r="L381" s="63">
        <f t="shared" si="195"/>
        <v>0.63022536468384871</v>
      </c>
      <c r="M381" s="64">
        <f t="shared" si="196"/>
        <v>0.38102341359757069</v>
      </c>
      <c r="N381" s="65">
        <f t="shared" si="174"/>
        <v>4.432270172523487</v>
      </c>
      <c r="O381" s="66">
        <f t="shared" si="175"/>
        <v>0.84729995959339177</v>
      </c>
      <c r="P381" s="67">
        <f>シート1!B361</f>
        <v>673</v>
      </c>
      <c r="Q381" s="68">
        <f>シート1!A361</f>
        <v>6005</v>
      </c>
      <c r="R381" s="55">
        <f t="shared" si="176"/>
        <v>-1.1001e-002</v>
      </c>
      <c r="S381" s="56">
        <f t="shared" si="171"/>
        <v>2.1259999999999999e-003</v>
      </c>
      <c r="T381" s="57">
        <f t="shared" si="172"/>
        <v>2.933939219547672e-002</v>
      </c>
      <c r="U381" s="58">
        <f t="shared" si="177"/>
        <v>-0.30249433733559988</v>
      </c>
      <c r="V381" s="59">
        <f t="shared" si="178"/>
        <v>-0.33183372953107659</v>
      </c>
      <c r="W381" s="60">
        <f t="shared" si="179"/>
        <v>0.38113762477390356</v>
      </c>
      <c r="X381" s="61">
        <f t="shared" si="180"/>
        <v>0.37000740676026234</v>
      </c>
      <c r="Y381" s="62">
        <f t="shared" si="181"/>
        <v>0.61886237522609644</v>
      </c>
      <c r="Z381" s="63">
        <f t="shared" si="182"/>
        <v>0.62999259323973766</v>
      </c>
      <c r="AA381" s="64">
        <f t="shared" si="183"/>
        <v>0.38110134369907744</v>
      </c>
      <c r="AB381" s="65">
        <f t="shared" si="184"/>
        <v>-4.4331766975613807</v>
      </c>
      <c r="AC381" s="66">
        <f t="shared" si="185"/>
        <v>-0.84420747803050411</v>
      </c>
      <c r="AD381" s="67">
        <f>シート1!C361</f>
        <v>123</v>
      </c>
      <c r="AE381" s="6">
        <f t="shared" si="186"/>
        <v>506324.2231680862</v>
      </c>
      <c r="AF381" s="13">
        <f t="shared" si="187"/>
        <v>-92384.982763951339</v>
      </c>
      <c r="AG381" s="11">
        <f t="shared" si="188"/>
        <v>413939.24040413485</v>
      </c>
      <c r="AH381" s="2">
        <f t="shared" si="189"/>
        <v>6005</v>
      </c>
      <c r="AI381" s="76"/>
      <c r="AJ381" s="76"/>
      <c r="AK381" s="76"/>
    </row>
    <row r="382" ht="14.25">
      <c r="A382" s="76"/>
      <c r="B382" s="76"/>
      <c r="C382" s="76"/>
      <c r="D382" s="55">
        <f t="shared" si="173"/>
        <v>-1.1833e-002</v>
      </c>
      <c r="E382" s="56">
        <f t="shared" si="169"/>
        <v>2.124e-003</v>
      </c>
      <c r="F382" s="57">
        <f t="shared" si="170"/>
        <v>2.9280635068249457e-002</v>
      </c>
      <c r="G382" s="58">
        <f t="shared" si="190"/>
        <v>-0.33158433815965904</v>
      </c>
      <c r="H382" s="59">
        <f t="shared" si="191"/>
        <v>-0.3608649732279085</v>
      </c>
      <c r="I382" s="60">
        <f t="shared" si="192"/>
        <v>0.37010157372791325</v>
      </c>
      <c r="J382" s="61">
        <f t="shared" si="193"/>
        <v>0.35910019450917396</v>
      </c>
      <c r="K382" s="62">
        <f t="shared" si="194"/>
        <v>0.62989842627208681</v>
      </c>
      <c r="L382" s="63">
        <f t="shared" si="195"/>
        <v>0.64089980549082604</v>
      </c>
      <c r="M382" s="64">
        <f t="shared" si="196"/>
        <v>0.37760272811311285</v>
      </c>
      <c r="N382" s="65">
        <f t="shared" si="174"/>
        <v>4.3924789111435247</v>
      </c>
      <c r="O382" s="66">
        <f t="shared" si="175"/>
        <v>0.91146219646370363</v>
      </c>
      <c r="P382" s="67">
        <f>シート1!B362</f>
        <v>689</v>
      </c>
      <c r="Q382" s="68">
        <f>シート1!A362</f>
        <v>6010</v>
      </c>
      <c r="R382" s="55">
        <f t="shared" si="176"/>
        <v>-1.1833e-002</v>
      </c>
      <c r="S382" s="56">
        <f t="shared" si="171"/>
        <v>2.1259999999999999e-003</v>
      </c>
      <c r="T382" s="57">
        <f t="shared" si="172"/>
        <v>2.933939219547672e-002</v>
      </c>
      <c r="U382" s="58">
        <f t="shared" si="177"/>
        <v>-0.33085211633990619</v>
      </c>
      <c r="V382" s="59">
        <f t="shared" si="178"/>
        <v>-0.3601915085353829</v>
      </c>
      <c r="W382" s="60">
        <f t="shared" si="179"/>
        <v>0.37037809622747281</v>
      </c>
      <c r="X382" s="61">
        <f t="shared" si="180"/>
        <v>0.35935196217839638</v>
      </c>
      <c r="Y382" s="62">
        <f t="shared" si="181"/>
        <v>0.62962190377252725</v>
      </c>
      <c r="Z382" s="63">
        <f t="shared" si="182"/>
        <v>0.64064803782160362</v>
      </c>
      <c r="AA382" s="64">
        <f t="shared" si="183"/>
        <v>0.37769431740111953</v>
      </c>
      <c r="AB382" s="65">
        <f t="shared" si="184"/>
        <v>-4.3935443272173593</v>
      </c>
      <c r="AC382" s="66">
        <f t="shared" si="185"/>
        <v>-0.90815945226936545</v>
      </c>
      <c r="AD382" s="67">
        <f>シート1!C362</f>
        <v>244</v>
      </c>
      <c r="AE382" s="6">
        <f t="shared" si="186"/>
        <v>557614.85857688705</v>
      </c>
      <c r="AF382" s="13">
        <f t="shared" si="187"/>
        <v>-197151.01154198067</v>
      </c>
      <c r="AG382" s="11">
        <f t="shared" si="188"/>
        <v>360463.84703490639</v>
      </c>
      <c r="AH382" s="2">
        <f t="shared" si="189"/>
        <v>6010</v>
      </c>
      <c r="AI382" s="76"/>
      <c r="AJ382" s="76"/>
      <c r="AK382" s="76"/>
    </row>
    <row r="383" ht="14.25">
      <c r="A383" s="76"/>
      <c r="B383" s="76"/>
      <c r="C383" s="76"/>
      <c r="D383" s="55">
        <f t="shared" si="173"/>
        <v>-1.2664999999999999e-002</v>
      </c>
      <c r="E383" s="56">
        <f t="shared" si="169"/>
        <v>2.124e-003</v>
      </c>
      <c r="F383" s="57">
        <f t="shared" si="170"/>
        <v>2.9280635068249457e-002</v>
      </c>
      <c r="G383" s="58">
        <f t="shared" si="190"/>
        <v>-0.35999902240611448</v>
      </c>
      <c r="H383" s="59">
        <f t="shared" si="191"/>
        <v>-0.38927965747436394</v>
      </c>
      <c r="I383" s="60">
        <f t="shared" si="192"/>
        <v>0.35942393231479464</v>
      </c>
      <c r="J383" s="61">
        <f t="shared" si="193"/>
        <v>0.34853464142885526</v>
      </c>
      <c r="K383" s="62">
        <f t="shared" si="194"/>
        <v>0.64057606768520536</v>
      </c>
      <c r="L383" s="63">
        <f t="shared" si="195"/>
        <v>0.65146535857114474</v>
      </c>
      <c r="M383" s="64">
        <f t="shared" si="196"/>
        <v>0.37391073696475263</v>
      </c>
      <c r="N383" s="65">
        <f t="shared" si="174"/>
        <v>4.349531675724073</v>
      </c>
      <c r="O383" s="66">
        <f t="shared" si="175"/>
        <v>0.97361768302090901</v>
      </c>
      <c r="P383" s="67">
        <f>シート1!B363</f>
        <v>310</v>
      </c>
      <c r="Q383" s="68">
        <f>シート1!A363</f>
        <v>6015</v>
      </c>
      <c r="R383" s="55">
        <f t="shared" si="176"/>
        <v>-1.2664999999999999e-002</v>
      </c>
      <c r="S383" s="56">
        <f t="shared" si="171"/>
        <v>2.1259999999999999e-003</v>
      </c>
      <c r="T383" s="57">
        <f t="shared" si="172"/>
        <v>2.933939219547672e-002</v>
      </c>
      <c r="U383" s="58">
        <f t="shared" si="177"/>
        <v>-0.35920989534421255</v>
      </c>
      <c r="V383" s="59">
        <f t="shared" si="178"/>
        <v>-0.38854928753968926</v>
      </c>
      <c r="W383" s="60">
        <f t="shared" si="179"/>
        <v>0.35971903728090149</v>
      </c>
      <c r="X383" s="61">
        <f t="shared" si="180"/>
        <v>0.34880479359540995</v>
      </c>
      <c r="Y383" s="62">
        <f t="shared" si="181"/>
        <v>0.64028096271909851</v>
      </c>
      <c r="Z383" s="63">
        <f t="shared" si="182"/>
        <v>0.65119520640459005</v>
      </c>
      <c r="AA383" s="64">
        <f t="shared" si="183"/>
        <v>0.37401685802089391</v>
      </c>
      <c r="AB383" s="65">
        <f t="shared" si="184"/>
        <v>-4.350766133174786</v>
      </c>
      <c r="AC383" s="66">
        <f t="shared" si="185"/>
        <v>-0.97012005148098412</v>
      </c>
      <c r="AD383" s="67">
        <f>シート1!C363</f>
        <v>126</v>
      </c>
      <c r="AE383" s="6">
        <f t="shared" si="186"/>
        <v>267994.94480838423</v>
      </c>
      <c r="AF383" s="13">
        <f t="shared" si="187"/>
        <v>-108753.46479393471</v>
      </c>
      <c r="AG383" s="11">
        <f t="shared" si="188"/>
        <v>159241.48001444951</v>
      </c>
      <c r="AH383" s="2">
        <f t="shared" si="189"/>
        <v>6015</v>
      </c>
      <c r="AI383" s="76"/>
      <c r="AJ383" s="76"/>
      <c r="AK383" s="76"/>
    </row>
    <row r="384" ht="14.25">
      <c r="A384" s="76"/>
      <c r="B384" s="76"/>
      <c r="C384" s="76"/>
      <c r="D384" s="55">
        <f t="shared" si="173"/>
        <v>-1.3495999999999999e-002</v>
      </c>
      <c r="E384" s="56">
        <f t="shared" si="169"/>
        <v>2.124e-003</v>
      </c>
      <c r="F384" s="57">
        <f t="shared" si="170"/>
        <v>2.9280635068249457e-002</v>
      </c>
      <c r="G384" s="58">
        <f t="shared" si="190"/>
        <v>-0.38837955438785077</v>
      </c>
      <c r="H384" s="59">
        <f t="shared" si="191"/>
        <v>-0.41766018945610023</v>
      </c>
      <c r="I384" s="60">
        <f t="shared" si="192"/>
        <v>0.34886758616019486</v>
      </c>
      <c r="J384" s="61">
        <f t="shared" si="193"/>
        <v>0.33809779159691361</v>
      </c>
      <c r="K384" s="62">
        <f t="shared" si="194"/>
        <v>0.65113241383980514</v>
      </c>
      <c r="L384" s="63">
        <f t="shared" si="195"/>
        <v>0.66190220840308633</v>
      </c>
      <c r="M384" s="64">
        <f t="shared" si="196"/>
        <v>0.36996093043508804</v>
      </c>
      <c r="N384" s="65">
        <f t="shared" si="174"/>
        <v>4.303585392519647</v>
      </c>
      <c r="O384" s="66">
        <f t="shared" si="175"/>
        <v>1.0335648983068495</v>
      </c>
      <c r="P384" s="67">
        <f>シート1!B364</f>
        <v>1477</v>
      </c>
      <c r="Q384" s="68">
        <f>シート1!A364</f>
        <v>6020</v>
      </c>
      <c r="R384" s="55">
        <f t="shared" si="176"/>
        <v>-1.3495999999999999e-002</v>
      </c>
      <c r="S384" s="56">
        <f t="shared" si="171"/>
        <v>2.1259999999999999e-003</v>
      </c>
      <c r="T384" s="57">
        <f t="shared" si="172"/>
        <v>2.933939219547672e-002</v>
      </c>
      <c r="U384" s="58">
        <f t="shared" si="177"/>
        <v>-0.3875335904795234</v>
      </c>
      <c r="V384" s="59">
        <f t="shared" si="178"/>
        <v>-0.41687298267500011</v>
      </c>
      <c r="W384" s="60">
        <f t="shared" si="179"/>
        <v>0.34918061113765919</v>
      </c>
      <c r="X384" s="61">
        <f t="shared" si="180"/>
        <v>0.33838565806019616</v>
      </c>
      <c r="Y384" s="62">
        <f t="shared" si="181"/>
        <v>0.65081938886234081</v>
      </c>
      <c r="Z384" s="63">
        <f t="shared" si="182"/>
        <v>0.66161434193980384</v>
      </c>
      <c r="AA384" s="64">
        <f t="shared" si="183"/>
        <v>0.37008237052518878</v>
      </c>
      <c r="AB384" s="65">
        <f t="shared" si="184"/>
        <v>-4.3049980492485869</v>
      </c>
      <c r="AC384" s="66">
        <f t="shared" si="185"/>
        <v>-1.0298887959697596</v>
      </c>
      <c r="AD384" s="67">
        <f>シート1!C364</f>
        <v>418</v>
      </c>
      <c r="AE384" s="6">
        <f t="shared" si="186"/>
        <v>1355484.9562114687</v>
      </c>
      <c r="AF384" s="13">
        <f t="shared" si="187"/>
        <v>-383013.15554536477</v>
      </c>
      <c r="AG384" s="11">
        <f t="shared" si="188"/>
        <v>972471.80066610384</v>
      </c>
      <c r="AH384" s="2">
        <f t="shared" si="189"/>
        <v>6020</v>
      </c>
      <c r="AI384" s="76"/>
      <c r="AJ384" s="76"/>
      <c r="AK384" s="76"/>
    </row>
    <row r="385" ht="14.25">
      <c r="A385" s="76"/>
      <c r="B385" s="76"/>
      <c r="C385" s="76"/>
      <c r="D385" s="55">
        <f t="shared" si="173"/>
        <v>-1.4326e-002</v>
      </c>
      <c r="E385" s="56">
        <f t="shared" si="169"/>
        <v>2.124e-003</v>
      </c>
      <c r="F385" s="57">
        <f t="shared" si="170"/>
        <v>2.9280635068249457e-002</v>
      </c>
      <c r="G385" s="58">
        <f t="shared" si="190"/>
        <v>-0.41672593410486769</v>
      </c>
      <c r="H385" s="59">
        <f t="shared" si="191"/>
        <v>-0.44600656917311715</v>
      </c>
      <c r="I385" s="60">
        <f t="shared" si="192"/>
        <v>0.33843944138724946</v>
      </c>
      <c r="J385" s="61">
        <f t="shared" si="193"/>
        <v>0.32779625035464577</v>
      </c>
      <c r="K385" s="62">
        <f t="shared" si="194"/>
        <v>0.66156055861275054</v>
      </c>
      <c r="L385" s="63">
        <f t="shared" si="195"/>
        <v>0.67220374964535423</v>
      </c>
      <c r="M385" s="64">
        <f t="shared" si="196"/>
        <v>0.36576333322016819</v>
      </c>
      <c r="N385" s="65">
        <f t="shared" si="174"/>
        <v>4.2547566742099461</v>
      </c>
      <c r="O385" s="66">
        <f t="shared" si="175"/>
        <v>1.0911896279521796</v>
      </c>
      <c r="P385" s="67">
        <f>シート1!B365</f>
        <v>5441</v>
      </c>
      <c r="Q385" s="68">
        <f>シート1!A365</f>
        <v>6025</v>
      </c>
      <c r="R385" s="55">
        <f t="shared" si="176"/>
        <v>-1.4326e-002</v>
      </c>
      <c r="S385" s="56">
        <f t="shared" si="171"/>
        <v>2.1259999999999999e-003</v>
      </c>
      <c r="T385" s="57">
        <f t="shared" si="172"/>
        <v>2.933939219547672e-002</v>
      </c>
      <c r="U385" s="58">
        <f t="shared" si="177"/>
        <v>-0.41582320174583864</v>
      </c>
      <c r="V385" s="59">
        <f t="shared" si="178"/>
        <v>-0.44516259394131535</v>
      </c>
      <c r="W385" s="60">
        <f t="shared" si="179"/>
        <v>0.33876968985356154</v>
      </c>
      <c r="X385" s="61">
        <f t="shared" si="180"/>
        <v>0.32810112838047539</v>
      </c>
      <c r="Y385" s="62">
        <f t="shared" si="181"/>
        <v>0.66123031014643852</v>
      </c>
      <c r="Z385" s="63">
        <f t="shared" si="182"/>
        <v>0.67189887161952466</v>
      </c>
      <c r="AA385" s="64">
        <f t="shared" si="183"/>
        <v>0.36590080724845436</v>
      </c>
      <c r="AB385" s="65">
        <f t="shared" si="184"/>
        <v>-4.256355846369253</v>
      </c>
      <c r="AC385" s="66">
        <f t="shared" si="185"/>
        <v>-1.0873521527366032</v>
      </c>
      <c r="AD385" s="67">
        <f>シート1!C365</f>
        <v>4079</v>
      </c>
      <c r="AE385" s="6">
        <f t="shared" si="186"/>
        <v>5271757.3267303156</v>
      </c>
      <c r="AF385" s="13">
        <f t="shared" si="187"/>
        <v>-3946126.4688812522</v>
      </c>
      <c r="AG385" s="11">
        <f t="shared" si="188"/>
        <v>1325630.8578490634</v>
      </c>
      <c r="AH385" s="2">
        <f t="shared" si="189"/>
        <v>6025</v>
      </c>
      <c r="AI385" s="76"/>
      <c r="AJ385" s="76"/>
      <c r="AK385" s="76"/>
    </row>
    <row r="386" ht="14.25">
      <c r="A386" s="76"/>
      <c r="B386" s="76"/>
      <c r="C386" s="76"/>
      <c r="D386" s="55">
        <f t="shared" si="173"/>
        <v>-1.5155999999999999e-002</v>
      </c>
      <c r="E386" s="56">
        <f t="shared" si="169"/>
        <v>2.124e-003</v>
      </c>
      <c r="F386" s="57">
        <f t="shared" si="170"/>
        <v>2.9280635068249457e-002</v>
      </c>
      <c r="G386" s="58">
        <f t="shared" si="190"/>
        <v>-0.4450723138218845</v>
      </c>
      <c r="H386" s="59">
        <f t="shared" si="191"/>
        <v>-0.47435294889013396</v>
      </c>
      <c r="I386" s="60">
        <f t="shared" si="192"/>
        <v>0.32813374800111667</v>
      </c>
      <c r="J386" s="61">
        <f t="shared" si="193"/>
        <v>0.31762411967806381</v>
      </c>
      <c r="K386" s="62">
        <f t="shared" si="194"/>
        <v>0.67186625199888339</v>
      </c>
      <c r="L386" s="63">
        <f t="shared" si="195"/>
        <v>0.68237588032193619</v>
      </c>
      <c r="M386" s="64">
        <f t="shared" si="196"/>
        <v>0.36132291630875113</v>
      </c>
      <c r="N386" s="65">
        <f t="shared" si="174"/>
        <v>4.2031033460214857</v>
      </c>
      <c r="O386" s="66">
        <f t="shared" si="175"/>
        <v>1.1464521127266836</v>
      </c>
      <c r="P386" s="67">
        <f>シート1!B366</f>
        <v>1268</v>
      </c>
      <c r="Q386" s="68">
        <f>シート1!A366</f>
        <v>6030</v>
      </c>
      <c r="R386" s="55">
        <f t="shared" si="176"/>
        <v>-1.5155999999999999e-002</v>
      </c>
      <c r="S386" s="56">
        <f t="shared" si="171"/>
        <v>2.1259999999999999e-003</v>
      </c>
      <c r="T386" s="57">
        <f t="shared" si="172"/>
        <v>2.933939219547672e-002</v>
      </c>
      <c r="U386" s="58">
        <f t="shared" si="177"/>
        <v>-0.44411281301215388</v>
      </c>
      <c r="V386" s="59">
        <f t="shared" si="178"/>
        <v>-0.47345220520763059</v>
      </c>
      <c r="W386" s="60">
        <f t="shared" si="179"/>
        <v>0.32848051161564062</v>
      </c>
      <c r="X386" s="61">
        <f t="shared" si="180"/>
        <v>0.31794529602841642</v>
      </c>
      <c r="Y386" s="62">
        <f t="shared" si="181"/>
        <v>0.67151948838435938</v>
      </c>
      <c r="Z386" s="63">
        <f t="shared" si="182"/>
        <v>0.68205470397158363</v>
      </c>
      <c r="AA386" s="64">
        <f t="shared" si="183"/>
        <v>0.36147708482120428</v>
      </c>
      <c r="AB386" s="65">
        <f t="shared" si="184"/>
        <v>-4.2048967174388396</v>
      </c>
      <c r="AC386" s="66">
        <f t="shared" si="185"/>
        <v>-1.1424707806450258</v>
      </c>
      <c r="AD386" s="67">
        <f>シート1!C366</f>
        <v>216</v>
      </c>
      <c r="AE386" s="6">
        <f t="shared" si="186"/>
        <v>1290778.2168959696</v>
      </c>
      <c r="AF386" s="13">
        <f t="shared" si="187"/>
        <v>-219556.31272875075</v>
      </c>
      <c r="AG386" s="11">
        <f t="shared" si="188"/>
        <v>1071221.9041672188</v>
      </c>
      <c r="AH386" s="2">
        <f t="shared" si="189"/>
        <v>6030</v>
      </c>
      <c r="AI386" s="76"/>
      <c r="AJ386" s="76"/>
      <c r="AK386" s="76"/>
    </row>
    <row r="387" ht="14.25">
      <c r="A387" s="76"/>
      <c r="B387" s="76"/>
      <c r="C387" s="76"/>
      <c r="D387" s="55">
        <f t="shared" si="173"/>
        <v>-1.5984999999999999e-002</v>
      </c>
      <c r="E387" s="56">
        <f t="shared" si="169"/>
        <v>2.124e-003</v>
      </c>
      <c r="F387" s="57">
        <f t="shared" si="170"/>
        <v>2.9280635068249457e-002</v>
      </c>
      <c r="G387" s="58">
        <f t="shared" si="190"/>
        <v>-0.47338454127418206</v>
      </c>
      <c r="H387" s="59">
        <f t="shared" si="191"/>
        <v>-0.50266517634243146</v>
      </c>
      <c r="I387" s="60">
        <f t="shared" si="192"/>
        <v>0.31796942835480824</v>
      </c>
      <c r="J387" s="61">
        <f t="shared" si="193"/>
        <v>0.30759984857273337</v>
      </c>
      <c r="K387" s="62">
        <f t="shared" si="194"/>
        <v>0.68203057164519176</v>
      </c>
      <c r="L387" s="63">
        <f t="shared" si="195"/>
        <v>0.69240015142726663</v>
      </c>
      <c r="M387" s="64">
        <f t="shared" si="196"/>
        <v>0.35665548356969173</v>
      </c>
      <c r="N387" s="65">
        <f t="shared" si="174"/>
        <v>4.1488092470939009</v>
      </c>
      <c r="O387" s="66">
        <f t="shared" si="175"/>
        <v>1.1991858966023696</v>
      </c>
      <c r="P387" s="67">
        <f>シート1!B367</f>
        <v>1801</v>
      </c>
      <c r="Q387" s="68">
        <f>シート1!A367</f>
        <v>6035</v>
      </c>
      <c r="R387" s="55">
        <f t="shared" si="176"/>
        <v>-1.5984999999999999e-002</v>
      </c>
      <c r="S387" s="56">
        <f t="shared" si="171"/>
        <v>2.1259999999999999e-003</v>
      </c>
      <c r="T387" s="57">
        <f t="shared" si="172"/>
        <v>2.933939219547672e-002</v>
      </c>
      <c r="U387" s="58">
        <f t="shared" si="177"/>
        <v>-0.47236834040947356</v>
      </c>
      <c r="V387" s="59">
        <f t="shared" si="178"/>
        <v>-0.50170773260495027</v>
      </c>
      <c r="W387" s="60">
        <f t="shared" si="179"/>
        <v>0.31833194909222318</v>
      </c>
      <c r="X387" s="61">
        <f t="shared" si="180"/>
        <v>0.30793656219388899</v>
      </c>
      <c r="Y387" s="62">
        <f t="shared" si="181"/>
        <v>0.68166805090777682</v>
      </c>
      <c r="Z387" s="63">
        <f t="shared" si="182"/>
        <v>0.69206343780611101</v>
      </c>
      <c r="AA387" s="64">
        <f t="shared" si="183"/>
        <v>0.35682691107097964</v>
      </c>
      <c r="AB387" s="65">
        <f t="shared" si="184"/>
        <v>-4.1508033843925363</v>
      </c>
      <c r="AC387" s="66">
        <f t="shared" si="185"/>
        <v>-1.1950789084502631</v>
      </c>
      <c r="AD387" s="67">
        <f>シート1!C367</f>
        <v>19</v>
      </c>
      <c r="AE387" s="6">
        <f t="shared" si="186"/>
        <v>1917682.3900772571</v>
      </c>
      <c r="AF387" s="13">
        <f t="shared" si="187"/>
        <v>-20202.134516520506</v>
      </c>
      <c r="AG387" s="11">
        <f t="shared" si="188"/>
        <v>1897480.2555607366</v>
      </c>
      <c r="AH387" s="2">
        <f t="shared" si="189"/>
        <v>6035</v>
      </c>
      <c r="AI387" s="76"/>
      <c r="AJ387" s="76"/>
      <c r="AK387" s="76"/>
    </row>
    <row r="388" ht="14.25">
      <c r="A388" s="76"/>
      <c r="B388" s="76"/>
      <c r="C388" s="76"/>
      <c r="D388" s="55">
        <f t="shared" si="173"/>
        <v>-1.6812999999999998e-002</v>
      </c>
      <c r="E388" s="56">
        <f t="shared" si="169"/>
        <v>2.124e-003</v>
      </c>
      <c r="F388" s="57">
        <f t="shared" si="170"/>
        <v>2.9280635068249457e-002</v>
      </c>
      <c r="G388" s="58">
        <f t="shared" si="190"/>
        <v>-0.50166261646176036</v>
      </c>
      <c r="H388" s="59">
        <f t="shared" si="191"/>
        <v>-0.53094325153000976</v>
      </c>
      <c r="I388" s="60">
        <f t="shared" si="192"/>
        <v>0.30795243262317212</v>
      </c>
      <c r="J388" s="61">
        <f t="shared" si="193"/>
        <v>0.29772905230734831</v>
      </c>
      <c r="K388" s="62">
        <f t="shared" si="194"/>
        <v>0.69204756737682782</v>
      </c>
      <c r="L388" s="63">
        <f t="shared" si="195"/>
        <v>0.70227094769265164</v>
      </c>
      <c r="M388" s="64">
        <f t="shared" si="196"/>
        <v>0.35177228737687705</v>
      </c>
      <c r="N388" s="65">
        <f t="shared" si="174"/>
        <v>4.0920052711186807</v>
      </c>
      <c r="O388" s="66">
        <f t="shared" si="175"/>
        <v>1.2493051642677466</v>
      </c>
      <c r="P388" s="67">
        <f>シート1!B368</f>
        <v>808</v>
      </c>
      <c r="Q388" s="68">
        <f>シート1!A368</f>
        <v>6040</v>
      </c>
      <c r="R388" s="55">
        <f t="shared" si="176"/>
        <v>-1.6812999999999998e-002</v>
      </c>
      <c r="S388" s="56">
        <f t="shared" si="171"/>
        <v>2.1259999999999999e-003</v>
      </c>
      <c r="T388" s="57">
        <f t="shared" si="172"/>
        <v>2.933939219547672e-002</v>
      </c>
      <c r="U388" s="58">
        <f t="shared" si="177"/>
        <v>-0.50058978393779763</v>
      </c>
      <c r="V388" s="59">
        <f t="shared" si="178"/>
        <v>-0.52992917613327439</v>
      </c>
      <c r="W388" s="60">
        <f t="shared" si="179"/>
        <v>0.30832992687628047</v>
      </c>
      <c r="X388" s="61">
        <f t="shared" si="180"/>
        <v>0.29808051820416076</v>
      </c>
      <c r="Y388" s="62">
        <f t="shared" si="181"/>
        <v>0.69167007312371953</v>
      </c>
      <c r="Z388" s="63">
        <f t="shared" si="182"/>
        <v>0.70191948179583918</v>
      </c>
      <c r="AA388" s="64">
        <f t="shared" si="183"/>
        <v>0.35196145961939024</v>
      </c>
      <c r="AB388" s="65">
        <f t="shared" si="184"/>
        <v>-4.0942058248328053</v>
      </c>
      <c r="AC388" s="66">
        <f t="shared" si="185"/>
        <v>-1.2450910969744204</v>
      </c>
      <c r="AD388" s="67">
        <f>シート1!C368</f>
        <v>240</v>
      </c>
      <c r="AE388" s="6">
        <f t="shared" si="186"/>
        <v>896306.09799331112</v>
      </c>
      <c r="AF388" s="13">
        <f t="shared" si="187"/>
        <v>-265863.94534285786</v>
      </c>
      <c r="AG388" s="11">
        <f t="shared" si="188"/>
        <v>630442.15265045327</v>
      </c>
      <c r="AH388" s="2">
        <f t="shared" si="189"/>
        <v>6040</v>
      </c>
      <c r="AI388" s="76"/>
      <c r="AJ388" s="76"/>
      <c r="AK388" s="76"/>
    </row>
    <row r="389" ht="14.25">
      <c r="A389" s="76"/>
      <c r="B389" s="76"/>
      <c r="C389" s="76"/>
      <c r="D389" s="55">
        <f t="shared" si="173"/>
        <v>-1.7639999999999999e-002</v>
      </c>
      <c r="E389" s="56">
        <f t="shared" si="169"/>
        <v>2.124e-003</v>
      </c>
      <c r="F389" s="57">
        <f t="shared" si="170"/>
        <v>2.9280635068249457e-002</v>
      </c>
      <c r="G389" s="58">
        <f t="shared" si="190"/>
        <v>-0.5299065393846194</v>
      </c>
      <c r="H389" s="59">
        <f t="shared" si="191"/>
        <v>-0.55918717445286881</v>
      </c>
      <c r="I389" s="60">
        <f t="shared" si="192"/>
        <v>0.29808836597585719</v>
      </c>
      <c r="J389" s="61">
        <f t="shared" si="193"/>
        <v>0.28801699264851177</v>
      </c>
      <c r="K389" s="62">
        <f t="shared" si="194"/>
        <v>0.70191163402414281</v>
      </c>
      <c r="L389" s="63">
        <f t="shared" si="195"/>
        <v>0.71198300735148823</v>
      </c>
      <c r="M389" s="64">
        <f t="shared" si="196"/>
        <v>0.34668489212961051</v>
      </c>
      <c r="N389" s="65">
        <f t="shared" si="174"/>
        <v>4.0328259414355108</v>
      </c>
      <c r="O389" s="66">
        <f t="shared" si="175"/>
        <v>1.2967340819762845</v>
      </c>
      <c r="P389" s="67">
        <f>シート1!B369</f>
        <v>319</v>
      </c>
      <c r="Q389" s="68">
        <f>シート1!A369</f>
        <v>6045</v>
      </c>
      <c r="R389" s="55">
        <f t="shared" si="176"/>
        <v>-1.7639999999999999e-002</v>
      </c>
      <c r="S389" s="56">
        <f t="shared" si="171"/>
        <v>2.1259999999999999e-003</v>
      </c>
      <c r="T389" s="57">
        <f t="shared" si="172"/>
        <v>2.933939219547672e-002</v>
      </c>
      <c r="U389" s="58">
        <f t="shared" si="177"/>
        <v>-0.52877714359712624</v>
      </c>
      <c r="V389" s="59">
        <f t="shared" si="178"/>
        <v>-0.55811653579260301</v>
      </c>
      <c r="W389" s="60">
        <f t="shared" si="179"/>
        <v>0.2984800275373477</v>
      </c>
      <c r="X389" s="61">
        <f t="shared" si="180"/>
        <v>0.28838240487884748</v>
      </c>
      <c r="Y389" s="62">
        <f t="shared" si="181"/>
        <v>0.7015199724626523</v>
      </c>
      <c r="Z389" s="63">
        <f t="shared" si="182"/>
        <v>0.71161759512115252</v>
      </c>
      <c r="AA389" s="64">
        <f t="shared" si="183"/>
        <v>0.34689221495977379</v>
      </c>
      <c r="AB389" s="65">
        <f t="shared" si="184"/>
        <v>-4.0352376325899719</v>
      </c>
      <c r="AC389" s="66">
        <f t="shared" si="185"/>
        <v>-1.2924317844243784</v>
      </c>
      <c r="AD389" s="67">
        <f>シート1!C369</f>
        <v>34</v>
      </c>
      <c r="AE389" s="6">
        <f t="shared" si="186"/>
        <v>367297.577287035</v>
      </c>
      <c r="AF389" s="13">
        <f t="shared" si="187"/>
        <v>-39096.116743220562</v>
      </c>
      <c r="AG389" s="11">
        <f t="shared" si="188"/>
        <v>328201.46054381446</v>
      </c>
      <c r="AH389" s="2">
        <f t="shared" si="189"/>
        <v>6045</v>
      </c>
      <c r="AI389" s="76"/>
      <c r="AJ389" s="76"/>
      <c r="AK389" s="76"/>
    </row>
    <row r="390" ht="14.25">
      <c r="A390" s="76"/>
      <c r="B390" s="76"/>
      <c r="C390" s="76"/>
      <c r="D390" s="55">
        <f t="shared" si="173"/>
        <v>-1.8467000000000001e-002</v>
      </c>
      <c r="E390" s="56">
        <f t="shared" si="169"/>
        <v>2.124e-003</v>
      </c>
      <c r="F390" s="57">
        <f t="shared" si="170"/>
        <v>2.9280635068249457e-002</v>
      </c>
      <c r="G390" s="58">
        <f t="shared" si="190"/>
        <v>-0.55815046230747845</v>
      </c>
      <c r="H390" s="59">
        <f t="shared" si="191"/>
        <v>-0.58743109737572785</v>
      </c>
      <c r="I390" s="60">
        <f t="shared" si="192"/>
        <v>0.28837082230372935</v>
      </c>
      <c r="J390" s="61">
        <f t="shared" si="193"/>
        <v>0.27845710678990965</v>
      </c>
      <c r="K390" s="62">
        <f t="shared" si="194"/>
        <v>0.71162917769627065</v>
      </c>
      <c r="L390" s="63">
        <f t="shared" si="195"/>
        <v>0.72154289321009035</v>
      </c>
      <c r="M390" s="64">
        <f t="shared" si="196"/>
        <v>0.34139862283959316</v>
      </c>
      <c r="N390" s="65">
        <f t="shared" si="174"/>
        <v>3.9713332014570244</v>
      </c>
      <c r="O390" s="66">
        <f t="shared" si="175"/>
        <v>1.3414593154329395</v>
      </c>
      <c r="P390" s="67">
        <f>シート1!B370</f>
        <v>16708</v>
      </c>
      <c r="Q390" s="68">
        <f>シート1!A370</f>
        <v>6050</v>
      </c>
      <c r="R390" s="55">
        <f t="shared" si="176"/>
        <v>-1.8467000000000001e-002</v>
      </c>
      <c r="S390" s="56">
        <f t="shared" si="171"/>
        <v>2.1259999999999999e-003</v>
      </c>
      <c r="T390" s="57">
        <f t="shared" si="172"/>
        <v>2.933939219547672e-002</v>
      </c>
      <c r="U390" s="58">
        <f t="shared" si="177"/>
        <v>-0.55696450325645486</v>
      </c>
      <c r="V390" s="59">
        <f t="shared" si="178"/>
        <v>-0.58630389545193162</v>
      </c>
      <c r="W390" s="60">
        <f t="shared" si="179"/>
        <v>0.28877584103055243</v>
      </c>
      <c r="X390" s="61">
        <f t="shared" si="180"/>
        <v>0.27883565686775946</v>
      </c>
      <c r="Y390" s="62">
        <f t="shared" si="181"/>
        <v>0.71122415896944757</v>
      </c>
      <c r="Z390" s="63">
        <f t="shared" si="182"/>
        <v>0.72116434313224054</v>
      </c>
      <c r="AA390" s="64">
        <f t="shared" si="183"/>
        <v>0.34162444403493197</v>
      </c>
      <c r="AB390" s="65">
        <f t="shared" si="184"/>
        <v>-3.9739600755878643</v>
      </c>
      <c r="AC390" s="66">
        <f t="shared" si="185"/>
        <v>-1.337087732438458</v>
      </c>
      <c r="AD390" s="67">
        <f>シート1!C370</f>
        <v>8975</v>
      </c>
      <c r="AE390" s="6">
        <f t="shared" si="186"/>
        <v>19901161.65303877</v>
      </c>
      <c r="AF390" s="13">
        <f t="shared" si="187"/>
        <v>-10676808.108653231</v>
      </c>
      <c r="AG390" s="11">
        <f t="shared" si="188"/>
        <v>9224353.5443855394</v>
      </c>
      <c r="AH390" s="2">
        <f t="shared" si="189"/>
        <v>6050</v>
      </c>
      <c r="AI390" s="76"/>
      <c r="AJ390" s="76"/>
      <c r="AK390" s="76"/>
    </row>
    <row r="391" ht="14.25">
      <c r="A391" s="76"/>
      <c r="B391" s="76"/>
      <c r="C391" s="76"/>
      <c r="D391" s="55">
        <f t="shared" si="173"/>
        <v>-1.9292999999999998e-002</v>
      </c>
      <c r="E391" s="56">
        <f t="shared" si="169"/>
        <v>2.124e-003</v>
      </c>
      <c r="F391" s="57">
        <f t="shared" si="170"/>
        <v>2.9280635068249457e-002</v>
      </c>
      <c r="G391" s="58">
        <f t="shared" si="190"/>
        <v>-0.58636023296561801</v>
      </c>
      <c r="H391" s="59">
        <f t="shared" si="191"/>
        <v>-0.61564086803386742</v>
      </c>
      <c r="I391" s="60">
        <f t="shared" si="192"/>
        <v>0.27881673100374571</v>
      </c>
      <c r="J391" s="61">
        <f t="shared" si="193"/>
        <v>0.26906578609030118</v>
      </c>
      <c r="K391" s="62">
        <f t="shared" si="194"/>
        <v>0.72118326899625429</v>
      </c>
      <c r="L391" s="63">
        <f t="shared" si="195"/>
        <v>0.73093421390969882</v>
      </c>
      <c r="M391" s="64">
        <f t="shared" si="196"/>
        <v>0.33593160556455937</v>
      </c>
      <c r="N391" s="65">
        <f t="shared" si="174"/>
        <v>3.9077379032783259</v>
      </c>
      <c r="O391" s="66">
        <f t="shared" si="175"/>
        <v>1.3833660551824487</v>
      </c>
      <c r="P391" s="67">
        <f>シート1!B371</f>
        <v>259</v>
      </c>
      <c r="Q391" s="68">
        <f>シート1!A371</f>
        <v>6055</v>
      </c>
      <c r="R391" s="55">
        <f t="shared" si="176"/>
        <v>-1.9292999999999998e-002</v>
      </c>
      <c r="S391" s="56">
        <f t="shared" si="171"/>
        <v>2.1259999999999999e-003</v>
      </c>
      <c r="T391" s="57">
        <f t="shared" si="172"/>
        <v>2.933939219547672e-002</v>
      </c>
      <c r="U391" s="58">
        <f t="shared" si="177"/>
        <v>-0.58511777904678786</v>
      </c>
      <c r="V391" s="59">
        <f t="shared" si="178"/>
        <v>-0.61445717124226462</v>
      </c>
      <c r="W391" s="60">
        <f t="shared" si="179"/>
        <v>0.27923426250885663</v>
      </c>
      <c r="X391" s="61">
        <f t="shared" si="180"/>
        <v>0.26945663320663238</v>
      </c>
      <c r="Y391" s="62">
        <f t="shared" si="181"/>
        <v>0.72076573749114337</v>
      </c>
      <c r="Z391" s="63">
        <f t="shared" si="182"/>
        <v>0.73054336679336762</v>
      </c>
      <c r="AA391" s="64">
        <f t="shared" si="183"/>
        <v>0.33617617002187805</v>
      </c>
      <c r="AB391" s="65">
        <f t="shared" si="184"/>
        <v>-3.9105828091574644</v>
      </c>
      <c r="AC391" s="66">
        <f t="shared" si="185"/>
        <v>-1.3789443155587569</v>
      </c>
      <c r="AD391" s="67">
        <f>シート1!C371</f>
        <v>4</v>
      </c>
      <c r="AE391" s="6">
        <f t="shared" si="186"/>
        <v>318136.37928003271</v>
      </c>
      <c r="AF391" s="13">
        <f t="shared" si="187"/>
        <v>-4907.4264128601571</v>
      </c>
      <c r="AG391" s="11">
        <f t="shared" si="188"/>
        <v>313228.95286717254</v>
      </c>
      <c r="AH391" s="2">
        <f t="shared" si="189"/>
        <v>6055</v>
      </c>
      <c r="AI391" s="76"/>
      <c r="AJ391" s="76"/>
      <c r="AK391" s="76"/>
    </row>
    <row r="392" ht="14.25">
      <c r="A392" s="76"/>
      <c r="B392" s="76"/>
      <c r="C392" s="76"/>
      <c r="D392" s="55">
        <f t="shared" si="173"/>
        <v>-2.0118999999999998e-002</v>
      </c>
      <c r="E392" s="56">
        <f t="shared" si="169"/>
        <v>2.124e-003</v>
      </c>
      <c r="F392" s="57">
        <f t="shared" si="170"/>
        <v>2.9280635068249457e-002</v>
      </c>
      <c r="G392" s="58">
        <f t="shared" si="190"/>
        <v>-0.61457000362375769</v>
      </c>
      <c r="H392" s="59">
        <f t="shared" si="191"/>
        <v>-0.64385063869200709</v>
      </c>
      <c r="I392" s="60">
        <f t="shared" si="192"/>
        <v>0.2694193645987808</v>
      </c>
      <c r="J392" s="61">
        <f t="shared" si="193"/>
        <v>0.25983614652966197</v>
      </c>
      <c r="K392" s="62">
        <f t="shared" si="194"/>
        <v>0.7305806354012192</v>
      </c>
      <c r="L392" s="63">
        <f t="shared" si="195"/>
        <v>0.74016385347033808</v>
      </c>
      <c r="M392" s="64">
        <f t="shared" si="196"/>
        <v>0.33028918902975091</v>
      </c>
      <c r="N392" s="65">
        <f t="shared" si="174"/>
        <v>3.8421022661607647</v>
      </c>
      <c r="O392" s="66">
        <f t="shared" si="175"/>
        <v>1.422454216119533</v>
      </c>
      <c r="P392" s="67">
        <f>シート1!B372</f>
        <v>693</v>
      </c>
      <c r="Q392" s="68">
        <f>シート1!A372</f>
        <v>6060</v>
      </c>
      <c r="R392" s="55">
        <f t="shared" si="176"/>
        <v>-2.0118999999999998e-002</v>
      </c>
      <c r="S392" s="56">
        <f t="shared" si="171"/>
        <v>2.1259999999999999e-003</v>
      </c>
      <c r="T392" s="57">
        <f t="shared" si="172"/>
        <v>2.933939219547672e-002</v>
      </c>
      <c r="U392" s="58">
        <f t="shared" si="177"/>
        <v>-0.61327105483712085</v>
      </c>
      <c r="V392" s="59">
        <f t="shared" si="178"/>
        <v>-0.64261044703259762</v>
      </c>
      <c r="W392" s="60">
        <f t="shared" si="179"/>
        <v>0.26984856451070949</v>
      </c>
      <c r="X392" s="61">
        <f t="shared" si="180"/>
        <v>0.26023845127495243</v>
      </c>
      <c r="Y392" s="62">
        <f t="shared" si="181"/>
        <v>0.73015143548929051</v>
      </c>
      <c r="Z392" s="63">
        <f t="shared" si="182"/>
        <v>0.73976154872504751</v>
      </c>
      <c r="AA392" s="64">
        <f t="shared" si="183"/>
        <v>0.33055268362977852</v>
      </c>
      <c r="AB392" s="65">
        <f t="shared" si="184"/>
        <v>-3.845167377685792</v>
      </c>
      <c r="AC392" s="66">
        <f t="shared" si="185"/>
        <v>-1.4180013871505794</v>
      </c>
      <c r="AD392" s="67">
        <f>シート1!C372</f>
        <v>195</v>
      </c>
      <c r="AE392" s="6">
        <f t="shared" si="186"/>
        <v>875281.97829089011</v>
      </c>
      <c r="AF392" s="13">
        <f t="shared" si="187"/>
        <v>-246013.16194216613</v>
      </c>
      <c r="AG392" s="11">
        <f t="shared" si="188"/>
        <v>629268.81634872395</v>
      </c>
      <c r="AH392" s="2">
        <f t="shared" si="189"/>
        <v>6060</v>
      </c>
      <c r="AI392" s="76"/>
      <c r="AJ392" s="76"/>
      <c r="AK392" s="76"/>
    </row>
    <row r="393" ht="14.25">
      <c r="A393" s="76"/>
      <c r="B393" s="76"/>
      <c r="C393" s="76"/>
      <c r="D393" s="55">
        <f t="shared" si="173"/>
        <v>-2.0943e-002</v>
      </c>
      <c r="E393" s="56">
        <f t="shared" si="169"/>
        <v>2.124e-003</v>
      </c>
      <c r="F393" s="57">
        <f t="shared" si="170"/>
        <v>2.9280635068249457e-002</v>
      </c>
      <c r="G393" s="58">
        <f t="shared" si="190"/>
        <v>-0.64271146975245896</v>
      </c>
      <c r="H393" s="59">
        <f t="shared" si="191"/>
        <v>-0.67199210482070837</v>
      </c>
      <c r="I393" s="60">
        <f t="shared" si="192"/>
        <v>0.2602056685940885</v>
      </c>
      <c r="J393" s="61">
        <f t="shared" si="193"/>
        <v>0.25079436127851262</v>
      </c>
      <c r="K393" s="62">
        <f t="shared" si="194"/>
        <v>0.73979433140591144</v>
      </c>
      <c r="L393" s="63">
        <f t="shared" si="195"/>
        <v>0.74920563872148738</v>
      </c>
      <c r="M393" s="64">
        <f t="shared" si="196"/>
        <v>0.32449746662464224</v>
      </c>
      <c r="N393" s="65">
        <f t="shared" si="174"/>
        <v>3.7747298225061292</v>
      </c>
      <c r="O393" s="66">
        <f t="shared" si="175"/>
        <v>1.4585935492045545</v>
      </c>
      <c r="P393" s="67">
        <f>シート1!B373</f>
        <v>288</v>
      </c>
      <c r="Q393" s="68">
        <f>シート1!A373</f>
        <v>6065</v>
      </c>
      <c r="R393" s="55">
        <f t="shared" si="176"/>
        <v>-2.0943e-002</v>
      </c>
      <c r="S393" s="56">
        <f t="shared" si="171"/>
        <v>2.1259999999999999e-003</v>
      </c>
      <c r="T393" s="57">
        <f t="shared" si="172"/>
        <v>2.933939219547672e-002</v>
      </c>
      <c r="U393" s="58">
        <f t="shared" si="177"/>
        <v>-0.64135616288946273</v>
      </c>
      <c r="V393" s="59">
        <f t="shared" si="178"/>
        <v>-0.6706955550849395</v>
      </c>
      <c r="W393" s="60">
        <f t="shared" si="179"/>
        <v>0.2606456537043359</v>
      </c>
      <c r="X393" s="61">
        <f t="shared" si="180"/>
        <v>0.25120724752596713</v>
      </c>
      <c r="Y393" s="62">
        <f t="shared" si="181"/>
        <v>0.7393543462956641</v>
      </c>
      <c r="Z393" s="63">
        <f t="shared" si="182"/>
        <v>0.74879275247403287</v>
      </c>
      <c r="AA393" s="64">
        <f t="shared" si="183"/>
        <v>0.32477995190085701</v>
      </c>
      <c r="AB393" s="65">
        <f t="shared" si="184"/>
        <v>-3.7780158438351656</v>
      </c>
      <c r="AC393" s="66">
        <f t="shared" si="185"/>
        <v>-1.454128638989354</v>
      </c>
      <c r="AD393" s="67">
        <f>シート1!C373</f>
        <v>89</v>
      </c>
      <c r="AE393" s="6">
        <f t="shared" si="186"/>
        <v>372995.19005333656</v>
      </c>
      <c r="AF393" s="13">
        <f t="shared" si="187"/>
        <v>-115143.62830027066</v>
      </c>
      <c r="AG393" s="11">
        <f t="shared" si="188"/>
        <v>257851.56175306591</v>
      </c>
      <c r="AH393" s="2">
        <f t="shared" si="189"/>
        <v>6065</v>
      </c>
      <c r="AI393" s="76"/>
      <c r="AJ393" s="76"/>
      <c r="AK393" s="76"/>
    </row>
    <row r="394" ht="14.25">
      <c r="A394" s="76"/>
      <c r="B394" s="76"/>
      <c r="C394" s="76"/>
      <c r="D394" s="55">
        <f t="shared" si="173"/>
        <v>-2.1766999999999998e-002</v>
      </c>
      <c r="E394" s="56">
        <f t="shared" si="169"/>
        <v>2.124e-003</v>
      </c>
      <c r="F394" s="57">
        <f t="shared" si="170"/>
        <v>2.9280635068249457e-002</v>
      </c>
      <c r="G394" s="58">
        <f t="shared" si="190"/>
        <v>-0.67085293588116002</v>
      </c>
      <c r="H394" s="59">
        <f t="shared" si="191"/>
        <v>-0.70013357094940942</v>
      </c>
      <c r="I394" s="60">
        <f t="shared" si="192"/>
        <v>0.25115711045146938</v>
      </c>
      <c r="J394" s="61">
        <f t="shared" si="193"/>
        <v>0.24192194611838558</v>
      </c>
      <c r="K394" s="62">
        <f t="shared" si="194"/>
        <v>0.74884288954853062</v>
      </c>
      <c r="L394" s="63">
        <f t="shared" si="195"/>
        <v>0.75807805388161442</v>
      </c>
      <c r="M394" s="64">
        <f t="shared" si="196"/>
        <v>0.31855492686771453</v>
      </c>
      <c r="N394" s="65">
        <f t="shared" si="174"/>
        <v>3.7056029899449037</v>
      </c>
      <c r="O394" s="66">
        <f t="shared" si="175"/>
        <v>1.4918461437553241</v>
      </c>
      <c r="P394" s="67">
        <f>シート1!B374</f>
        <v>387</v>
      </c>
      <c r="Q394" s="68">
        <f>シート1!A374</f>
        <v>6070</v>
      </c>
      <c r="R394" s="55">
        <f t="shared" si="176"/>
        <v>-2.1766999999999998e-002</v>
      </c>
      <c r="S394" s="56">
        <f t="shared" si="171"/>
        <v>2.1259999999999999e-003</v>
      </c>
      <c r="T394" s="57">
        <f t="shared" si="172"/>
        <v>2.933939219547672e-002</v>
      </c>
      <c r="U394" s="58">
        <f t="shared" si="177"/>
        <v>-0.66944127094180461</v>
      </c>
      <c r="V394" s="59">
        <f t="shared" si="178"/>
        <v>-0.69878066313728138</v>
      </c>
      <c r="W394" s="60">
        <f t="shared" si="179"/>
        <v>0.25160701612471253</v>
      </c>
      <c r="X394" s="61">
        <f t="shared" si="180"/>
        <v>0.24234455739491595</v>
      </c>
      <c r="Y394" s="62">
        <f t="shared" si="181"/>
        <v>0.74839298387528741</v>
      </c>
      <c r="Z394" s="63">
        <f t="shared" si="182"/>
        <v>0.75765544260508411</v>
      </c>
      <c r="AA394" s="64">
        <f t="shared" si="183"/>
        <v>0.31885642980137419</v>
      </c>
      <c r="AB394" s="65">
        <f t="shared" si="184"/>
        <v>-3.7091102349385134</v>
      </c>
      <c r="AC394" s="66">
        <f t="shared" si="185"/>
        <v>-1.4873879002816437</v>
      </c>
      <c r="AD394" s="67">
        <f>シート1!C374</f>
        <v>153</v>
      </c>
      <c r="AE394" s="6">
        <f t="shared" si="186"/>
        <v>512638.77961461729</v>
      </c>
      <c r="AF394" s="13">
        <f t="shared" si="187"/>
        <v>-202470.96412901851</v>
      </c>
      <c r="AG394" s="11">
        <f t="shared" si="188"/>
        <v>310167.81548559875</v>
      </c>
      <c r="AH394" s="2">
        <f t="shared" si="189"/>
        <v>6070</v>
      </c>
      <c r="AI394" s="76"/>
      <c r="AJ394" s="76"/>
      <c r="AK394" s="76"/>
    </row>
    <row r="395" ht="14.25">
      <c r="A395" s="76"/>
      <c r="B395" s="76"/>
      <c r="C395" s="76"/>
      <c r="D395" s="55">
        <f t="shared" si="173"/>
        <v>-2.2591e-002</v>
      </c>
      <c r="E395" s="56">
        <f t="shared" si="169"/>
        <v>2.124e-003</v>
      </c>
      <c r="F395" s="57">
        <f t="shared" si="170"/>
        <v>2.9280635068249457e-002</v>
      </c>
      <c r="G395" s="58">
        <f t="shared" si="190"/>
        <v>-0.69899440200986118</v>
      </c>
      <c r="H395" s="59">
        <f t="shared" si="191"/>
        <v>-0.72827503707811059</v>
      </c>
      <c r="I395" s="60">
        <f t="shared" si="192"/>
        <v>0.24227776463951328</v>
      </c>
      <c r="J395" s="61">
        <f t="shared" si="193"/>
        <v>0.23322262005685723</v>
      </c>
      <c r="K395" s="62">
        <f t="shared" si="194"/>
        <v>0.75772223536048666</v>
      </c>
      <c r="L395" s="63">
        <f t="shared" si="195"/>
        <v>0.76677737994314277</v>
      </c>
      <c r="M395" s="64">
        <f t="shared" si="196"/>
        <v>0.31247365410452188</v>
      </c>
      <c r="N395" s="65">
        <f t="shared" si="174"/>
        <v>3.6348623401124338</v>
      </c>
      <c r="O395" s="66">
        <f t="shared" si="175"/>
        <v>1.5221856991899894</v>
      </c>
      <c r="P395" s="67">
        <f>シート1!B375</f>
        <v>5771</v>
      </c>
      <c r="Q395" s="68">
        <f>シート1!A375</f>
        <v>6075</v>
      </c>
      <c r="R395" s="55">
        <f t="shared" si="176"/>
        <v>-2.2591e-002</v>
      </c>
      <c r="S395" s="56">
        <f t="shared" si="171"/>
        <v>2.1259999999999999e-003</v>
      </c>
      <c r="T395" s="57">
        <f t="shared" si="172"/>
        <v>2.933939219547672e-002</v>
      </c>
      <c r="U395" s="58">
        <f t="shared" si="177"/>
        <v>-0.6975263789941466</v>
      </c>
      <c r="V395" s="59">
        <f t="shared" si="178"/>
        <v>-0.72686577118962337</v>
      </c>
      <c r="W395" s="60">
        <f t="shared" si="179"/>
        <v>0.24273671842586492</v>
      </c>
      <c r="X395" s="61">
        <f t="shared" si="180"/>
        <v>0.23365409363787532</v>
      </c>
      <c r="Y395" s="62">
        <f t="shared" si="181"/>
        <v>0.75726328157413514</v>
      </c>
      <c r="Z395" s="63">
        <f t="shared" si="182"/>
        <v>0.76634590636212474</v>
      </c>
      <c r="AA395" s="64">
        <f t="shared" si="183"/>
        <v>0.31279412329704193</v>
      </c>
      <c r="AB395" s="65">
        <f t="shared" si="184"/>
        <v>-3.6385902108745158</v>
      </c>
      <c r="AC395" s="66">
        <f t="shared" si="185"/>
        <v>-1.5177526145119258</v>
      </c>
      <c r="AD395" s="67">
        <f>シート1!C375</f>
        <v>3220</v>
      </c>
      <c r="AE395" s="6">
        <f t="shared" si="186"/>
        <v>7800010.1335441126</v>
      </c>
      <c r="AF395" s="13">
        <f t="shared" si="187"/>
        <v>-4348144.1879894687</v>
      </c>
      <c r="AG395" s="11">
        <f t="shared" si="188"/>
        <v>3451865.9455546439</v>
      </c>
      <c r="AH395" s="2">
        <f t="shared" si="189"/>
        <v>6075</v>
      </c>
      <c r="AI395" s="76"/>
      <c r="AJ395" s="76"/>
      <c r="AK395" s="76"/>
    </row>
    <row r="396" ht="14.25">
      <c r="A396" s="76"/>
      <c r="B396" s="76"/>
      <c r="C396" s="76"/>
      <c r="D396" s="55">
        <f t="shared" si="173"/>
        <v>-2.3413e-002</v>
      </c>
      <c r="E396" s="56">
        <f t="shared" si="169"/>
        <v>2.124e-003</v>
      </c>
      <c r="F396" s="57">
        <f t="shared" si="170"/>
        <v>2.9280635068249457e-002</v>
      </c>
      <c r="G396" s="58">
        <f t="shared" si="190"/>
        <v>-0.72706756360912361</v>
      </c>
      <c r="H396" s="59">
        <f t="shared" si="191"/>
        <v>-0.75634819867737302</v>
      </c>
      <c r="I396" s="60">
        <f t="shared" si="192"/>
        <v>0.23359228391123504</v>
      </c>
      <c r="J396" s="61">
        <f t="shared" si="193"/>
        <v>0.224720228604742</v>
      </c>
      <c r="K396" s="62">
        <f t="shared" si="194"/>
        <v>0.76640771608876501</v>
      </c>
      <c r="L396" s="63">
        <f t="shared" si="195"/>
        <v>0.77527977139525794</v>
      </c>
      <c r="M396" s="64">
        <f t="shared" si="196"/>
        <v>0.30628104395908506</v>
      </c>
      <c r="N396" s="65">
        <f t="shared" si="174"/>
        <v>3.5628265537062074</v>
      </c>
      <c r="O396" s="66">
        <f t="shared" si="175"/>
        <v>1.5495325477423365</v>
      </c>
      <c r="P396" s="67">
        <f>シート1!B376</f>
        <v>518</v>
      </c>
      <c r="Q396" s="68">
        <f>シート1!A376</f>
        <v>6080</v>
      </c>
      <c r="R396" s="55">
        <f t="shared" si="176"/>
        <v>-2.3413e-002</v>
      </c>
      <c r="S396" s="56">
        <f t="shared" si="171"/>
        <v>2.1259999999999999e-003</v>
      </c>
      <c r="T396" s="57">
        <f t="shared" si="172"/>
        <v>2.933939219547672e-002</v>
      </c>
      <c r="U396" s="58">
        <f t="shared" si="177"/>
        <v>-0.72554331930849736</v>
      </c>
      <c r="V396" s="59">
        <f t="shared" si="178"/>
        <v>-0.75488271150397412</v>
      </c>
      <c r="W396" s="60">
        <f t="shared" si="179"/>
        <v>0.23405938964823658</v>
      </c>
      <c r="X396" s="61">
        <f t="shared" si="180"/>
        <v>0.22515967998164577</v>
      </c>
      <c r="Y396" s="62">
        <f t="shared" si="181"/>
        <v>0.76594061035176342</v>
      </c>
      <c r="Z396" s="63">
        <f t="shared" si="182"/>
        <v>0.77484032001835423</v>
      </c>
      <c r="AA396" s="64">
        <f t="shared" si="183"/>
        <v>0.30662030533190648</v>
      </c>
      <c r="AB396" s="65">
        <f t="shared" si="184"/>
        <v>-3.5667730252609289</v>
      </c>
      <c r="AC396" s="66">
        <f t="shared" si="185"/>
        <v>-1.5451426401276769</v>
      </c>
      <c r="AD396" s="67">
        <f>シート1!C376</f>
        <v>363</v>
      </c>
      <c r="AE396" s="6">
        <f t="shared" si="186"/>
        <v>712700.2610314819</v>
      </c>
      <c r="AF396" s="13">
        <f t="shared" si="187"/>
        <v>-499024.97144413623</v>
      </c>
      <c r="AG396" s="11">
        <f t="shared" si="188"/>
        <v>213675.28958734567</v>
      </c>
      <c r="AH396" s="2">
        <f t="shared" si="189"/>
        <v>6080</v>
      </c>
      <c r="AI396" s="76"/>
      <c r="AJ396" s="76"/>
      <c r="AK396" s="76"/>
    </row>
    <row r="397" ht="14.25">
      <c r="A397" s="76"/>
      <c r="B397" s="76"/>
      <c r="C397" s="76"/>
      <c r="D397" s="55">
        <f t="shared" si="173"/>
        <v>-2.4235e-002</v>
      </c>
      <c r="E397" s="56">
        <f t="shared" si="169"/>
        <v>2.124e-003</v>
      </c>
      <c r="F397" s="57">
        <f t="shared" si="170"/>
        <v>2.9280635068249457e-002</v>
      </c>
      <c r="G397" s="58">
        <f t="shared" si="190"/>
        <v>-0.75514072520838615</v>
      </c>
      <c r="H397" s="59">
        <f t="shared" si="191"/>
        <v>-0.78442136027663556</v>
      </c>
      <c r="I397" s="60">
        <f t="shared" si="192"/>
        <v>0.22508227487005394</v>
      </c>
      <c r="J397" s="61">
        <f t="shared" si="193"/>
        <v>0.2163964544151345</v>
      </c>
      <c r="K397" s="62">
        <f t="shared" si="194"/>
        <v>0.77491772512994606</v>
      </c>
      <c r="L397" s="63">
        <f t="shared" si="195"/>
        <v>0.78360354558486556</v>
      </c>
      <c r="M397" s="64">
        <f t="shared" si="196"/>
        <v>0.29997465517680227</v>
      </c>
      <c r="N397" s="65">
        <f t="shared" si="174"/>
        <v>3.4894672327339515</v>
      </c>
      <c r="O397" s="66">
        <f t="shared" si="175"/>
        <v>1.5739567027578725</v>
      </c>
      <c r="P397" s="67">
        <f>シート1!B377</f>
        <v>520</v>
      </c>
      <c r="Q397" s="68">
        <f>シート1!A377</f>
        <v>6085</v>
      </c>
      <c r="R397" s="55">
        <f t="shared" si="176"/>
        <v>-2.4235e-002</v>
      </c>
      <c r="S397" s="56">
        <f t="shared" si="171"/>
        <v>2.1259999999999999e-003</v>
      </c>
      <c r="T397" s="57">
        <f t="shared" si="172"/>
        <v>2.933939219547672e-002</v>
      </c>
      <c r="U397" s="58">
        <f t="shared" si="177"/>
        <v>-0.75356025962284812</v>
      </c>
      <c r="V397" s="59">
        <f t="shared" si="178"/>
        <v>-0.78289965181832488</v>
      </c>
      <c r="W397" s="60">
        <f t="shared" si="179"/>
        <v>0.22555665731693764</v>
      </c>
      <c r="X397" s="61">
        <f t="shared" si="180"/>
        <v>0.2168430209947807</v>
      </c>
      <c r="Y397" s="62">
        <f t="shared" si="181"/>
        <v>0.77444334268306236</v>
      </c>
      <c r="Z397" s="63">
        <f t="shared" si="182"/>
        <v>0.7831569790052193</v>
      </c>
      <c r="AA397" s="64">
        <f t="shared" si="183"/>
        <v>0.30033250573468157</v>
      </c>
      <c r="AB397" s="65">
        <f t="shared" si="184"/>
        <v>-3.4936299437309839</v>
      </c>
      <c r="AC397" s="66">
        <f t="shared" si="185"/>
        <v>-1.569627597926617</v>
      </c>
      <c r="AD397" s="67">
        <f>シート1!C377</f>
        <v>17</v>
      </c>
      <c r="AE397" s="6">
        <f t="shared" si="186"/>
        <v>726729.14921418752</v>
      </c>
      <c r="AF397" s="13">
        <f t="shared" si="187"/>
        <v>-23740.650977278128</v>
      </c>
      <c r="AG397" s="11">
        <f t="shared" si="188"/>
        <v>702988.49823690939</v>
      </c>
      <c r="AH397" s="2">
        <f t="shared" si="189"/>
        <v>6085</v>
      </c>
      <c r="AI397" s="76"/>
      <c r="AJ397" s="76"/>
      <c r="AK397" s="76"/>
    </row>
    <row r="398" ht="14.25">
      <c r="A398" s="76"/>
      <c r="B398" s="76"/>
      <c r="C398" s="76"/>
      <c r="D398" s="55">
        <f t="shared" si="173"/>
        <v>-2.5056999999999999e-002</v>
      </c>
      <c r="E398" s="56">
        <f t="shared" si="169"/>
        <v>2.124e-003</v>
      </c>
      <c r="F398" s="57">
        <f t="shared" si="170"/>
        <v>2.9280635068249457e-002</v>
      </c>
      <c r="G398" s="58">
        <f t="shared" si="190"/>
        <v>-0.7832138868076487</v>
      </c>
      <c r="H398" s="59">
        <f t="shared" si="191"/>
        <v>-0.8124945218758981</v>
      </c>
      <c r="I398" s="60">
        <f t="shared" si="192"/>
        <v>0.21675076072584892</v>
      </c>
      <c r="J398" s="61">
        <f t="shared" si="193"/>
        <v>0.20825396434018839</v>
      </c>
      <c r="K398" s="62">
        <f t="shared" si="194"/>
        <v>0.78324923927415102</v>
      </c>
      <c r="L398" s="63">
        <f t="shared" si="195"/>
        <v>0.79174603565981161</v>
      </c>
      <c r="M398" s="64">
        <f t="shared" si="196"/>
        <v>0.29356666443262086</v>
      </c>
      <c r="N398" s="65">
        <f t="shared" si="174"/>
        <v>3.4149260228563891</v>
      </c>
      <c r="O398" s="66">
        <f t="shared" si="175"/>
        <v>1.5954602451965518</v>
      </c>
      <c r="P398" s="67">
        <f>シート1!B378</f>
        <v>385</v>
      </c>
      <c r="Q398" s="68">
        <f>シート1!A378</f>
        <v>6090</v>
      </c>
      <c r="R398" s="55">
        <f t="shared" si="176"/>
        <v>-2.5056999999999999e-002</v>
      </c>
      <c r="S398" s="56">
        <f t="shared" si="171"/>
        <v>2.1259999999999999e-003</v>
      </c>
      <c r="T398" s="57">
        <f t="shared" si="172"/>
        <v>2.933939219547672e-002</v>
      </c>
      <c r="U398" s="58">
        <f t="shared" si="177"/>
        <v>-0.78157719993719887</v>
      </c>
      <c r="V398" s="59">
        <f t="shared" si="178"/>
        <v>-0.81091659213267564</v>
      </c>
      <c r="W398" s="60">
        <f t="shared" si="179"/>
        <v>0.21723154530387401</v>
      </c>
      <c r="X398" s="61">
        <f t="shared" si="180"/>
        <v>0.2087067855892199</v>
      </c>
      <c r="Y398" s="62">
        <f t="shared" si="181"/>
        <v>0.78276845469612599</v>
      </c>
      <c r="Z398" s="63">
        <f t="shared" si="182"/>
        <v>0.79129321441078004</v>
      </c>
      <c r="AA398" s="64">
        <f t="shared" si="183"/>
        <v>0.29394282805975291</v>
      </c>
      <c r="AB398" s="65">
        <f t="shared" si="184"/>
        <v>-3.4193017613675307</v>
      </c>
      <c r="AC398" s="66">
        <f t="shared" si="185"/>
        <v>-1.5912090548201323</v>
      </c>
      <c r="AD398" s="67">
        <f>シート1!C378</f>
        <v>121</v>
      </c>
      <c r="AE398" s="6">
        <f t="shared" si="186"/>
        <v>545410.09470148513</v>
      </c>
      <c r="AF398" s="13">
        <f t="shared" si="187"/>
        <v>-171300.91693404096</v>
      </c>
      <c r="AG398" s="11">
        <f t="shared" si="188"/>
        <v>374109.17776744417</v>
      </c>
      <c r="AH398" s="2">
        <f t="shared" si="189"/>
        <v>6090</v>
      </c>
      <c r="AI398" s="76"/>
      <c r="AJ398" s="76"/>
      <c r="AK398" s="76"/>
    </row>
    <row r="399" ht="14.25">
      <c r="A399" s="76"/>
      <c r="B399" s="76"/>
      <c r="C399" s="76"/>
      <c r="D399" s="55">
        <f t="shared" si="173"/>
        <v>-2.5876999999999997e-002</v>
      </c>
      <c r="E399" s="56">
        <f t="shared" si="169"/>
        <v>2.124e-003</v>
      </c>
      <c r="F399" s="57">
        <f t="shared" si="170"/>
        <v>2.9280635068249457e-002</v>
      </c>
      <c r="G399" s="58">
        <f t="shared" si="190"/>
        <v>-0.8112187438774725</v>
      </c>
      <c r="H399" s="59">
        <f t="shared" si="191"/>
        <v>-0.84049937894572191</v>
      </c>
      <c r="I399" s="60">
        <f t="shared" si="192"/>
        <v>0.20862003168335497</v>
      </c>
      <c r="J399" s="61">
        <f t="shared" si="193"/>
        <v>0.20031422482015993</v>
      </c>
      <c r="K399" s="62">
        <f t="shared" si="194"/>
        <v>0.79137996831664503</v>
      </c>
      <c r="L399" s="63">
        <f t="shared" si="195"/>
        <v>0.79968577517984007</v>
      </c>
      <c r="M399" s="64">
        <f t="shared" si="196"/>
        <v>0.28708513820569376</v>
      </c>
      <c r="N399" s="65">
        <f t="shared" si="174"/>
        <v>3.339529408520296</v>
      </c>
      <c r="O399" s="66">
        <f t="shared" si="175"/>
        <v>1.6140125777018888</v>
      </c>
      <c r="P399" s="67">
        <f>シート1!B379</f>
        <v>407</v>
      </c>
      <c r="Q399" s="68">
        <f>シート1!A379</f>
        <v>6095</v>
      </c>
      <c r="R399" s="55">
        <f t="shared" si="176"/>
        <v>-2.5876999999999997e-002</v>
      </c>
      <c r="S399" s="56">
        <f t="shared" si="171"/>
        <v>2.1259999999999999e-003</v>
      </c>
      <c r="T399" s="57">
        <f t="shared" si="172"/>
        <v>2.933939219547672e-002</v>
      </c>
      <c r="U399" s="58">
        <f t="shared" si="177"/>
        <v>-0.8095259725135584</v>
      </c>
      <c r="V399" s="59">
        <f t="shared" si="178"/>
        <v>-0.83886536470903517</v>
      </c>
      <c r="W399" s="60">
        <f t="shared" si="179"/>
        <v>0.20910633477350571</v>
      </c>
      <c r="X399" s="61">
        <f t="shared" si="180"/>
        <v>0.20077243279749585</v>
      </c>
      <c r="Y399" s="62">
        <f t="shared" si="181"/>
        <v>0.79089366522649429</v>
      </c>
      <c r="Z399" s="63">
        <f t="shared" si="182"/>
        <v>0.79922756720250421</v>
      </c>
      <c r="AA399" s="64">
        <f t="shared" si="183"/>
        <v>0.28747922469341936</v>
      </c>
      <c r="AB399" s="65">
        <f t="shared" si="184"/>
        <v>-3.3441136354276364</v>
      </c>
      <c r="AC399" s="66">
        <f t="shared" si="185"/>
        <v>-1.6098555718872889</v>
      </c>
      <c r="AD399" s="67">
        <f>シート1!C379</f>
        <v>2</v>
      </c>
      <c r="AE399" s="6">
        <f t="shared" si="186"/>
        <v>583280.93196486309</v>
      </c>
      <c r="AF399" s="13">
        <f t="shared" si="187"/>
        <v>-2864.5999933538087</v>
      </c>
      <c r="AG399" s="11">
        <f t="shared" si="188"/>
        <v>580416.33197150927</v>
      </c>
      <c r="AH399" s="2">
        <f t="shared" si="189"/>
        <v>6095</v>
      </c>
      <c r="AI399" s="76"/>
      <c r="AJ399" s="76"/>
      <c r="AK399" s="76"/>
    </row>
    <row r="400" ht="14.25">
      <c r="A400" s="76"/>
      <c r="B400" s="76"/>
      <c r="C400" s="76"/>
      <c r="D400" s="55">
        <f t="shared" si="173"/>
        <v>-2.6696999999999999e-002</v>
      </c>
      <c r="E400" s="56">
        <f t="shared" si="169"/>
        <v>2.124e-003</v>
      </c>
      <c r="F400" s="57">
        <f t="shared" si="170"/>
        <v>2.9280635068249457e-002</v>
      </c>
      <c r="G400" s="58">
        <f t="shared" si="190"/>
        <v>-0.83922360094729642</v>
      </c>
      <c r="H400" s="59">
        <f t="shared" si="191"/>
        <v>-0.86850423601554583</v>
      </c>
      <c r="I400" s="60">
        <f t="shared" si="192"/>
        <v>0.20067192289087676</v>
      </c>
      <c r="J400" s="61">
        <f t="shared" si="193"/>
        <v>0.19255917715929455</v>
      </c>
      <c r="K400" s="62">
        <f t="shared" si="194"/>
        <v>0.79932807710912324</v>
      </c>
      <c r="L400" s="63">
        <f t="shared" si="195"/>
        <v>0.80744082284070551</v>
      </c>
      <c r="M400" s="64">
        <f t="shared" si="196"/>
        <v>0.28052661920424748</v>
      </c>
      <c r="N400" s="65">
        <f t="shared" si="174"/>
        <v>3.2632371726401641</v>
      </c>
      <c r="O400" s="66">
        <f t="shared" si="175"/>
        <v>1.6296893451104275</v>
      </c>
      <c r="P400" s="67">
        <f>シート1!B380</f>
        <v>34246</v>
      </c>
      <c r="Q400" s="68">
        <f>シート1!A380</f>
        <v>6100</v>
      </c>
      <c r="R400" s="55">
        <f t="shared" si="176"/>
        <v>-2.6696999999999999e-002</v>
      </c>
      <c r="S400" s="56">
        <f t="shared" si="171"/>
        <v>2.1259999999999999e-003</v>
      </c>
      <c r="T400" s="57">
        <f t="shared" si="172"/>
        <v>2.933939219547672e-002</v>
      </c>
      <c r="U400" s="58">
        <f t="shared" si="177"/>
        <v>-0.83747474508991815</v>
      </c>
      <c r="V400" s="59">
        <f t="shared" si="178"/>
        <v>-0.86681413728539491</v>
      </c>
      <c r="W400" s="60">
        <f t="shared" si="179"/>
        <v>0.2011628834608078</v>
      </c>
      <c r="X400" s="61">
        <f t="shared" si="180"/>
        <v>0.1930219273820955</v>
      </c>
      <c r="Y400" s="62">
        <f t="shared" si="181"/>
        <v>0.7988371165391922</v>
      </c>
      <c r="Z400" s="63">
        <f t="shared" si="182"/>
        <v>0.80697807261790455</v>
      </c>
      <c r="AA400" s="64">
        <f t="shared" si="183"/>
        <v>0.28093821548686487</v>
      </c>
      <c r="AB400" s="65">
        <f t="shared" si="184"/>
        <v>-3.2680250829403259</v>
      </c>
      <c r="AC400" s="66">
        <f t="shared" si="185"/>
        <v>-1.6256423023213962</v>
      </c>
      <c r="AD400" s="67">
        <f>シート1!C380</f>
        <v>16089</v>
      </c>
      <c r="AE400" s="6">
        <f t="shared" si="186"/>
        <v>49555416.843655713</v>
      </c>
      <c r="AF400" s="13">
        <f t="shared" si="187"/>
        <v>-23270253.77053022</v>
      </c>
      <c r="AG400" s="11">
        <f t="shared" si="188"/>
        <v>26285163.073125493</v>
      </c>
      <c r="AH400" s="2">
        <f t="shared" si="189"/>
        <v>6100</v>
      </c>
      <c r="AI400" s="76"/>
      <c r="AJ400" s="76"/>
      <c r="AK400" s="76"/>
    </row>
    <row r="401" ht="14.25">
      <c r="A401" s="76"/>
      <c r="B401" s="76"/>
      <c r="C401" s="76"/>
      <c r="D401" s="55">
        <f t="shared" si="173"/>
        <v>-2.7517e-002</v>
      </c>
      <c r="E401" s="56">
        <f t="shared" si="169"/>
        <v>2.124e-003</v>
      </c>
      <c r="F401" s="57">
        <f t="shared" si="170"/>
        <v>2.9280635068249457e-002</v>
      </c>
      <c r="G401" s="58">
        <f t="shared" si="190"/>
        <v>-0.86722845801712045</v>
      </c>
      <c r="H401" s="59">
        <f t="shared" si="191"/>
        <v>-0.89650909308536986</v>
      </c>
      <c r="I401" s="60">
        <f t="shared" si="192"/>
        <v>0.19290842329009578</v>
      </c>
      <c r="J401" s="61">
        <f t="shared" si="193"/>
        <v>0.1849904629787516</v>
      </c>
      <c r="K401" s="62">
        <f t="shared" si="194"/>
        <v>0.80709157670990428</v>
      </c>
      <c r="L401" s="63">
        <f t="shared" si="195"/>
        <v>0.81500953702124845</v>
      </c>
      <c r="M401" s="64">
        <f t="shared" si="196"/>
        <v>0.27390303217498169</v>
      </c>
      <c r="N401" s="65">
        <f t="shared" si="174"/>
        <v>3.1861880303112491</v>
      </c>
      <c r="O401" s="66">
        <f t="shared" si="175"/>
        <v>1.6425187890871285</v>
      </c>
      <c r="P401" s="67">
        <f>シート1!B381</f>
        <v>1156</v>
      </c>
      <c r="Q401" s="68">
        <f>シート1!A381</f>
        <v>6105</v>
      </c>
      <c r="R401" s="55">
        <f t="shared" si="176"/>
        <v>-2.7517e-002</v>
      </c>
      <c r="S401" s="56">
        <f t="shared" si="171"/>
        <v>2.1259999999999999e-003</v>
      </c>
      <c r="T401" s="57">
        <f t="shared" si="172"/>
        <v>2.933939219547672e-002</v>
      </c>
      <c r="U401" s="58">
        <f t="shared" si="177"/>
        <v>-0.86542351766627779</v>
      </c>
      <c r="V401" s="59">
        <f t="shared" si="178"/>
        <v>-0.89476290986175455</v>
      </c>
      <c r="W401" s="60">
        <f t="shared" si="179"/>
        <v>0.19340318878324808</v>
      </c>
      <c r="X401" s="61">
        <f t="shared" si="180"/>
        <v>0.18545692060847135</v>
      </c>
      <c r="Y401" s="62">
        <f t="shared" si="181"/>
        <v>0.80659681121675186</v>
      </c>
      <c r="Z401" s="63">
        <f t="shared" si="182"/>
        <v>0.8145430793915287</v>
      </c>
      <c r="AA401" s="64">
        <f t="shared" si="183"/>
        <v>0.27433166026271366</v>
      </c>
      <c r="AB401" s="65">
        <f t="shared" si="184"/>
        <v>-3.1911740637689379</v>
      </c>
      <c r="AC401" s="66">
        <f t="shared" si="185"/>
        <v>-1.6385967597054201</v>
      </c>
      <c r="AD401" s="67">
        <f>シート1!C381</f>
        <v>6</v>
      </c>
      <c r="AE401" s="6">
        <f t="shared" si="186"/>
        <v>1685949.7857081201</v>
      </c>
      <c r="AF401" s="13">
        <f t="shared" si="187"/>
        <v>-8747.2274201446598</v>
      </c>
      <c r="AG401" s="11">
        <f t="shared" si="188"/>
        <v>1677202.5582879754</v>
      </c>
      <c r="AH401" s="2">
        <f t="shared" si="189"/>
        <v>6105</v>
      </c>
      <c r="AI401" s="76"/>
      <c r="AJ401" s="76"/>
      <c r="AK401" s="76"/>
    </row>
    <row r="402" ht="14.25">
      <c r="A402" s="76"/>
      <c r="B402" s="76"/>
      <c r="C402" s="76"/>
      <c r="D402" s="55">
        <f t="shared" si="173"/>
        <v>-2.8334999999999999e-002</v>
      </c>
      <c r="E402" s="56">
        <f t="shared" si="169"/>
        <v>2.124e-003</v>
      </c>
      <c r="F402" s="57">
        <f t="shared" si="170"/>
        <v>2.9280635068249457e-002</v>
      </c>
      <c r="G402" s="58">
        <f t="shared" si="190"/>
        <v>-0.89516501055750575</v>
      </c>
      <c r="H402" s="59">
        <f t="shared" si="191"/>
        <v>-0.92444564562575515</v>
      </c>
      <c r="I402" s="60">
        <f t="shared" si="192"/>
        <v>0.18534944286734989</v>
      </c>
      <c r="J402" s="61">
        <f t="shared" si="193"/>
        <v>0.17762716928112493</v>
      </c>
      <c r="K402" s="62">
        <f t="shared" si="194"/>
        <v>0.81465055713265011</v>
      </c>
      <c r="L402" s="63">
        <f t="shared" si="195"/>
        <v>0.82237283071887513</v>
      </c>
      <c r="M402" s="64">
        <f t="shared" si="196"/>
        <v>0.2672425165192594</v>
      </c>
      <c r="N402" s="65">
        <f t="shared" si="174"/>
        <v>3.1087093142508673</v>
      </c>
      <c r="O402" s="66">
        <f t="shared" si="175"/>
        <v>1.6525162590120288</v>
      </c>
      <c r="P402" s="67">
        <f>シート1!B382</f>
        <v>537</v>
      </c>
      <c r="Q402" s="68">
        <f>シート1!A382</f>
        <v>6110</v>
      </c>
      <c r="R402" s="55">
        <f t="shared" si="176"/>
        <v>-2.8334999999999999e-002</v>
      </c>
      <c r="S402" s="56">
        <f t="shared" si="171"/>
        <v>2.1259999999999999e-003</v>
      </c>
      <c r="T402" s="57">
        <f t="shared" si="172"/>
        <v>2.933939219547672e-002</v>
      </c>
      <c r="U402" s="58">
        <f t="shared" si="177"/>
        <v>-0.8933041225046463</v>
      </c>
      <c r="V402" s="59">
        <f t="shared" si="178"/>
        <v>-0.92264351470012307</v>
      </c>
      <c r="W402" s="60">
        <f t="shared" si="179"/>
        <v>0.18584716542597429</v>
      </c>
      <c r="X402" s="61">
        <f t="shared" si="180"/>
        <v>0.17809650542965599</v>
      </c>
      <c r="Y402" s="62">
        <f t="shared" si="181"/>
        <v>0.81415283457402565</v>
      </c>
      <c r="Z402" s="63">
        <f t="shared" si="182"/>
        <v>0.82190349457034406</v>
      </c>
      <c r="AA402" s="64">
        <f t="shared" si="183"/>
        <v>0.26768759710632883</v>
      </c>
      <c r="AB402" s="65">
        <f t="shared" si="184"/>
        <v>-3.1138867320683477</v>
      </c>
      <c r="AC402" s="66">
        <f t="shared" si="185"/>
        <v>-1.64873314710156</v>
      </c>
      <c r="AD402" s="67">
        <f>シート1!C382</f>
        <v>158</v>
      </c>
      <c r="AE402" s="6">
        <f t="shared" si="186"/>
        <v>787946.0487055392</v>
      </c>
      <c r="AF402" s="13">
        <f t="shared" si="187"/>
        <v>-231768.56516308669</v>
      </c>
      <c r="AG402" s="11">
        <f t="shared" si="188"/>
        <v>556177.48354245257</v>
      </c>
      <c r="AH402" s="2">
        <f t="shared" si="189"/>
        <v>6110</v>
      </c>
      <c r="AI402" s="76"/>
      <c r="AJ402" s="76"/>
      <c r="AK402" s="76"/>
    </row>
    <row r="403" ht="14.25">
      <c r="A403" s="76"/>
      <c r="B403" s="76"/>
      <c r="C403" s="76"/>
      <c r="D403" s="55">
        <f t="shared" si="173"/>
        <v>-2.9152999999999998e-002</v>
      </c>
      <c r="E403" s="56">
        <f t="shared" si="169"/>
        <v>2.124e-003</v>
      </c>
      <c r="F403" s="57">
        <f t="shared" si="170"/>
        <v>2.9280635068249457e-002</v>
      </c>
      <c r="G403" s="58">
        <f t="shared" si="190"/>
        <v>-0.92310156309789104</v>
      </c>
      <c r="H403" s="59">
        <f t="shared" si="191"/>
        <v>-0.95238219816614045</v>
      </c>
      <c r="I403" s="60">
        <f t="shared" si="192"/>
        <v>0.17797714001990955</v>
      </c>
      <c r="J403" s="61">
        <f t="shared" si="193"/>
        <v>0.17045159208778365</v>
      </c>
      <c r="K403" s="62">
        <f t="shared" si="194"/>
        <v>0.8220228599800905</v>
      </c>
      <c r="L403" s="63">
        <f t="shared" si="195"/>
        <v>0.8295484079122164</v>
      </c>
      <c r="M403" s="64">
        <f t="shared" si="196"/>
        <v>0.26054054651218522</v>
      </c>
      <c r="N403" s="65">
        <f t="shared" si="174"/>
        <v>3.030748378782278</v>
      </c>
      <c r="O403" s="66">
        <f t="shared" si="175"/>
        <v>1.6597603906266389</v>
      </c>
      <c r="P403" s="67">
        <f>シート1!B383</f>
        <v>359</v>
      </c>
      <c r="Q403" s="68">
        <f>シート1!A383</f>
        <v>6115</v>
      </c>
      <c r="R403" s="55">
        <f t="shared" si="176"/>
        <v>-2.9152999999999998e-002</v>
      </c>
      <c r="S403" s="56">
        <f t="shared" si="171"/>
        <v>2.1259999999999999e-003</v>
      </c>
      <c r="T403" s="57">
        <f t="shared" si="172"/>
        <v>2.933939219547672e-002</v>
      </c>
      <c r="U403" s="58">
        <f t="shared" si="177"/>
        <v>-0.92118472734301482</v>
      </c>
      <c r="V403" s="59">
        <f t="shared" si="178"/>
        <v>-0.95052411953849159</v>
      </c>
      <c r="W403" s="60">
        <f t="shared" si="179"/>
        <v>0.1784769952510315</v>
      </c>
      <c r="X403" s="61">
        <f t="shared" si="180"/>
        <v>0.17092300205787792</v>
      </c>
      <c r="Y403" s="62">
        <f t="shared" si="181"/>
        <v>0.82152300474896855</v>
      </c>
      <c r="Z403" s="63">
        <f t="shared" si="182"/>
        <v>0.82907699794212208</v>
      </c>
      <c r="AA403" s="64">
        <f t="shared" si="183"/>
        <v>0.26100148444426841</v>
      </c>
      <c r="AB403" s="65">
        <f t="shared" si="184"/>
        <v>-3.0361102578029584</v>
      </c>
      <c r="AC403" s="66">
        <f t="shared" si="185"/>
        <v>-1.6561295473940421</v>
      </c>
      <c r="AD403" s="67">
        <f>シート1!C383</f>
        <v>38</v>
      </c>
      <c r="AE403" s="6">
        <f t="shared" si="186"/>
        <v>529073.85394902295</v>
      </c>
      <c r="AF403" s="13">
        <f t="shared" si="187"/>
        <v>-55991.870757095021</v>
      </c>
      <c r="AG403" s="11">
        <f t="shared" si="188"/>
        <v>473081.98319192789</v>
      </c>
      <c r="AH403" s="2">
        <f t="shared" si="189"/>
        <v>6115</v>
      </c>
      <c r="AI403" s="76"/>
      <c r="AJ403" s="76"/>
      <c r="AK403" s="76"/>
    </row>
    <row r="404" ht="14.25">
      <c r="A404" s="76"/>
      <c r="B404" s="76"/>
      <c r="C404" s="76"/>
      <c r="D404" s="55">
        <f t="shared" si="173"/>
        <v>-2.9970999999999998e-002</v>
      </c>
      <c r="E404" s="56">
        <f t="shared" si="169"/>
        <v>2.124e-003</v>
      </c>
      <c r="F404" s="57">
        <f t="shared" si="170"/>
        <v>2.9280635068249457e-002</v>
      </c>
      <c r="G404" s="58">
        <f t="shared" si="190"/>
        <v>-0.95103811563827634</v>
      </c>
      <c r="H404" s="59">
        <f t="shared" si="191"/>
        <v>-0.98031875070652574</v>
      </c>
      <c r="I404" s="60">
        <f t="shared" si="192"/>
        <v>0.17079251359924785</v>
      </c>
      <c r="J404" s="61">
        <f t="shared" si="193"/>
        <v>0.16346440076073238</v>
      </c>
      <c r="K404" s="62">
        <f t="shared" si="194"/>
        <v>0.82920748640075215</v>
      </c>
      <c r="L404" s="63">
        <f t="shared" si="195"/>
        <v>0.83653559923926757</v>
      </c>
      <c r="M404" s="64">
        <f t="shared" si="196"/>
        <v>0.25380848767044983</v>
      </c>
      <c r="N404" s="65">
        <f t="shared" si="174"/>
        <v>2.9524374337351809</v>
      </c>
      <c r="O404" s="66">
        <f t="shared" si="175"/>
        <v>1.6643024719184485</v>
      </c>
      <c r="P404" s="67">
        <f>シート1!B384</f>
        <v>656</v>
      </c>
      <c r="Q404" s="68">
        <f>シート1!A384</f>
        <v>6120</v>
      </c>
      <c r="R404" s="55">
        <f t="shared" si="176"/>
        <v>-2.9970999999999998e-002</v>
      </c>
      <c r="S404" s="56">
        <f t="shared" si="171"/>
        <v>2.1259999999999999e-003</v>
      </c>
      <c r="T404" s="57">
        <f t="shared" si="172"/>
        <v>2.933939219547672e-002</v>
      </c>
      <c r="U404" s="58">
        <f t="shared" si="177"/>
        <v>-0.94906533218138334</v>
      </c>
      <c r="V404" s="59">
        <f t="shared" si="178"/>
        <v>-0.9784047243768601</v>
      </c>
      <c r="W404" s="60">
        <f t="shared" si="179"/>
        <v>0.17129369247031673</v>
      </c>
      <c r="X404" s="61">
        <f t="shared" si="180"/>
        <v>0.16393709610773355</v>
      </c>
      <c r="Y404" s="62">
        <f t="shared" si="181"/>
        <v>0.82870630752968322</v>
      </c>
      <c r="Z404" s="63">
        <f t="shared" si="182"/>
        <v>0.83606290389226645</v>
      </c>
      <c r="AA404" s="64">
        <f t="shared" si="183"/>
        <v>0.25428463336327078</v>
      </c>
      <c r="AB404" s="65">
        <f t="shared" si="184"/>
        <v>-2.9579762176438642</v>
      </c>
      <c r="AC404" s="66">
        <f t="shared" si="185"/>
        <v>-1.6608363592727762</v>
      </c>
      <c r="AD404" s="67">
        <f>シート1!C384</f>
        <v>480</v>
      </c>
      <c r="AE404" s="6">
        <f t="shared" si="186"/>
        <v>969421.28880393901</v>
      </c>
      <c r="AF404" s="13">
        <f t="shared" si="187"/>
        <v>-709275.82426396536</v>
      </c>
      <c r="AG404" s="11">
        <f t="shared" si="188"/>
        <v>260145.46453997365</v>
      </c>
      <c r="AH404" s="2">
        <f t="shared" si="189"/>
        <v>6120</v>
      </c>
      <c r="AI404" s="76"/>
      <c r="AJ404" s="76"/>
      <c r="AK404" s="76"/>
    </row>
    <row r="405" ht="14.25">
      <c r="A405" s="76"/>
      <c r="B405" s="76"/>
      <c r="C405" s="76"/>
      <c r="D405" s="55">
        <f t="shared" si="173"/>
        <v>-3.0786999999999998e-002</v>
      </c>
      <c r="E405" s="56">
        <f t="shared" ref="E405:E468" si="197">ROUND((($B$30-$B$18+POWER(($B$13/100),2)/2))*$B$17,6)</f>
        <v>2.124e-003</v>
      </c>
      <c r="F405" s="57">
        <f t="shared" ref="F405:F468" si="198">($B$13/100)*SQRT($B$17)</f>
        <v>2.9280635068249457e-002</v>
      </c>
      <c r="G405" s="58">
        <f t="shared" si="190"/>
        <v>-0.97890636364922312</v>
      </c>
      <c r="H405" s="59">
        <f t="shared" si="191"/>
        <v>-1.0081869987174725</v>
      </c>
      <c r="I405" s="60">
        <f t="shared" si="192"/>
        <v>0.16381312365052314</v>
      </c>
      <c r="J405" s="61">
        <f t="shared" si="193"/>
        <v>0.15668234910929663</v>
      </c>
      <c r="K405" s="62">
        <f t="shared" si="194"/>
        <v>0.83618687634947686</v>
      </c>
      <c r="L405" s="63">
        <f t="shared" si="195"/>
        <v>0.84331765089070343</v>
      </c>
      <c r="M405" s="64">
        <f t="shared" si="196"/>
        <v>0.24707400604861304</v>
      </c>
      <c r="N405" s="65">
        <f t="shared" si="174"/>
        <v>2.8740983056011786</v>
      </c>
      <c r="O405" s="66">
        <f t="shared" si="175"/>
        <v>1.6661993352458451</v>
      </c>
      <c r="P405" s="67">
        <f>シート1!B385</f>
        <v>4104</v>
      </c>
      <c r="Q405" s="68">
        <f>シート1!A385</f>
        <v>6125</v>
      </c>
      <c r="R405" s="55">
        <f t="shared" si="176"/>
        <v>-3.0786999999999998e-002</v>
      </c>
      <c r="S405" s="56">
        <f t="shared" ref="S405:S468" si="199">ROUND((($C$30-$C$18+POWER(($C$13/100),2)/2))*$C$17,6)</f>
        <v>2.1259999999999999e-003</v>
      </c>
      <c r="T405" s="57">
        <f t="shared" ref="T405:T468" si="200">($C$13/100)*SQRT($C$17)</f>
        <v>2.933939219547672e-002</v>
      </c>
      <c r="U405" s="58">
        <f t="shared" si="177"/>
        <v>-0.97687776928176073</v>
      </c>
      <c r="V405" s="59">
        <f t="shared" si="178"/>
        <v>-1.0062171614772375</v>
      </c>
      <c r="W405" s="60">
        <f t="shared" si="179"/>
        <v>0.16431483423397875</v>
      </c>
      <c r="X405" s="61">
        <f t="shared" si="180"/>
        <v>0.15715555929319114</v>
      </c>
      <c r="Y405" s="62">
        <f t="shared" si="181"/>
        <v>0.83568516576602125</v>
      </c>
      <c r="Z405" s="63">
        <f t="shared" si="182"/>
        <v>0.84284444070680886</v>
      </c>
      <c r="AA405" s="64">
        <f t="shared" si="183"/>
        <v>0.24756462467388982</v>
      </c>
      <c r="AB405" s="65">
        <f t="shared" si="184"/>
        <v>-2.8798054464783416</v>
      </c>
      <c r="AC405" s="66">
        <f t="shared" si="185"/>
        <v>-1.6629090381945197</v>
      </c>
      <c r="AD405" s="67">
        <f>シート1!C385</f>
        <v>1773</v>
      </c>
      <c r="AE405" s="6">
        <f t="shared" si="186"/>
        <v>6071706.416975202</v>
      </c>
      <c r="AF405" s="13">
        <f t="shared" si="187"/>
        <v>-2623157.1248137453</v>
      </c>
      <c r="AG405" s="11">
        <f t="shared" si="188"/>
        <v>3448549.2921614568</v>
      </c>
      <c r="AH405" s="2">
        <f t="shared" si="189"/>
        <v>6125</v>
      </c>
      <c r="AI405" s="76"/>
      <c r="AJ405" s="76"/>
      <c r="AK405" s="76"/>
    </row>
    <row r="406" ht="14.25">
      <c r="A406" s="76"/>
      <c r="B406" s="76"/>
      <c r="C406" s="76"/>
      <c r="D406" s="55">
        <f t="shared" si="173"/>
        <v>-3.1602999999999999e-002</v>
      </c>
      <c r="E406" s="56">
        <f t="shared" si="197"/>
        <v>2.124e-003</v>
      </c>
      <c r="F406" s="57">
        <f t="shared" si="198"/>
        <v>2.9280635068249457e-002</v>
      </c>
      <c r="G406" s="58">
        <f t="shared" si="190"/>
        <v>-1.0067746116601699</v>
      </c>
      <c r="H406" s="59">
        <f t="shared" si="191"/>
        <v>-1.0360552467284194</v>
      </c>
      <c r="I406" s="60">
        <f t="shared" si="192"/>
        <v>0.15702154886443015</v>
      </c>
      <c r="J406" s="61">
        <f t="shared" si="193"/>
        <v>0.15008818458145567</v>
      </c>
      <c r="K406" s="62">
        <f t="shared" si="194"/>
        <v>0.8429784511355698</v>
      </c>
      <c r="L406" s="63">
        <f t="shared" si="195"/>
        <v>0.84991181541854433</v>
      </c>
      <c r="M406" s="64">
        <f t="shared" si="196"/>
        <v>0.24033149186285951</v>
      </c>
      <c r="N406" s="65">
        <f t="shared" si="174"/>
        <v>2.7956657383445762</v>
      </c>
      <c r="O406" s="66">
        <f t="shared" si="175"/>
        <v>1.6655297866126022</v>
      </c>
      <c r="P406" s="67">
        <f>シート1!B386</f>
        <v>549</v>
      </c>
      <c r="Q406" s="68">
        <f>シート1!A386</f>
        <v>6130</v>
      </c>
      <c r="R406" s="55">
        <f t="shared" si="176"/>
        <v>-3.1602999999999999e-002</v>
      </c>
      <c r="S406" s="56">
        <f t="shared" si="199"/>
        <v>2.1259999999999999e-003</v>
      </c>
      <c r="T406" s="57">
        <f t="shared" si="200"/>
        <v>2.933939219547672e-002</v>
      </c>
      <c r="U406" s="58">
        <f t="shared" si="177"/>
        <v>-1.0046902063821381</v>
      </c>
      <c r="V406" s="59">
        <f t="shared" si="178"/>
        <v>-1.0340295985776149</v>
      </c>
      <c r="W406" s="60">
        <f t="shared" si="179"/>
        <v>0.1575230227256213</v>
      </c>
      <c r="X406" s="61">
        <f t="shared" si="180"/>
        <v>0.15056116314792223</v>
      </c>
      <c r="Y406" s="62">
        <f t="shared" si="181"/>
        <v>0.84247697727437876</v>
      </c>
      <c r="Z406" s="63">
        <f t="shared" si="182"/>
        <v>0.84943883685207777</v>
      </c>
      <c r="AA406" s="64">
        <f t="shared" si="183"/>
        <v>0.24083584019473092</v>
      </c>
      <c r="AB406" s="65">
        <f t="shared" si="184"/>
        <v>-2.8015325905855168</v>
      </c>
      <c r="AC406" s="66">
        <f t="shared" si="185"/>
        <v>-1.662425815485048</v>
      </c>
      <c r="AD406" s="67">
        <f>シート1!C386</f>
        <v>203</v>
      </c>
      <c r="AE406" s="6">
        <f t="shared" si="186"/>
        <v>811897.49917366775</v>
      </c>
      <c r="AF406" s="13">
        <f t="shared" si="187"/>
        <v>-300251.63990474615</v>
      </c>
      <c r="AG406" s="11">
        <f t="shared" si="188"/>
        <v>511645.8592689216</v>
      </c>
      <c r="AH406" s="2">
        <f t="shared" si="189"/>
        <v>6130</v>
      </c>
      <c r="AI406" s="76"/>
      <c r="AJ406" s="76"/>
      <c r="AK406" s="76"/>
    </row>
    <row r="407" ht="14.25">
      <c r="A407" s="76"/>
      <c r="B407" s="76"/>
      <c r="C407" s="76"/>
      <c r="D407" s="55">
        <f t="shared" si="173"/>
        <v>-3.2418999999999996e-002</v>
      </c>
      <c r="E407" s="56">
        <f t="shared" si="197"/>
        <v>2.124e-003</v>
      </c>
      <c r="F407" s="57">
        <f t="shared" si="198"/>
        <v>2.9280635068249457e-002</v>
      </c>
      <c r="G407" s="58">
        <f t="shared" si="190"/>
        <v>-1.0346428596711166</v>
      </c>
      <c r="H407" s="59">
        <f t="shared" si="191"/>
        <v>-1.0639234947393661</v>
      </c>
      <c r="I407" s="60">
        <f t="shared" si="192"/>
        <v>0.15041786512712807</v>
      </c>
      <c r="J407" s="61">
        <f t="shared" si="193"/>
        <v>0.14368167933111675</v>
      </c>
      <c r="K407" s="62">
        <f t="shared" si="194"/>
        <v>0.84958213487287193</v>
      </c>
      <c r="L407" s="63">
        <f t="shared" si="195"/>
        <v>0.85631832066888325</v>
      </c>
      <c r="M407" s="64">
        <f t="shared" si="196"/>
        <v>0.23359149040815</v>
      </c>
      <c r="N407" s="65">
        <f t="shared" si="174"/>
        <v>2.7172624005328334</v>
      </c>
      <c r="O407" s="66">
        <f t="shared" si="175"/>
        <v>1.6623643800429169</v>
      </c>
      <c r="P407" s="67">
        <f>シート1!B387</f>
        <v>410</v>
      </c>
      <c r="Q407" s="68">
        <f>シート1!A387</f>
        <v>6135</v>
      </c>
      <c r="R407" s="55">
        <f t="shared" si="176"/>
        <v>-3.2418999999999996e-002</v>
      </c>
      <c r="S407" s="56">
        <f t="shared" si="199"/>
        <v>2.1259999999999999e-003</v>
      </c>
      <c r="T407" s="57">
        <f t="shared" si="200"/>
        <v>2.933939219547672e-002</v>
      </c>
      <c r="U407" s="58">
        <f t="shared" si="177"/>
        <v>-1.0325026434825155</v>
      </c>
      <c r="V407" s="59">
        <f t="shared" si="178"/>
        <v>-1.0618420356779923</v>
      </c>
      <c r="W407" s="60">
        <f t="shared" si="179"/>
        <v>0.15091835496222311</v>
      </c>
      <c r="X407" s="61">
        <f t="shared" si="180"/>
        <v>0.14415370152363</v>
      </c>
      <c r="Y407" s="62">
        <f t="shared" si="181"/>
        <v>0.84908164503777694</v>
      </c>
      <c r="Z407" s="63">
        <f t="shared" si="182"/>
        <v>0.85584629847636995</v>
      </c>
      <c r="AA407" s="64">
        <f t="shared" si="183"/>
        <v>0.23410878286668949</v>
      </c>
      <c r="AB407" s="65">
        <f t="shared" si="184"/>
        <v>-2.7232798258474817</v>
      </c>
      <c r="AC407" s="66">
        <f t="shared" si="185"/>
        <v>-1.659456252131259</v>
      </c>
      <c r="AD407" s="67">
        <f>シート1!C387</f>
        <v>13</v>
      </c>
      <c r="AE407" s="6">
        <f t="shared" si="186"/>
        <v>605182.74433062738</v>
      </c>
      <c r="AF407" s="13">
        <f t="shared" si="187"/>
        <v>-19193.590988504682</v>
      </c>
      <c r="AG407" s="11">
        <f t="shared" si="188"/>
        <v>585989.15334212268</v>
      </c>
      <c r="AH407" s="2">
        <f t="shared" si="189"/>
        <v>6135</v>
      </c>
      <c r="AI407" s="76"/>
      <c r="AJ407" s="76"/>
      <c r="AK407" s="76"/>
    </row>
    <row r="408" ht="14.25">
      <c r="A408" s="76"/>
      <c r="B408" s="76"/>
      <c r="C408" s="76"/>
      <c r="D408" s="55">
        <f t="shared" si="173"/>
        <v>-3.3232999999999999e-002</v>
      </c>
      <c r="E408" s="56">
        <f t="shared" si="197"/>
        <v>2.124e-003</v>
      </c>
      <c r="F408" s="57">
        <f t="shared" si="198"/>
        <v>2.9280635068249457e-002</v>
      </c>
      <c r="G408" s="58">
        <f t="shared" si="190"/>
        <v>-1.0624428031526247</v>
      </c>
      <c r="H408" s="59">
        <f t="shared" si="191"/>
        <v>-1.0917234382208743</v>
      </c>
      <c r="I408" s="60">
        <f t="shared" si="192"/>
        <v>0.14401735546925681</v>
      </c>
      <c r="J408" s="61">
        <f t="shared" si="193"/>
        <v>0.13747733994467948</v>
      </c>
      <c r="K408" s="62">
        <f t="shared" si="194"/>
        <v>0.85598264453074324</v>
      </c>
      <c r="L408" s="63">
        <f t="shared" si="195"/>
        <v>0.86252266005532052</v>
      </c>
      <c r="M408" s="64">
        <f t="shared" si="196"/>
        <v>0.22688071409419372</v>
      </c>
      <c r="N408" s="65">
        <f t="shared" si="174"/>
        <v>2.6391990253454995</v>
      </c>
      <c r="O408" s="66">
        <f t="shared" si="175"/>
        <v>1.6567959415178617</v>
      </c>
      <c r="P408" s="67">
        <f>シート1!B388</f>
        <v>554</v>
      </c>
      <c r="Q408" s="68">
        <f>シート1!A388</f>
        <v>6140</v>
      </c>
      <c r="R408" s="55">
        <f t="shared" si="176"/>
        <v>-3.3232999999999999e-002</v>
      </c>
      <c r="S408" s="56">
        <f t="shared" si="199"/>
        <v>2.1259999999999999e-003</v>
      </c>
      <c r="T408" s="57">
        <f t="shared" si="200"/>
        <v>2.933939219547672e-002</v>
      </c>
      <c r="U408" s="58">
        <f t="shared" si="177"/>
        <v>-1.0602469128449019</v>
      </c>
      <c r="V408" s="59">
        <f t="shared" si="178"/>
        <v>-1.0895863050403787</v>
      </c>
      <c r="W408" s="60">
        <f t="shared" si="179"/>
        <v>0.14451614183974859</v>
      </c>
      <c r="X408" s="61">
        <f t="shared" si="180"/>
        <v>0.13794770920805111</v>
      </c>
      <c r="Y408" s="62">
        <f t="shared" si="181"/>
        <v>0.85548385816025141</v>
      </c>
      <c r="Z408" s="63">
        <f t="shared" si="182"/>
        <v>0.86205229079194889</v>
      </c>
      <c r="AA408" s="64">
        <f t="shared" si="183"/>
        <v>0.22741009823103372</v>
      </c>
      <c r="AB408" s="65">
        <f t="shared" si="184"/>
        <v>-2.6453571075939606</v>
      </c>
      <c r="AC408" s="66">
        <f t="shared" si="185"/>
        <v>-1.6540916465982747</v>
      </c>
      <c r="AD408" s="67">
        <f>シート1!C388</f>
        <v>54</v>
      </c>
      <c r="AE408" s="6">
        <f t="shared" si="186"/>
        <v>814995.55840295798</v>
      </c>
      <c r="AF408" s="13">
        <f t="shared" si="187"/>
        <v>-79469.486002413469</v>
      </c>
      <c r="AG408" s="11">
        <f t="shared" si="188"/>
        <v>735526.07240054454</v>
      </c>
      <c r="AH408" s="2">
        <f t="shared" si="189"/>
        <v>6140</v>
      </c>
      <c r="AI408" s="76"/>
      <c r="AJ408" s="76"/>
      <c r="AK408" s="76"/>
    </row>
    <row r="409" ht="14.25">
      <c r="A409" s="76"/>
      <c r="B409" s="76"/>
      <c r="C409" s="76"/>
      <c r="D409" s="55">
        <f t="shared" si="173"/>
        <v>-3.4047000000000001e-002</v>
      </c>
      <c r="E409" s="56">
        <f t="shared" si="197"/>
        <v>2.124e-003</v>
      </c>
      <c r="F409" s="57">
        <f t="shared" si="198"/>
        <v>2.9280635068249457e-002</v>
      </c>
      <c r="G409" s="58">
        <f t="shared" si="190"/>
        <v>-1.0902427466341329</v>
      </c>
      <c r="H409" s="59">
        <f t="shared" si="191"/>
        <v>-1.1195233817023824</v>
      </c>
      <c r="I409" s="60">
        <f t="shared" si="192"/>
        <v>0.13780311397293121</v>
      </c>
      <c r="J409" s="61">
        <f t="shared" si="193"/>
        <v>0.13145846080275669</v>
      </c>
      <c r="K409" s="62">
        <f t="shared" si="194"/>
        <v>0.86219688602706879</v>
      </c>
      <c r="L409" s="63">
        <f t="shared" si="195"/>
        <v>0.86854153919724331</v>
      </c>
      <c r="M409" s="64">
        <f t="shared" si="196"/>
        <v>0.22019249091051388</v>
      </c>
      <c r="N409" s="65">
        <f t="shared" si="174"/>
        <v>2.5613980003525487</v>
      </c>
      <c r="O409" s="66">
        <f t="shared" si="175"/>
        <v>1.6489006157164521</v>
      </c>
      <c r="P409" s="67">
        <f>シート1!B389</f>
        <v>405</v>
      </c>
      <c r="Q409" s="68">
        <f>シート1!A389</f>
        <v>6145</v>
      </c>
      <c r="R409" s="55">
        <f t="shared" si="176"/>
        <v>-3.4047000000000001e-002</v>
      </c>
      <c r="S409" s="56">
        <f t="shared" si="199"/>
        <v>2.1259999999999999e-003</v>
      </c>
      <c r="T409" s="57">
        <f t="shared" si="200"/>
        <v>2.933939219547672e-002</v>
      </c>
      <c r="U409" s="58">
        <f t="shared" si="177"/>
        <v>-1.0879911822072881</v>
      </c>
      <c r="V409" s="59">
        <f t="shared" si="178"/>
        <v>-1.1173305744027648</v>
      </c>
      <c r="W409" s="60">
        <f t="shared" si="179"/>
        <v>0.1382995001365227</v>
      </c>
      <c r="X409" s="61">
        <f t="shared" si="180"/>
        <v>0.13192650369336939</v>
      </c>
      <c r="Y409" s="62">
        <f t="shared" si="181"/>
        <v>0.8617004998634773</v>
      </c>
      <c r="Z409" s="63">
        <f t="shared" si="182"/>
        <v>0.86807349630663055</v>
      </c>
      <c r="AA409" s="64">
        <f t="shared" si="183"/>
        <v>0.22073311327379269</v>
      </c>
      <c r="AB409" s="65">
        <f t="shared" si="184"/>
        <v>-2.567686811721738</v>
      </c>
      <c r="AC409" s="66">
        <f t="shared" si="185"/>
        <v>-1.6464075850728792</v>
      </c>
      <c r="AD409" s="67">
        <f>シート1!C389</f>
        <v>2</v>
      </c>
      <c r="AE409" s="6">
        <f t="shared" si="186"/>
        <v>592960.7658117247</v>
      </c>
      <c r="AF409" s="13">
        <f t="shared" si="187"/>
        <v>-2929.6411675789968</v>
      </c>
      <c r="AG409" s="11">
        <f t="shared" si="188"/>
        <v>590031.12464414572</v>
      </c>
      <c r="AH409" s="2">
        <f t="shared" si="189"/>
        <v>6145</v>
      </c>
      <c r="AI409" s="76"/>
      <c r="AJ409" s="76"/>
      <c r="AK409" s="76"/>
    </row>
    <row r="410" ht="14.25">
      <c r="A410" s="76"/>
      <c r="B410" s="76"/>
      <c r="C410" s="76"/>
      <c r="D410" s="55">
        <f t="shared" si="173"/>
        <v>-3.4860999999999996e-002</v>
      </c>
      <c r="E410" s="56">
        <f t="shared" si="197"/>
        <v>2.124e-003</v>
      </c>
      <c r="F410" s="57">
        <f t="shared" si="198"/>
        <v>2.9280635068249457e-002</v>
      </c>
      <c r="G410" s="58">
        <f t="shared" si="190"/>
        <v>-1.1180426901156408</v>
      </c>
      <c r="H410" s="59">
        <f t="shared" si="191"/>
        <v>-1.1473233251838904</v>
      </c>
      <c r="I410" s="60">
        <f t="shared" si="192"/>
        <v>0.1317743805746755</v>
      </c>
      <c r="J410" s="61">
        <f t="shared" si="193"/>
        <v>0.12562400865568801</v>
      </c>
      <c r="K410" s="62">
        <f t="shared" si="194"/>
        <v>0.8682256194253245</v>
      </c>
      <c r="L410" s="63">
        <f t="shared" si="195"/>
        <v>0.87437599134431199</v>
      </c>
      <c r="M410" s="64">
        <f t="shared" si="196"/>
        <v>0.21353633751436274</v>
      </c>
      <c r="N410" s="65">
        <f t="shared" si="174"/>
        <v>2.483970028451953</v>
      </c>
      <c r="O410" s="66">
        <f t="shared" si="175"/>
        <v>1.6387640187596533</v>
      </c>
      <c r="P410" s="67">
        <f>シート1!B390</f>
        <v>21598</v>
      </c>
      <c r="Q410" s="68">
        <f>シート1!A390</f>
        <v>6150</v>
      </c>
      <c r="R410" s="55">
        <f t="shared" si="176"/>
        <v>-3.4860999999999996e-002</v>
      </c>
      <c r="S410" s="56">
        <f t="shared" si="199"/>
        <v>2.1259999999999999e-003</v>
      </c>
      <c r="T410" s="57">
        <f t="shared" si="200"/>
        <v>2.933939219547672e-002</v>
      </c>
      <c r="U410" s="58">
        <f t="shared" si="177"/>
        <v>-1.1157354515696742</v>
      </c>
      <c r="V410" s="59">
        <f t="shared" si="178"/>
        <v>-1.145074843765151</v>
      </c>
      <c r="W410" s="60">
        <f t="shared" si="179"/>
        <v>0.13226769540789829</v>
      </c>
      <c r="X410" s="61">
        <f t="shared" si="180"/>
        <v>0.12608907761984078</v>
      </c>
      <c r="Y410" s="62">
        <f t="shared" si="181"/>
        <v>0.86773230459210171</v>
      </c>
      <c r="Z410" s="63">
        <f t="shared" si="182"/>
        <v>0.87391092238015922</v>
      </c>
      <c r="AA410" s="64">
        <f t="shared" si="183"/>
        <v>0.21408731521565316</v>
      </c>
      <c r="AB410" s="65">
        <f t="shared" si="184"/>
        <v>-2.4903792987067579</v>
      </c>
      <c r="AC410" s="66">
        <f t="shared" si="185"/>
        <v>-1.6364886450111125</v>
      </c>
      <c r="AD410" s="67">
        <f>シート1!C390</f>
        <v>5644</v>
      </c>
      <c r="AE410" s="6">
        <f t="shared" si="186"/>
        <v>31427252.282140899</v>
      </c>
      <c r="AF410" s="13">
        <f t="shared" si="187"/>
        <v>-8217639.3469815422</v>
      </c>
      <c r="AG410" s="11">
        <f t="shared" si="188"/>
        <v>23209612.935159355</v>
      </c>
      <c r="AH410" s="2">
        <f t="shared" si="189"/>
        <v>6150</v>
      </c>
      <c r="AI410" s="76"/>
      <c r="AJ410" s="76"/>
      <c r="AK410" s="76"/>
    </row>
    <row r="411" ht="14.25">
      <c r="A411" s="76"/>
      <c r="B411" s="76"/>
      <c r="C411" s="76"/>
      <c r="D411" s="55">
        <f t="shared" si="173"/>
        <v>-3.5672999999999996e-002</v>
      </c>
      <c r="E411" s="56">
        <f t="shared" si="197"/>
        <v>2.124e-003</v>
      </c>
      <c r="F411" s="57">
        <f t="shared" si="198"/>
        <v>2.9280635068249457e-002</v>
      </c>
      <c r="G411" s="58">
        <f t="shared" si="190"/>
        <v>-1.1457743290677105</v>
      </c>
      <c r="H411" s="59">
        <f t="shared" si="191"/>
        <v>-1.17505496413596</v>
      </c>
      <c r="I411" s="60">
        <f t="shared" si="192"/>
        <v>0.12594426979548395</v>
      </c>
      <c r="J411" s="61">
        <f t="shared" si="193"/>
        <v>0.11998636337233581</v>
      </c>
      <c r="K411" s="62">
        <f t="shared" si="194"/>
        <v>0.87405573020451599</v>
      </c>
      <c r="L411" s="63">
        <f t="shared" si="195"/>
        <v>0.88001363662766419</v>
      </c>
      <c r="M411" s="64">
        <f t="shared" si="196"/>
        <v>0.20693760841349165</v>
      </c>
      <c r="N411" s="65">
        <f t="shared" si="174"/>
        <v>2.4072100469741637</v>
      </c>
      <c r="O411" s="66">
        <f t="shared" si="175"/>
        <v>1.6265087895163666</v>
      </c>
      <c r="P411" s="67">
        <f>シート1!B391</f>
        <v>777</v>
      </c>
      <c r="Q411" s="68">
        <f>シート1!A391</f>
        <v>6155</v>
      </c>
      <c r="R411" s="55">
        <f t="shared" si="176"/>
        <v>-3.5672999999999996e-002</v>
      </c>
      <c r="S411" s="56">
        <f t="shared" si="199"/>
        <v>2.1259999999999999e-003</v>
      </c>
      <c r="T411" s="57">
        <f t="shared" si="200"/>
        <v>2.933939219547672e-002</v>
      </c>
      <c r="U411" s="58">
        <f t="shared" si="177"/>
        <v>-1.1434115531940694</v>
      </c>
      <c r="V411" s="59">
        <f t="shared" si="178"/>
        <v>-1.1727509453895462</v>
      </c>
      <c r="W411" s="60">
        <f t="shared" si="179"/>
        <v>0.1264338789666335</v>
      </c>
      <c r="X411" s="61">
        <f t="shared" si="180"/>
        <v>0.1204478474882954</v>
      </c>
      <c r="Y411" s="62">
        <f t="shared" si="181"/>
        <v>0.8735661210333665</v>
      </c>
      <c r="Z411" s="63">
        <f t="shared" si="182"/>
        <v>0.8795521525117046</v>
      </c>
      <c r="AA411" s="64">
        <f t="shared" si="183"/>
        <v>0.2074980113539884</v>
      </c>
      <c r="AB411" s="65">
        <f t="shared" si="184"/>
        <v>-2.4137289567028493</v>
      </c>
      <c r="AC411" s="66">
        <f t="shared" si="185"/>
        <v>-1.6244558677025411</v>
      </c>
      <c r="AD411" s="67">
        <f>シート1!C391</f>
        <v>4</v>
      </c>
      <c r="AE411" s="6">
        <f t="shared" si="186"/>
        <v>1122157.686084701</v>
      </c>
      <c r="AF411" s="13">
        <f t="shared" si="187"/>
        <v>-5781.159936439386</v>
      </c>
      <c r="AG411" s="11">
        <f t="shared" si="188"/>
        <v>1116376.5261482615</v>
      </c>
      <c r="AH411" s="2">
        <f t="shared" si="189"/>
        <v>6155</v>
      </c>
      <c r="AI411" s="76"/>
      <c r="AJ411" s="76"/>
      <c r="AK411" s="76"/>
    </row>
    <row r="412" ht="14.25">
      <c r="A412" s="76"/>
      <c r="B412" s="76"/>
      <c r="C412" s="76"/>
      <c r="D412" s="55">
        <f t="shared" si="173"/>
        <v>-3.6484999999999997e-002</v>
      </c>
      <c r="E412" s="56">
        <f t="shared" si="197"/>
        <v>2.124e-003</v>
      </c>
      <c r="F412" s="57">
        <f t="shared" si="198"/>
        <v>2.9280635068249457e-002</v>
      </c>
      <c r="G412" s="58">
        <f t="shared" si="190"/>
        <v>-1.1735059680197799</v>
      </c>
      <c r="H412" s="59">
        <f t="shared" si="191"/>
        <v>-1.2027866030880294</v>
      </c>
      <c r="I412" s="60">
        <f t="shared" si="192"/>
        <v>0.12029648250770014</v>
      </c>
      <c r="J412" s="61">
        <f t="shared" si="193"/>
        <v>0.1145294551832855</v>
      </c>
      <c r="K412" s="62">
        <f t="shared" si="194"/>
        <v>0.8797035174922998</v>
      </c>
      <c r="L412" s="63">
        <f t="shared" si="195"/>
        <v>0.8854705448167145</v>
      </c>
      <c r="M412" s="64">
        <f t="shared" si="196"/>
        <v>0.20038862723749409</v>
      </c>
      <c r="N412" s="65">
        <f t="shared" si="174"/>
        <v>2.3310287602319026</v>
      </c>
      <c r="O412" s="66">
        <f t="shared" si="175"/>
        <v>1.6122057274411965</v>
      </c>
      <c r="P412" s="67">
        <f>シート1!B392</f>
        <v>873</v>
      </c>
      <c r="Q412" s="68">
        <f>シート1!A392</f>
        <v>6160</v>
      </c>
      <c r="R412" s="55">
        <f t="shared" si="176"/>
        <v>-3.6484999999999997e-002</v>
      </c>
      <c r="S412" s="56">
        <f t="shared" si="199"/>
        <v>2.1259999999999999e-003</v>
      </c>
      <c r="T412" s="57">
        <f t="shared" si="200"/>
        <v>2.933939219547672e-002</v>
      </c>
      <c r="U412" s="58">
        <f t="shared" si="177"/>
        <v>-1.1710876548184646</v>
      </c>
      <c r="V412" s="59">
        <f t="shared" si="178"/>
        <v>-1.2004270470139413</v>
      </c>
      <c r="W412" s="60">
        <f t="shared" si="179"/>
        <v>0.12078177277579638</v>
      </c>
      <c r="X412" s="61">
        <f t="shared" si="180"/>
        <v>0.11498676489379683</v>
      </c>
      <c r="Y412" s="62">
        <f t="shared" si="181"/>
        <v>0.87921822722420362</v>
      </c>
      <c r="Z412" s="63">
        <f t="shared" si="182"/>
        <v>0.88501323510620322</v>
      </c>
      <c r="AA412" s="64">
        <f t="shared" si="183"/>
        <v>0.20095753119413878</v>
      </c>
      <c r="AB412" s="65">
        <f t="shared" si="184"/>
        <v>-2.3376465583725965</v>
      </c>
      <c r="AC412" s="66">
        <f t="shared" si="185"/>
        <v>-1.610379544369773</v>
      </c>
      <c r="AD412" s="67">
        <f>シート1!C392</f>
        <v>427</v>
      </c>
      <c r="AE412" s="6">
        <f t="shared" si="186"/>
        <v>1249715.5062893298</v>
      </c>
      <c r="AF412" s="13">
        <f t="shared" si="187"/>
        <v>-611791.15832015849</v>
      </c>
      <c r="AG412" s="11">
        <f t="shared" si="188"/>
        <v>637924.34796917136</v>
      </c>
      <c r="AH412" s="2">
        <f t="shared" si="189"/>
        <v>6160</v>
      </c>
      <c r="AI412" s="76"/>
      <c r="AJ412" s="76"/>
      <c r="AK412" s="76"/>
    </row>
    <row r="413" ht="14.25">
      <c r="A413" s="76"/>
      <c r="B413" s="76"/>
      <c r="C413" s="76"/>
      <c r="D413" s="55">
        <f t="shared" si="173"/>
        <v>-3.7296999999999997e-002</v>
      </c>
      <c r="E413" s="56">
        <f t="shared" si="197"/>
        <v>2.124e-003</v>
      </c>
      <c r="F413" s="57">
        <f t="shared" si="198"/>
        <v>2.9280635068249457e-002</v>
      </c>
      <c r="G413" s="58">
        <f t="shared" si="190"/>
        <v>-1.2012376069718496</v>
      </c>
      <c r="H413" s="59">
        <f t="shared" si="191"/>
        <v>-1.2305182420400991</v>
      </c>
      <c r="I413" s="60">
        <f t="shared" si="192"/>
        <v>0.11482952263668689</v>
      </c>
      <c r="J413" s="61">
        <f t="shared" si="193"/>
        <v>0.10925155008470266</v>
      </c>
      <c r="K413" s="62">
        <f t="shared" si="194"/>
        <v>0.88517047736331311</v>
      </c>
      <c r="L413" s="63">
        <f t="shared" si="195"/>
        <v>0.89074844991529734</v>
      </c>
      <c r="M413" s="64">
        <f t="shared" si="196"/>
        <v>0.19389772931382626</v>
      </c>
      <c r="N413" s="65">
        <f t="shared" si="174"/>
        <v>2.2555231292568116</v>
      </c>
      <c r="O413" s="66">
        <f t="shared" si="175"/>
        <v>1.5959511238181705</v>
      </c>
      <c r="P413" s="67">
        <f>シート1!B393</f>
        <v>159</v>
      </c>
      <c r="Q413" s="68">
        <f>シート1!A393</f>
        <v>6165</v>
      </c>
      <c r="R413" s="55">
        <f t="shared" si="176"/>
        <v>-3.7296999999999997e-002</v>
      </c>
      <c r="S413" s="56">
        <f t="shared" si="199"/>
        <v>2.1259999999999999e-003</v>
      </c>
      <c r="T413" s="57">
        <f t="shared" si="200"/>
        <v>2.933939219547672e-002</v>
      </c>
      <c r="U413" s="58">
        <f t="shared" si="177"/>
        <v>-1.1987637564428597</v>
      </c>
      <c r="V413" s="59">
        <f t="shared" si="178"/>
        <v>-1.2281031486383365</v>
      </c>
      <c r="W413" s="60">
        <f t="shared" si="179"/>
        <v>0.11530990957244841</v>
      </c>
      <c r="X413" s="61">
        <f t="shared" si="180"/>
        <v>0.10970412460676093</v>
      </c>
      <c r="Y413" s="62">
        <f t="shared" si="181"/>
        <v>0.88469009042755165</v>
      </c>
      <c r="Z413" s="63">
        <f t="shared" si="182"/>
        <v>0.89029587539323907</v>
      </c>
      <c r="AA413" s="64">
        <f t="shared" si="183"/>
        <v>0.1944741936702295</v>
      </c>
      <c r="AB413" s="65">
        <f t="shared" si="184"/>
        <v>-2.2622288740515599</v>
      </c>
      <c r="AC413" s="66">
        <f t="shared" si="185"/>
        <v>-1.5943549370848498</v>
      </c>
      <c r="AD413" s="67">
        <f>シート1!C393</f>
        <v>0</v>
      </c>
      <c r="AE413" s="6">
        <f t="shared" si="186"/>
        <v>225316.58817166364</v>
      </c>
      <c r="AF413" s="13">
        <f t="shared" si="187"/>
        <v>0</v>
      </c>
      <c r="AG413" s="11">
        <f t="shared" si="188"/>
        <v>225316.58817166364</v>
      </c>
      <c r="AH413" s="2">
        <f t="shared" si="189"/>
        <v>6165</v>
      </c>
      <c r="AI413" s="76"/>
      <c r="AJ413" s="76"/>
      <c r="AK413" s="76"/>
    </row>
    <row r="414" ht="14.25">
      <c r="A414" s="76"/>
      <c r="B414" s="76"/>
      <c r="C414" s="76"/>
      <c r="D414" s="55">
        <f t="shared" si="173"/>
        <v>-3.8107999999999996e-002</v>
      </c>
      <c r="E414" s="56">
        <f t="shared" si="197"/>
        <v>2.124e-003</v>
      </c>
      <c r="F414" s="57">
        <f t="shared" si="198"/>
        <v>2.9280635068249457e-002</v>
      </c>
      <c r="G414" s="58">
        <f t="shared" si="190"/>
        <v>-1.2289350936591998</v>
      </c>
      <c r="H414" s="59">
        <f t="shared" si="191"/>
        <v>-1.2582157287274494</v>
      </c>
      <c r="I414" s="60">
        <f t="shared" si="192"/>
        <v>0.10954807121182569</v>
      </c>
      <c r="J414" s="61">
        <f t="shared" si="193"/>
        <v>0.10415687407384322</v>
      </c>
      <c r="K414" s="62">
        <f t="shared" si="194"/>
        <v>0.89045192878817425</v>
      </c>
      <c r="L414" s="63">
        <f t="shared" si="195"/>
        <v>0.89584312592615678</v>
      </c>
      <c r="M414" s="64">
        <f t="shared" si="196"/>
        <v>0.18748072002008229</v>
      </c>
      <c r="N414" s="65">
        <f t="shared" si="174"/>
        <v>2.1808770107389948</v>
      </c>
      <c r="O414" s="66">
        <f t="shared" si="175"/>
        <v>1.5778674967385602</v>
      </c>
      <c r="P414" s="67">
        <f>シート1!B394</f>
        <v>354</v>
      </c>
      <c r="Q414" s="68">
        <f>シート1!A394</f>
        <v>6170</v>
      </c>
      <c r="R414" s="55">
        <f t="shared" si="176"/>
        <v>-3.8107999999999996e-002</v>
      </c>
      <c r="S414" s="56">
        <f t="shared" si="199"/>
        <v>2.1259999999999999e-003</v>
      </c>
      <c r="T414" s="57">
        <f t="shared" si="200"/>
        <v>2.933939219547672e-002</v>
      </c>
      <c r="U414" s="58">
        <f t="shared" si="177"/>
        <v>-1.2264057741982592</v>
      </c>
      <c r="V414" s="59">
        <f t="shared" si="178"/>
        <v>-1.255745166393736</v>
      </c>
      <c r="W414" s="60">
        <f t="shared" si="179"/>
        <v>0.1100230070952144</v>
      </c>
      <c r="X414" s="61">
        <f t="shared" si="180"/>
        <v>0.10460418894693557</v>
      </c>
      <c r="Y414" s="62">
        <f t="shared" si="181"/>
        <v>0.8899769929047856</v>
      </c>
      <c r="Z414" s="63">
        <f t="shared" si="182"/>
        <v>0.89539581105306443</v>
      </c>
      <c r="AA414" s="64">
        <f t="shared" si="183"/>
        <v>0.18806378445128619</v>
      </c>
      <c r="AB414" s="65">
        <f t="shared" si="184"/>
        <v>-2.1876595311691274</v>
      </c>
      <c r="AC414" s="66">
        <f t="shared" si="185"/>
        <v>-1.576503259668999</v>
      </c>
      <c r="AD414" s="67">
        <f>シート1!C394</f>
        <v>19</v>
      </c>
      <c r="AE414" s="6">
        <f t="shared" si="186"/>
        <v>495964.10645050433</v>
      </c>
      <c r="AF414" s="13">
        <f t="shared" si="187"/>
        <v>-26649.89792085487</v>
      </c>
      <c r="AG414" s="11">
        <f t="shared" si="188"/>
        <v>469314.20852964948</v>
      </c>
      <c r="AH414" s="2">
        <f t="shared" si="189"/>
        <v>6170</v>
      </c>
      <c r="AI414" s="76"/>
      <c r="AJ414" s="76"/>
      <c r="AK414" s="76"/>
    </row>
    <row r="415" ht="14.25">
      <c r="A415" s="76"/>
      <c r="B415" s="76"/>
      <c r="C415" s="76"/>
      <c r="D415" s="55">
        <f t="shared" si="173"/>
        <v>-3.8918000000000001e-002</v>
      </c>
      <c r="E415" s="56">
        <f t="shared" si="197"/>
        <v>2.124e-003</v>
      </c>
      <c r="F415" s="57">
        <f t="shared" si="198"/>
        <v>2.9280635068249457e-002</v>
      </c>
      <c r="G415" s="58">
        <f t="shared" si="190"/>
        <v>-1.2565984280818308</v>
      </c>
      <c r="H415" s="59">
        <f t="shared" si="191"/>
        <v>-1.2858790631500803</v>
      </c>
      <c r="I415" s="60">
        <f t="shared" si="192"/>
        <v>0.1044495421204561</v>
      </c>
      <c r="J415" s="61">
        <f t="shared" si="193"/>
        <v>9.9242635834410509e-002</v>
      </c>
      <c r="K415" s="62">
        <f t="shared" si="194"/>
        <v>0.8955504578795439</v>
      </c>
      <c r="L415" s="63">
        <f t="shared" si="195"/>
        <v>0.90075736416558949</v>
      </c>
      <c r="M415" s="64">
        <f t="shared" si="196"/>
        <v>0.18114484159306271</v>
      </c>
      <c r="N415" s="65">
        <f t="shared" si="174"/>
        <v>2.1071746502891093</v>
      </c>
      <c r="O415" s="66">
        <f t="shared" si="175"/>
        <v>1.5580626033589109</v>
      </c>
      <c r="P415" s="67">
        <f>シート1!B395</f>
        <v>5639</v>
      </c>
      <c r="Q415" s="68">
        <f>シート1!A395</f>
        <v>6175</v>
      </c>
      <c r="R415" s="55">
        <f t="shared" si="176"/>
        <v>-3.8918000000000001e-002</v>
      </c>
      <c r="S415" s="56">
        <f t="shared" si="199"/>
        <v>2.1259999999999999e-003</v>
      </c>
      <c r="T415" s="57">
        <f t="shared" si="200"/>
        <v>2.933939219547672e-002</v>
      </c>
      <c r="U415" s="58">
        <f t="shared" si="177"/>
        <v>-1.2540137080846634</v>
      </c>
      <c r="V415" s="59">
        <f t="shared" si="178"/>
        <v>-1.2833531002801402</v>
      </c>
      <c r="W415" s="60">
        <f t="shared" si="179"/>
        <v>0.10491851147658077</v>
      </c>
      <c r="X415" s="61">
        <f t="shared" si="180"/>
        <v>9.9684198525047951e-002</v>
      </c>
      <c r="Y415" s="62">
        <f t="shared" si="181"/>
        <v>0.89508148852341929</v>
      </c>
      <c r="Z415" s="63">
        <f t="shared" si="182"/>
        <v>0.90031580147495205</v>
      </c>
      <c r="AA415" s="64">
        <f t="shared" si="183"/>
        <v>0.18173354134380335</v>
      </c>
      <c r="AB415" s="65">
        <f t="shared" si="184"/>
        <v>-2.114022723800244</v>
      </c>
      <c r="AC415" s="66">
        <f t="shared" si="185"/>
        <v>-1.5569312664116088</v>
      </c>
      <c r="AD415" s="67">
        <f>シート1!C395</f>
        <v>1189</v>
      </c>
      <c r="AE415" s="6">
        <f t="shared" si="186"/>
        <v>7801236.6695064493</v>
      </c>
      <c r="AF415" s="13">
        <f t="shared" si="187"/>
        <v>-1647018.0955524088</v>
      </c>
      <c r="AG415" s="11">
        <f t="shared" si="188"/>
        <v>6154218.5739540402</v>
      </c>
      <c r="AH415" s="2">
        <f t="shared" si="189"/>
        <v>6175</v>
      </c>
      <c r="AI415" s="76"/>
      <c r="AJ415" s="76"/>
      <c r="AK415" s="76"/>
    </row>
    <row r="416" ht="14.25">
      <c r="A416" s="76"/>
      <c r="B416" s="76"/>
      <c r="C416" s="76"/>
      <c r="D416" s="55">
        <f t="shared" si="173"/>
        <v>-3.9726999999999998e-002</v>
      </c>
      <c r="E416" s="56">
        <f t="shared" si="197"/>
        <v>2.124e-003</v>
      </c>
      <c r="F416" s="57">
        <f t="shared" si="198"/>
        <v>2.9280635068249457e-002</v>
      </c>
      <c r="G416" s="58">
        <f t="shared" si="190"/>
        <v>-1.2842276102397423</v>
      </c>
      <c r="H416" s="59">
        <f t="shared" si="191"/>
        <v>-1.3135082453079918</v>
      </c>
      <c r="I416" s="60">
        <f t="shared" si="192"/>
        <v>9.9531163574138271e-002</v>
      </c>
      <c r="J416" s="61">
        <f t="shared" si="193"/>
        <v>9.4505872184877382e-002</v>
      </c>
      <c r="K416" s="62">
        <f t="shared" si="194"/>
        <v>0.90046883642586173</v>
      </c>
      <c r="L416" s="63">
        <f t="shared" si="195"/>
        <v>0.90549412781512262</v>
      </c>
      <c r="M416" s="64">
        <f t="shared" si="196"/>
        <v>0.17489686692225936</v>
      </c>
      <c r="N416" s="65">
        <f t="shared" si="174"/>
        <v>2.0344948338163809</v>
      </c>
      <c r="O416" s="66">
        <f t="shared" si="175"/>
        <v>1.536645329638276</v>
      </c>
      <c r="P416" s="67">
        <f>シート1!B396</f>
        <v>516</v>
      </c>
      <c r="Q416" s="68">
        <f>シート1!A396</f>
        <v>6180</v>
      </c>
      <c r="R416" s="55">
        <f t="shared" si="176"/>
        <v>-3.9726999999999998e-002</v>
      </c>
      <c r="S416" s="56">
        <f t="shared" si="199"/>
        <v>2.1259999999999999e-003</v>
      </c>
      <c r="T416" s="57">
        <f t="shared" si="200"/>
        <v>2.933939219547672e-002</v>
      </c>
      <c r="U416" s="58">
        <f t="shared" si="177"/>
        <v>-1.2815875581020719</v>
      </c>
      <c r="V416" s="59">
        <f t="shared" si="178"/>
        <v>-1.3109269502975487</v>
      </c>
      <c r="W416" s="60">
        <f t="shared" si="179"/>
        <v>9.9993683511882425e-002</v>
      </c>
      <c r="X416" s="61">
        <f t="shared" si="180"/>
        <v>9.4941222334624875e-002</v>
      </c>
      <c r="Y416" s="62">
        <f t="shared" si="181"/>
        <v>0.90000631648811757</v>
      </c>
      <c r="Z416" s="63">
        <f t="shared" si="182"/>
        <v>0.90505877766537512</v>
      </c>
      <c r="AA416" s="64">
        <f t="shared" si="183"/>
        <v>0.17549023691357862</v>
      </c>
      <c r="AB416" s="65">
        <f t="shared" si="184"/>
        <v>-2.0413972340887501</v>
      </c>
      <c r="AC416" s="66">
        <f t="shared" si="185"/>
        <v>-1.5357468697203731</v>
      </c>
      <c r="AD416" s="67">
        <f>シート1!C396</f>
        <v>108</v>
      </c>
      <c r="AE416" s="6">
        <f t="shared" si="186"/>
        <v>704043.99254678469</v>
      </c>
      <c r="AF416" s="13">
        <f t="shared" si="187"/>
        <v>-147567.41516406953</v>
      </c>
      <c r="AG416" s="11">
        <f t="shared" si="188"/>
        <v>556476.57738271519</v>
      </c>
      <c r="AH416" s="2">
        <f t="shared" si="189"/>
        <v>6180</v>
      </c>
      <c r="AI416" s="76"/>
      <c r="AJ416" s="76"/>
      <c r="AK416" s="76"/>
    </row>
    <row r="417" ht="14.25">
      <c r="A417" s="76"/>
      <c r="B417" s="76"/>
      <c r="C417" s="76"/>
      <c r="D417" s="55">
        <f t="shared" si="173"/>
        <v>-4.0535999999999996e-002</v>
      </c>
      <c r="E417" s="56">
        <f t="shared" si="197"/>
        <v>2.124e-003</v>
      </c>
      <c r="F417" s="57">
        <f t="shared" si="198"/>
        <v>2.9280635068249457e-002</v>
      </c>
      <c r="G417" s="58">
        <f t="shared" si="190"/>
        <v>-1.3118567923976538</v>
      </c>
      <c r="H417" s="59">
        <f t="shared" si="191"/>
        <v>-1.3411374274659034</v>
      </c>
      <c r="I417" s="60">
        <f t="shared" si="192"/>
        <v>9.4784229218271343e-002</v>
      </c>
      <c r="J417" s="61">
        <f t="shared" si="193"/>
        <v>8.9937918751980317e-002</v>
      </c>
      <c r="K417" s="62">
        <f t="shared" si="194"/>
        <v>0.90521577078172866</v>
      </c>
      <c r="L417" s="63">
        <f t="shared" si="195"/>
        <v>0.91006208124801968</v>
      </c>
      <c r="M417" s="64">
        <f t="shared" si="196"/>
        <v>0.1687355377567093</v>
      </c>
      <c r="N417" s="65">
        <f t="shared" si="174"/>
        <v>1.9628229246659123</v>
      </c>
      <c r="O417" s="66">
        <f t="shared" si="175"/>
        <v>1.5136959533719658</v>
      </c>
      <c r="P417" s="67">
        <f>シート1!B397</f>
        <v>64</v>
      </c>
      <c r="Q417" s="68">
        <f>シート1!A397</f>
        <v>6185</v>
      </c>
      <c r="R417" s="55">
        <f t="shared" si="176"/>
        <v>-4.0535999999999996e-002</v>
      </c>
      <c r="S417" s="56">
        <f t="shared" si="199"/>
        <v>2.1259999999999999e-003</v>
      </c>
      <c r="T417" s="57">
        <f t="shared" si="200"/>
        <v>2.933939219547672e-002</v>
      </c>
      <c r="U417" s="58">
        <f t="shared" si="177"/>
        <v>-1.3091614081194802</v>
      </c>
      <c r="V417" s="59">
        <f t="shared" si="178"/>
        <v>-1.338500800314957</v>
      </c>
      <c r="W417" s="60">
        <f t="shared" si="179"/>
        <v>9.5239840819794641e-002</v>
      </c>
      <c r="X417" s="61">
        <f t="shared" si="180"/>
        <v>9.0366619814948645e-002</v>
      </c>
      <c r="Y417" s="62">
        <f t="shared" si="181"/>
        <v>0.90476015918020536</v>
      </c>
      <c r="Z417" s="63">
        <f t="shared" si="182"/>
        <v>0.90963338018505135</v>
      </c>
      <c r="AA417" s="64">
        <f t="shared" si="183"/>
        <v>0.16933262054520026</v>
      </c>
      <c r="AB417" s="65">
        <f t="shared" si="184"/>
        <v>-1.9697685142006036</v>
      </c>
      <c r="AC417" s="66">
        <f t="shared" si="185"/>
        <v>-1.5130296937194891</v>
      </c>
      <c r="AD417" s="67">
        <f>シート1!C397</f>
        <v>0</v>
      </c>
      <c r="AE417" s="6">
        <f t="shared" si="186"/>
        <v>86019.13658824873</v>
      </c>
      <c r="AF417" s="13">
        <f t="shared" si="187"/>
        <v>0</v>
      </c>
      <c r="AG417" s="11">
        <f t="shared" si="188"/>
        <v>86019.13658824873</v>
      </c>
      <c r="AH417" s="2">
        <f t="shared" si="189"/>
        <v>6185</v>
      </c>
      <c r="AI417" s="76"/>
      <c r="AJ417" s="76"/>
      <c r="AK417" s="76"/>
    </row>
    <row r="418" ht="14.25">
      <c r="A418" s="76"/>
      <c r="B418" s="76"/>
      <c r="C418" s="76"/>
      <c r="D418" s="55">
        <f t="shared" si="173"/>
        <v>-4.1343999999999999e-002</v>
      </c>
      <c r="E418" s="56">
        <f t="shared" si="197"/>
        <v>2.124e-003</v>
      </c>
      <c r="F418" s="57">
        <f t="shared" si="198"/>
        <v>2.9280635068249457e-002</v>
      </c>
      <c r="G418" s="58">
        <f t="shared" si="190"/>
        <v>-1.3394518222908465</v>
      </c>
      <c r="H418" s="59">
        <f t="shared" si="191"/>
        <v>-1.368732457359096</v>
      </c>
      <c r="I418" s="60">
        <f t="shared" si="192"/>
        <v>9.0211814253678413e-002</v>
      </c>
      <c r="J418" s="61">
        <f t="shared" si="193"/>
        <v>8.5541460313760531e-002</v>
      </c>
      <c r="K418" s="62">
        <f t="shared" si="194"/>
        <v>0.90978818574632159</v>
      </c>
      <c r="L418" s="63">
        <f t="shared" si="195"/>
        <v>0.91445853968623947</v>
      </c>
      <c r="M418" s="64">
        <f t="shared" si="196"/>
        <v>0.16267448078733543</v>
      </c>
      <c r="N418" s="65">
        <f t="shared" si="174"/>
        <v>1.8923174358675394</v>
      </c>
      <c r="O418" s="66">
        <f t="shared" si="175"/>
        <v>1.4893501126265194</v>
      </c>
      <c r="P418" s="67">
        <f>シート1!B398</f>
        <v>893</v>
      </c>
      <c r="Q418" s="68">
        <f>シート1!A398</f>
        <v>6190</v>
      </c>
      <c r="R418" s="55">
        <f t="shared" si="176"/>
        <v>-4.1343999999999999e-002</v>
      </c>
      <c r="S418" s="56">
        <f t="shared" si="199"/>
        <v>2.1259999999999999e-003</v>
      </c>
      <c r="T418" s="57">
        <f t="shared" si="200"/>
        <v>2.933939219547672e-002</v>
      </c>
      <c r="U418" s="58">
        <f t="shared" si="177"/>
        <v>-1.3367011742678934</v>
      </c>
      <c r="V418" s="59">
        <f t="shared" si="178"/>
        <v>-1.3660405664633701</v>
      </c>
      <c r="W418" s="60">
        <f t="shared" si="179"/>
        <v>9.0660099242519998e-002</v>
      </c>
      <c r="X418" s="61">
        <f t="shared" si="180"/>
        <v>8.5963115528660317e-002</v>
      </c>
      <c r="Y418" s="62">
        <f t="shared" si="181"/>
        <v>0.90933990075748006</v>
      </c>
      <c r="Z418" s="63">
        <f t="shared" si="182"/>
        <v>0.91403688447133968</v>
      </c>
      <c r="AA418" s="64">
        <f t="shared" si="183"/>
        <v>0.16327432001723385</v>
      </c>
      <c r="AB418" s="65">
        <f t="shared" si="184"/>
        <v>-1.8992950898176881</v>
      </c>
      <c r="AC418" s="66">
        <f t="shared" si="185"/>
        <v>-1.4889141829456853</v>
      </c>
      <c r="AD418" s="67">
        <f>シート1!C398</f>
        <v>59</v>
      </c>
      <c r="AE418" s="6">
        <f t="shared" si="186"/>
        <v>1180931.5259836125</v>
      </c>
      <c r="AF418" s="13">
        <f t="shared" si="187"/>
        <v>-78157.157185428514</v>
      </c>
      <c r="AG418" s="11">
        <f t="shared" si="188"/>
        <v>1102774.368798184</v>
      </c>
      <c r="AH418" s="2">
        <f t="shared" si="189"/>
        <v>6190</v>
      </c>
      <c r="AI418" s="76"/>
      <c r="AJ418" s="76"/>
      <c r="AK418" s="76"/>
    </row>
    <row r="419" ht="14.25">
      <c r="A419" s="76"/>
      <c r="B419" s="76"/>
      <c r="C419" s="76"/>
      <c r="D419" s="55">
        <f t="shared" si="173"/>
        <v>-4.2151000000000001e-002</v>
      </c>
      <c r="E419" s="56">
        <f t="shared" si="197"/>
        <v>2.124e-003</v>
      </c>
      <c r="F419" s="57">
        <f t="shared" si="198"/>
        <v>2.9280635068249457e-002</v>
      </c>
      <c r="G419" s="58">
        <f t="shared" si="190"/>
        <v>-1.3670126999193195</v>
      </c>
      <c r="H419" s="59">
        <f t="shared" si="191"/>
        <v>-1.396293334987569</v>
      </c>
      <c r="I419" s="60">
        <f t="shared" si="192"/>
        <v>8.5810662418145389e-002</v>
      </c>
      <c r="J419" s="61">
        <f t="shared" si="193"/>
        <v>8.1313090022621271e-002</v>
      </c>
      <c r="K419" s="62">
        <f t="shared" si="194"/>
        <v>0.91418933758185461</v>
      </c>
      <c r="L419" s="63">
        <f t="shared" si="195"/>
        <v>0.91868690997737867</v>
      </c>
      <c r="M419" s="64">
        <f t="shared" si="196"/>
        <v>0.15671907712108102</v>
      </c>
      <c r="N419" s="65">
        <f t="shared" si="174"/>
        <v>1.8230409633640534</v>
      </c>
      <c r="O419" s="66">
        <f t="shared" si="175"/>
        <v>1.4637177448131655</v>
      </c>
      <c r="P419" s="67">
        <f>シート1!B399</f>
        <v>315</v>
      </c>
      <c r="Q419" s="68">
        <f>シート1!A399</f>
        <v>6195</v>
      </c>
      <c r="R419" s="55">
        <f t="shared" si="176"/>
        <v>-4.2151000000000001e-002</v>
      </c>
      <c r="S419" s="56">
        <f t="shared" si="199"/>
        <v>2.1259999999999999e-003</v>
      </c>
      <c r="T419" s="57">
        <f t="shared" si="200"/>
        <v>2.933939219547672e-002</v>
      </c>
      <c r="U419" s="58">
        <f t="shared" si="177"/>
        <v>-1.3642068565473107</v>
      </c>
      <c r="V419" s="59">
        <f t="shared" si="178"/>
        <v>-1.3935462487427874</v>
      </c>
      <c r="W419" s="60">
        <f t="shared" si="179"/>
        <v>8.6251235420363059e-002</v>
      </c>
      <c r="X419" s="61">
        <f t="shared" si="180"/>
        <v>8.172733487626227e-002</v>
      </c>
      <c r="Y419" s="62">
        <f t="shared" si="181"/>
        <v>0.91374876457963694</v>
      </c>
      <c r="Z419" s="63">
        <f t="shared" si="182"/>
        <v>0.91827266512373773</v>
      </c>
      <c r="AA419" s="64">
        <f t="shared" si="183"/>
        <v>0.15732072752621434</v>
      </c>
      <c r="AB419" s="65">
        <f t="shared" si="184"/>
        <v>-1.8300396858829158</v>
      </c>
      <c r="AC419" s="66">
        <f t="shared" si="185"/>
        <v>-1.4635094105049544</v>
      </c>
      <c r="AD419" s="67">
        <f>シート1!C399</f>
        <v>0</v>
      </c>
      <c r="AE419" s="6">
        <f t="shared" si="186"/>
        <v>409396.70862229879</v>
      </c>
      <c r="AF419" s="13">
        <f t="shared" si="187"/>
        <v>0</v>
      </c>
      <c r="AG419" s="11">
        <f t="shared" si="188"/>
        <v>409396.70862229879</v>
      </c>
      <c r="AH419" s="2">
        <f t="shared" si="189"/>
        <v>6195</v>
      </c>
      <c r="AI419" s="76"/>
      <c r="AJ419" s="76"/>
      <c r="AK419" s="76"/>
    </row>
    <row r="420" ht="14.25">
      <c r="A420" s="76"/>
      <c r="B420" s="76"/>
      <c r="C420" s="76"/>
      <c r="D420" s="55">
        <f t="shared" ref="D420:D483" si="201">ROUND(LN($B$11/Q420),6)</f>
        <v>-4.2957999999999996e-002</v>
      </c>
      <c r="E420" s="56">
        <f t="shared" si="197"/>
        <v>2.124e-003</v>
      </c>
      <c r="F420" s="57">
        <f t="shared" si="198"/>
        <v>2.9280635068249457e-002</v>
      </c>
      <c r="G420" s="58">
        <f t="shared" si="190"/>
        <v>-1.3945735775477923</v>
      </c>
      <c r="H420" s="59">
        <f t="shared" si="191"/>
        <v>-1.4238542126160418</v>
      </c>
      <c r="I420" s="60">
        <f t="shared" si="192"/>
        <v>8.1572233753840651e-002</v>
      </c>
      <c r="J420" s="61">
        <f t="shared" si="193"/>
        <v>7.7244339273939422e-002</v>
      </c>
      <c r="K420" s="62">
        <f t="shared" si="194"/>
        <v>0.91842776624615929</v>
      </c>
      <c r="L420" s="63">
        <f t="shared" si="195"/>
        <v>0.92275566072606052</v>
      </c>
      <c r="M420" s="64">
        <f t="shared" si="196"/>
        <v>0.15086705434153075</v>
      </c>
      <c r="N420" s="65">
        <f t="shared" ref="N420:N483" si="202">($B$11*EXP(-$B$18*$B$17)*M420*SQRT($B$17))/100</f>
        <v>1.7549670731801721</v>
      </c>
      <c r="O420" s="66">
        <f t="shared" ref="O420:O483" si="203">-(EXP(-$B$18*$B$17)*H420)/($B$13/100)*M420</f>
        <v>1.4368741864157983</v>
      </c>
      <c r="P420" s="67">
        <f>シート1!B400</f>
        <v>27711</v>
      </c>
      <c r="Q420" s="68">
        <f>シート1!A400</f>
        <v>6200</v>
      </c>
      <c r="R420" s="55">
        <f t="shared" ref="R420:R483" si="204">ROUND(LN($C$11/AH420),6)</f>
        <v>-4.2957999999999996e-002</v>
      </c>
      <c r="S420" s="56">
        <f t="shared" si="199"/>
        <v>2.1259999999999999e-003</v>
      </c>
      <c r="T420" s="57">
        <f t="shared" si="200"/>
        <v>2.933939219547672e-002</v>
      </c>
      <c r="U420" s="58">
        <f t="shared" ref="U420:U483" si="205">(R420+S420)/T420</f>
        <v>-1.391712538826728</v>
      </c>
      <c r="V420" s="59">
        <f t="shared" ref="V420:V483" si="206">U420-T420</f>
        <v>-1.4210519310222047</v>
      </c>
      <c r="W420" s="60">
        <f t="shared" ref="W420:W483" si="207">NORMSDIST(U420)</f>
        <v>8.2004731893266403e-002</v>
      </c>
      <c r="X420" s="61">
        <f t="shared" ref="X420:X483" si="208">NORMSDIST(V420)</f>
        <v>7.7650831437175161e-002</v>
      </c>
      <c r="Y420" s="62">
        <f t="shared" ref="Y420:Y483" si="209">1-NORMSDIST(U420)</f>
        <v>0.9179952681067336</v>
      </c>
      <c r="Z420" s="63">
        <f t="shared" ref="Z420:Z483" si="210">1-NORMSDIST(V420)</f>
        <v>0.92234916856282489</v>
      </c>
      <c r="AA420" s="64">
        <f t="shared" ref="AA420:AA483" si="211">_xlfn.NORM.DIST(U420,0,1,FALSE)</f>
        <v>0.15146958571114677</v>
      </c>
      <c r="AB420" s="65">
        <f t="shared" ref="AB420:AB483" si="212">($C$11*EXP(-$C$18*$C$17)*AA420*SQRT($C$17))/100*-1</f>
        <v>-1.7619760435537863</v>
      </c>
      <c r="AC420" s="66">
        <f t="shared" ref="AC420:AC483" si="213">-(EXP(-$C$18*$C$17)*V420)/($C$13/100)*AA420*-1</f>
        <v>-1.4368901686646092</v>
      </c>
      <c r="AD420" s="67">
        <f>シート1!C400</f>
        <v>6795</v>
      </c>
      <c r="AE420" s="6">
        <f t="shared" ref="AE420:AE483" si="214">O420*P420*$B$11*($B$13*0.01)</f>
        <v>35354719.519317873</v>
      </c>
      <c r="AF420" s="13">
        <f t="shared" ref="AF420:AF483" si="215">AC420*AD420*$C$11*($C$13*0.01)</f>
        <v>-8686805.7514933255</v>
      </c>
      <c r="AG420" s="11">
        <f t="shared" ref="AG420:AG483" si="216">SUM(AE420:AF420)</f>
        <v>26667913.767824546</v>
      </c>
      <c r="AH420" s="2">
        <f t="shared" ref="AH420:AH483" si="217">Q420</f>
        <v>6200</v>
      </c>
      <c r="AI420" s="76"/>
      <c r="AJ420" s="76"/>
      <c r="AK420" s="76"/>
    </row>
    <row r="421" ht="14.25">
      <c r="A421" s="76"/>
      <c r="B421" s="76"/>
      <c r="C421" s="76"/>
      <c r="D421" s="55">
        <f t="shared" si="201"/>
        <v>-4.4569999999999999e-002</v>
      </c>
      <c r="E421" s="56">
        <f t="shared" si="197"/>
        <v>2.124e-003</v>
      </c>
      <c r="F421" s="57">
        <f t="shared" si="198"/>
        <v>2.9280635068249457e-002</v>
      </c>
      <c r="G421" s="58">
        <f t="shared" si="190"/>
        <v>-1.4496270282753001</v>
      </c>
      <c r="H421" s="59">
        <f t="shared" si="191"/>
        <v>-1.4789076633435496</v>
      </c>
      <c r="I421" s="60">
        <f t="shared" si="192"/>
        <v>7.3581277331843886e-002</v>
      </c>
      <c r="J421" s="61">
        <f t="shared" si="193"/>
        <v>6.9582497460638826e-002</v>
      </c>
      <c r="K421" s="62">
        <f t="shared" si="194"/>
        <v>0.92641872266815617</v>
      </c>
      <c r="L421" s="63">
        <f t="shared" si="195"/>
        <v>0.93041750253936117</v>
      </c>
      <c r="M421" s="64">
        <f t="shared" si="196"/>
        <v>0.13950598244109974</v>
      </c>
      <c r="N421" s="65">
        <f t="shared" si="202"/>
        <v>1.6228089476814604</v>
      </c>
      <c r="O421" s="66">
        <f t="shared" si="203"/>
        <v>1.3800432542770107</v>
      </c>
      <c r="P421" s="67">
        <f>シート1!B401</f>
        <v>713</v>
      </c>
      <c r="Q421" s="68">
        <f>シート1!A401</f>
        <v>6210</v>
      </c>
      <c r="R421" s="55">
        <f t="shared" si="204"/>
        <v>-4.4569999999999999e-002</v>
      </c>
      <c r="S421" s="56">
        <f t="shared" si="199"/>
        <v>2.1259999999999999e-003</v>
      </c>
      <c r="T421" s="57">
        <f t="shared" si="200"/>
        <v>2.933939219547672e-002</v>
      </c>
      <c r="U421" s="58">
        <f t="shared" si="205"/>
        <v>-1.4466557356475716</v>
      </c>
      <c r="V421" s="59">
        <f t="shared" si="206"/>
        <v>-1.4759951278430483</v>
      </c>
      <c r="W421" s="60">
        <f t="shared" si="207"/>
        <v>7.3996683809294583e-002</v>
      </c>
      <c r="X421" s="61">
        <f t="shared" si="208"/>
        <v>6.9972600090706216e-002</v>
      </c>
      <c r="Y421" s="62">
        <f t="shared" si="209"/>
        <v>0.92600331619070542</v>
      </c>
      <c r="Z421" s="63">
        <f t="shared" si="210"/>
        <v>0.93002739990929384</v>
      </c>
      <c r="AA421" s="64">
        <f t="shared" si="211"/>
        <v>0.14010754930884911</v>
      </c>
      <c r="AB421" s="65">
        <f t="shared" si="212"/>
        <v>-1.6298066984483466</v>
      </c>
      <c r="AC421" s="66">
        <f t="shared" si="213"/>
        <v>-1.3804943935506735</v>
      </c>
      <c r="AD421" s="67">
        <f>シート1!C401</f>
        <v>117</v>
      </c>
      <c r="AE421" s="6">
        <f t="shared" si="214"/>
        <v>873692.65276273526</v>
      </c>
      <c r="AF421" s="13">
        <f t="shared" si="215"/>
        <v>-143703.57908462451</v>
      </c>
      <c r="AG421" s="11">
        <f t="shared" si="216"/>
        <v>729989.07367811073</v>
      </c>
      <c r="AH421" s="2">
        <f t="shared" si="217"/>
        <v>6210</v>
      </c>
      <c r="AI421" s="76"/>
      <c r="AJ421" s="76"/>
      <c r="AK421" s="76"/>
    </row>
    <row r="422" ht="14.25">
      <c r="A422" s="76"/>
      <c r="B422" s="76"/>
      <c r="C422" s="76"/>
      <c r="D422" s="55">
        <f t="shared" si="201"/>
        <v>-4.6178999999999998e-002</v>
      </c>
      <c r="E422" s="56">
        <f t="shared" si="197"/>
        <v>2.124e-003</v>
      </c>
      <c r="F422" s="57">
        <f t="shared" si="198"/>
        <v>2.9280635068249457e-002</v>
      </c>
      <c r="G422" s="58">
        <f t="shared" si="190"/>
        <v>-1.5045780222086496</v>
      </c>
      <c r="H422" s="59">
        <f t="shared" si="191"/>
        <v>-1.5338586572768991</v>
      </c>
      <c r="I422" s="60">
        <f t="shared" si="192"/>
        <v>6.6216300098137781e-002</v>
      </c>
      <c r="J422" s="61">
        <f t="shared" si="193"/>
        <v>6.2532214376395723e-002</v>
      </c>
      <c r="K422" s="62">
        <f t="shared" si="194"/>
        <v>0.93378369990186227</v>
      </c>
      <c r="L422" s="63">
        <f t="shared" si="195"/>
        <v>0.93746778562360422</v>
      </c>
      <c r="M422" s="64">
        <f t="shared" si="196"/>
        <v>0.12862989288086452</v>
      </c>
      <c r="N422" s="65">
        <f t="shared" si="202"/>
        <v>1.4962923987471777</v>
      </c>
      <c r="O422" s="66">
        <f t="shared" si="203"/>
        <v>1.319732941671667</v>
      </c>
      <c r="P422" s="67">
        <f>シート1!B402</f>
        <v>967</v>
      </c>
      <c r="Q422" s="68">
        <f>シート1!A402</f>
        <v>6220</v>
      </c>
      <c r="R422" s="55">
        <f t="shared" si="204"/>
        <v>-4.6178999999999998e-002</v>
      </c>
      <c r="S422" s="56">
        <f t="shared" si="199"/>
        <v>2.1259999999999999e-003</v>
      </c>
      <c r="T422" s="57">
        <f t="shared" si="200"/>
        <v>2.933939219547672e-002</v>
      </c>
      <c r="U422" s="58">
        <f t="shared" si="205"/>
        <v>-1.5014966808614285</v>
      </c>
      <c r="V422" s="59">
        <f t="shared" si="206"/>
        <v>-1.5308360730569053</v>
      </c>
      <c r="W422" s="60">
        <f t="shared" si="207"/>
        <v>6.6613572266479792e-002</v>
      </c>
      <c r="X422" s="61">
        <f t="shared" si="208"/>
        <v>6.2904955896059045e-002</v>
      </c>
      <c r="Y422" s="62">
        <f t="shared" si="209"/>
        <v>0.93338642773352021</v>
      </c>
      <c r="Z422" s="63">
        <f t="shared" si="210"/>
        <v>0.93709504410394096</v>
      </c>
      <c r="AA422" s="64">
        <f t="shared" si="211"/>
        <v>0.1292270073161578</v>
      </c>
      <c r="AB422" s="65">
        <f t="shared" si="212"/>
        <v>-1.5032383564145686</v>
      </c>
      <c r="AC422" s="66">
        <f t="shared" si="213"/>
        <v>-1.3205965581626364</v>
      </c>
      <c r="AD422" s="67">
        <f>シート1!C402</f>
        <v>154</v>
      </c>
      <c r="AE422" s="6">
        <f t="shared" si="214"/>
        <v>1133154.1311137131</v>
      </c>
      <c r="AF422" s="13">
        <f t="shared" si="215"/>
        <v>-180941.40477593537</v>
      </c>
      <c r="AG422" s="11">
        <f t="shared" si="216"/>
        <v>952212.7263377778</v>
      </c>
      <c r="AH422" s="2">
        <f t="shared" si="217"/>
        <v>6220</v>
      </c>
      <c r="AI422" s="76"/>
      <c r="AJ422" s="76"/>
      <c r="AK422" s="76"/>
    </row>
    <row r="423" ht="14.25">
      <c r="A423" s="76"/>
      <c r="B423" s="76"/>
      <c r="C423" s="76"/>
      <c r="D423" s="55">
        <f t="shared" si="201"/>
        <v>-4.6981999999999996e-002</v>
      </c>
      <c r="E423" s="56">
        <f t="shared" si="197"/>
        <v>2.124e-003</v>
      </c>
      <c r="F423" s="57">
        <f t="shared" si="198"/>
        <v>2.9280635068249457e-002</v>
      </c>
      <c r="G423" s="58">
        <f t="shared" si="190"/>
        <v>-1.5320022907782453</v>
      </c>
      <c r="H423" s="59">
        <f t="shared" si="191"/>
        <v>-1.5612829258464949</v>
      </c>
      <c r="I423" s="60">
        <f t="shared" si="192"/>
        <v>6.2760934731896478e-002</v>
      </c>
      <c r="J423" s="61">
        <f t="shared" si="193"/>
        <v>5.9228505177838731e-002</v>
      </c>
      <c r="K423" s="62">
        <f t="shared" si="194"/>
        <v>0.93723906526810352</v>
      </c>
      <c r="L423" s="63">
        <f t="shared" si="195"/>
        <v>0.94077149482216127</v>
      </c>
      <c r="M423" s="64">
        <f t="shared" si="196"/>
        <v>0.12338397444486347</v>
      </c>
      <c r="N423" s="65">
        <f t="shared" si="202"/>
        <v>1.4352690416997913</v>
      </c>
      <c r="O423" s="66">
        <f t="shared" si="203"/>
        <v>1.2885437633702048</v>
      </c>
      <c r="P423" s="67">
        <f>シート1!B403</f>
        <v>2476</v>
      </c>
      <c r="Q423" s="68">
        <f>シート1!A403</f>
        <v>6225</v>
      </c>
      <c r="R423" s="55">
        <f t="shared" si="204"/>
        <v>-4.6981999999999996e-002</v>
      </c>
      <c r="S423" s="56">
        <f t="shared" si="199"/>
        <v>2.1259999999999999e-003</v>
      </c>
      <c r="T423" s="57">
        <f t="shared" si="200"/>
        <v>2.933939219547672e-002</v>
      </c>
      <c r="U423" s="58">
        <f t="shared" si="205"/>
        <v>-1.5288660276648636</v>
      </c>
      <c r="V423" s="59">
        <f t="shared" si="206"/>
        <v>-1.5582054198603403</v>
      </c>
      <c r="W423" s="60">
        <f t="shared" si="207"/>
        <v>6.3148829830226294e-002</v>
      </c>
      <c r="X423" s="61">
        <f t="shared" si="208"/>
        <v>5.9592280304573475e-002</v>
      </c>
      <c r="Y423" s="62">
        <f t="shared" si="209"/>
        <v>0.93685117016977371</v>
      </c>
      <c r="Z423" s="63">
        <f t="shared" si="210"/>
        <v>0.94040771969542658</v>
      </c>
      <c r="AA423" s="64">
        <f t="shared" si="211"/>
        <v>0.12397762186694171</v>
      </c>
      <c r="AB423" s="65">
        <f t="shared" si="212"/>
        <v>-1.4421746691966144</v>
      </c>
      <c r="AC423" s="66">
        <f t="shared" si="213"/>
        <v>-1.2896034868789346</v>
      </c>
      <c r="AD423" s="67">
        <f>シート1!C403</f>
        <v>597</v>
      </c>
      <c r="AE423" s="6">
        <f t="shared" si="214"/>
        <v>2832867.5440720767</v>
      </c>
      <c r="AF423" s="13">
        <f t="shared" si="215"/>
        <v>-684979.54973691551</v>
      </c>
      <c r="AG423" s="11">
        <f t="shared" si="216"/>
        <v>2147887.9943351611</v>
      </c>
      <c r="AH423" s="2">
        <f t="shared" si="217"/>
        <v>6225</v>
      </c>
      <c r="AI423" s="76"/>
      <c r="AJ423" s="76"/>
      <c r="AK423" s="76"/>
    </row>
    <row r="424" ht="14.25">
      <c r="A424" s="76"/>
      <c r="B424" s="76"/>
      <c r="C424" s="76"/>
      <c r="D424" s="55">
        <f t="shared" si="201"/>
        <v>-4.7785000000000001e-002</v>
      </c>
      <c r="E424" s="56">
        <f t="shared" si="197"/>
        <v>2.124e-003</v>
      </c>
      <c r="F424" s="57">
        <f t="shared" si="198"/>
        <v>2.9280635068249457e-002</v>
      </c>
      <c r="G424" s="58">
        <f t="shared" si="190"/>
        <v>-1.5594265593478414</v>
      </c>
      <c r="H424" s="59">
        <f t="shared" si="191"/>
        <v>-1.5887071944160909</v>
      </c>
      <c r="I424" s="60">
        <f t="shared" si="192"/>
        <v>5.9447727102695191e-002</v>
      </c>
      <c r="J424" s="61">
        <f t="shared" si="193"/>
        <v>5.6063256961438157e-002</v>
      </c>
      <c r="K424" s="62">
        <f t="shared" si="194"/>
        <v>0.94055227289730481</v>
      </c>
      <c r="L424" s="63">
        <f t="shared" si="195"/>
        <v>0.9439367430385619</v>
      </c>
      <c r="M424" s="64">
        <f t="shared" si="196"/>
        <v>0.11826302257324275</v>
      </c>
      <c r="N424" s="65">
        <f t="shared" si="202"/>
        <v>1.3756993632351355</v>
      </c>
      <c r="O424" s="66">
        <f t="shared" si="203"/>
        <v>1.2567579584983501</v>
      </c>
      <c r="P424" s="67">
        <f>シート1!B404</f>
        <v>972</v>
      </c>
      <c r="Q424" s="68">
        <f>シート1!A404</f>
        <v>6230</v>
      </c>
      <c r="R424" s="55">
        <f t="shared" si="204"/>
        <v>-4.7785000000000001e-002</v>
      </c>
      <c r="S424" s="56">
        <f t="shared" si="199"/>
        <v>2.1259999999999999e-003</v>
      </c>
      <c r="T424" s="57">
        <f t="shared" si="200"/>
        <v>2.933939219547672e-002</v>
      </c>
      <c r="U424" s="58">
        <f t="shared" si="205"/>
        <v>-1.5562353744682988</v>
      </c>
      <c r="V424" s="59">
        <f t="shared" si="206"/>
        <v>-1.5855747666637756</v>
      </c>
      <c r="W424" s="60">
        <f t="shared" si="207"/>
        <v>5.9826066236929376e-002</v>
      </c>
      <c r="X424" s="61">
        <f t="shared" si="208"/>
        <v>5.6417902023581878e-002</v>
      </c>
      <c r="Y424" s="62">
        <f t="shared" si="209"/>
        <v>0.94017393376307057</v>
      </c>
      <c r="Z424" s="63">
        <f t="shared" si="210"/>
        <v>0.94358209797641812</v>
      </c>
      <c r="AA424" s="64">
        <f t="shared" si="211"/>
        <v>0.11885241049236872</v>
      </c>
      <c r="AB424" s="65">
        <f t="shared" si="212"/>
        <v>-1.3825554418926711</v>
      </c>
      <c r="AC424" s="66">
        <f t="shared" si="213"/>
        <v>-1.2580065623088439</v>
      </c>
      <c r="AD424" s="67">
        <f>シート1!C404</f>
        <v>737</v>
      </c>
      <c r="AE424" s="6">
        <f t="shared" si="214"/>
        <v>1084661.8471603149</v>
      </c>
      <c r="AF424" s="13">
        <f t="shared" si="215"/>
        <v>-824892.71902128565</v>
      </c>
      <c r="AG424" s="11">
        <f t="shared" si="216"/>
        <v>259769.12813902926</v>
      </c>
      <c r="AH424" s="2">
        <f t="shared" si="217"/>
        <v>6230</v>
      </c>
      <c r="AI424" s="76"/>
      <c r="AJ424" s="76"/>
      <c r="AK424" s="76"/>
    </row>
    <row r="425" ht="14.25">
      <c r="A425" s="76"/>
      <c r="B425" s="76"/>
      <c r="C425" s="76"/>
      <c r="D425" s="55">
        <f t="shared" si="201"/>
        <v>-4.9388999999999995e-002</v>
      </c>
      <c r="E425" s="56">
        <f t="shared" si="197"/>
        <v>2.124e-003</v>
      </c>
      <c r="F425" s="57">
        <f t="shared" si="198"/>
        <v>2.9280635068249457e-002</v>
      </c>
      <c r="G425" s="58">
        <f t="shared" si="190"/>
        <v>-1.6142067919575944</v>
      </c>
      <c r="H425" s="59">
        <f t="shared" si="191"/>
        <v>-1.6434874270258439</v>
      </c>
      <c r="I425" s="60">
        <f t="shared" si="192"/>
        <v>5.3241289636290601e-002</v>
      </c>
      <c r="J425" s="61">
        <f t="shared" si="193"/>
        <v>5.0141062298511618e-002</v>
      </c>
      <c r="K425" s="62">
        <f t="shared" si="194"/>
        <v>0.9467587103637094</v>
      </c>
      <c r="L425" s="63">
        <f t="shared" si="195"/>
        <v>0.94985893770148833</v>
      </c>
      <c r="M425" s="64">
        <f t="shared" si="196"/>
        <v>0.10841700638561395</v>
      </c>
      <c r="N425" s="65">
        <f t="shared" si="202"/>
        <v>1.2611651842077478</v>
      </c>
      <c r="O425" s="66">
        <f t="shared" si="203"/>
        <v>1.1918527549868707</v>
      </c>
      <c r="P425" s="67">
        <f>シート1!B405</f>
        <v>731</v>
      </c>
      <c r="Q425" s="68">
        <f>シート1!A405</f>
        <v>6240</v>
      </c>
      <c r="R425" s="55">
        <f t="shared" si="204"/>
        <v>-4.9388999999999995e-002</v>
      </c>
      <c r="S425" s="56">
        <f t="shared" si="199"/>
        <v>2.1259999999999999e-003</v>
      </c>
      <c r="T425" s="57">
        <f t="shared" si="200"/>
        <v>2.933939219547672e-002</v>
      </c>
      <c r="U425" s="58">
        <f t="shared" si="205"/>
        <v>-1.6109059003371777</v>
      </c>
      <c r="V425" s="59">
        <f t="shared" si="206"/>
        <v>-1.6402452925326545</v>
      </c>
      <c r="W425" s="60">
        <f t="shared" si="207"/>
        <v>5.3600116898006978e-002</v>
      </c>
      <c r="X425" s="61">
        <f t="shared" si="208"/>
        <v>5.0477087722544833e-002</v>
      </c>
      <c r="Y425" s="62">
        <f t="shared" si="209"/>
        <v>0.94639988310199308</v>
      </c>
      <c r="Z425" s="63">
        <f t="shared" si="210"/>
        <v>0.94952291227745511</v>
      </c>
      <c r="AA425" s="64">
        <f t="shared" si="211"/>
        <v>0.10899563503827611</v>
      </c>
      <c r="AB425" s="65">
        <f t="shared" si="212"/>
        <v>-1.2678961052657136</v>
      </c>
      <c r="AC425" s="66">
        <f t="shared" si="213"/>
        <v>-1.1934551220169536</v>
      </c>
      <c r="AD425" s="67">
        <f>シート1!C405</f>
        <v>48</v>
      </c>
      <c r="AE425" s="6">
        <f t="shared" si="214"/>
        <v>773599.95674735261</v>
      </c>
      <c r="AF425" s="13">
        <f t="shared" si="215"/>
        <v>-50967.626079746638</v>
      </c>
      <c r="AG425" s="11">
        <f t="shared" si="216"/>
        <v>722632.33066760597</v>
      </c>
      <c r="AH425" s="2">
        <f t="shared" si="217"/>
        <v>6240</v>
      </c>
      <c r="AI425" s="76"/>
      <c r="AJ425" s="76"/>
      <c r="AK425" s="76"/>
    </row>
    <row r="426" ht="14.25">
      <c r="A426" s="76"/>
      <c r="B426" s="76"/>
      <c r="C426" s="76"/>
      <c r="D426" s="55">
        <f t="shared" si="201"/>
        <v>-5.0990000000000001e-002</v>
      </c>
      <c r="E426" s="56">
        <f t="shared" si="197"/>
        <v>2.124e-003</v>
      </c>
      <c r="F426" s="57">
        <f t="shared" si="198"/>
        <v>2.9280635068249457e-002</v>
      </c>
      <c r="G426" s="58">
        <f t="shared" si="190"/>
        <v>-1.6688845677731898</v>
      </c>
      <c r="H426" s="59">
        <f t="shared" si="191"/>
        <v>-1.6981652028414393</v>
      </c>
      <c r="I426" s="60">
        <f t="shared" si="192"/>
        <v>4.7570129275449347e-002</v>
      </c>
      <c r="J426" s="61">
        <f t="shared" si="193"/>
        <v>4.4738293043698141e-002</v>
      </c>
      <c r="K426" s="62">
        <f t="shared" si="194"/>
        <v>0.95242987072455065</v>
      </c>
      <c r="L426" s="63">
        <f t="shared" si="195"/>
        <v>0.95526170695630186</v>
      </c>
      <c r="M426" s="64">
        <f t="shared" si="196"/>
        <v>9.9109856397949461e-002</v>
      </c>
      <c r="N426" s="65">
        <f t="shared" si="202"/>
        <v>1.1528993879092111</v>
      </c>
      <c r="O426" s="66">
        <f t="shared" si="203"/>
        <v>1.1257853471144468</v>
      </c>
      <c r="P426" s="67">
        <f>シート1!B406</f>
        <v>16425</v>
      </c>
      <c r="Q426" s="68">
        <f>シート1!A406</f>
        <v>6250</v>
      </c>
      <c r="R426" s="55">
        <f t="shared" si="204"/>
        <v>-5.0990000000000001e-002</v>
      </c>
      <c r="S426" s="56">
        <f t="shared" si="199"/>
        <v>2.1259999999999999e-003</v>
      </c>
      <c r="T426" s="57">
        <f t="shared" si="200"/>
        <v>2.933939219547672e-002</v>
      </c>
      <c r="U426" s="58">
        <f t="shared" si="205"/>
        <v>-1.6654741745990704</v>
      </c>
      <c r="V426" s="59">
        <f t="shared" si="206"/>
        <v>-1.6948135667945472</v>
      </c>
      <c r="W426" s="60">
        <f t="shared" si="207"/>
        <v>4.7909095905215526e-002</v>
      </c>
      <c r="X426" s="61">
        <f t="shared" si="208"/>
        <v>4.5055396508261347e-002</v>
      </c>
      <c r="Y426" s="62">
        <f t="shared" si="209"/>
        <v>0.95209090409478447</v>
      </c>
      <c r="Z426" s="63">
        <f t="shared" si="210"/>
        <v>0.9549446034917386</v>
      </c>
      <c r="AA426" s="64">
        <f t="shared" si="211"/>
        <v>9.9674974022886109e-002</v>
      </c>
      <c r="AB426" s="65">
        <f t="shared" si="212"/>
        <v>-1.1594731413941335</v>
      </c>
      <c r="AC426" s="66">
        <f t="shared" si="213"/>
        <v>-1.1277069308670322</v>
      </c>
      <c r="AD426" s="67">
        <f>シート1!C406</f>
        <v>3976</v>
      </c>
      <c r="AE426" s="6">
        <f t="shared" si="214"/>
        <v>16418649.246837089</v>
      </c>
      <c r="AF426" s="13">
        <f t="shared" si="215"/>
        <v>-3989235.7390822629</v>
      </c>
      <c r="AG426" s="11">
        <f t="shared" si="216"/>
        <v>12429413.507754825</v>
      </c>
      <c r="AH426" s="2">
        <f t="shared" si="217"/>
        <v>6250</v>
      </c>
      <c r="AI426" s="76"/>
      <c r="AJ426" s="76"/>
      <c r="AK426" s="76"/>
    </row>
    <row r="427" ht="14.25">
      <c r="A427" s="76"/>
      <c r="B427" s="76"/>
      <c r="C427" s="76"/>
      <c r="D427" s="55">
        <f t="shared" si="201"/>
        <v>-5.2588999999999997e-002</v>
      </c>
      <c r="E427" s="56">
        <f t="shared" si="197"/>
        <v>2.124e-003</v>
      </c>
      <c r="F427" s="57">
        <f t="shared" si="198"/>
        <v>2.9280635068249457e-002</v>
      </c>
      <c r="G427" s="58">
        <f t="shared" si="190"/>
        <v>-1.7234940390593463</v>
      </c>
      <c r="H427" s="59">
        <f t="shared" si="191"/>
        <v>-1.7527746741275958</v>
      </c>
      <c r="I427" s="60">
        <f t="shared" si="192"/>
        <v>4.2399611106835433e-002</v>
      </c>
      <c r="J427" s="61">
        <f t="shared" si="193"/>
        <v>3.9820345990044137e-002</v>
      </c>
      <c r="K427" s="62">
        <f t="shared" si="194"/>
        <v>0.95760038889316457</v>
      </c>
      <c r="L427" s="63">
        <f t="shared" si="195"/>
        <v>0.96017965400995586</v>
      </c>
      <c r="M427" s="64">
        <f t="shared" si="196"/>
        <v>9.0341857790235944e-002</v>
      </c>
      <c r="N427" s="65">
        <f t="shared" si="202"/>
        <v>1.0509052917071822</v>
      </c>
      <c r="O427" s="66">
        <f t="shared" si="203"/>
        <v>1.0591901026646315</v>
      </c>
      <c r="P427" s="67">
        <f>シート1!B407</f>
        <v>985</v>
      </c>
      <c r="Q427" s="68">
        <f>シート1!A407</f>
        <v>6260</v>
      </c>
      <c r="R427" s="55">
        <f t="shared" si="204"/>
        <v>-5.2588999999999997e-002</v>
      </c>
      <c r="S427" s="56">
        <f t="shared" si="199"/>
        <v>2.1259999999999999e-003</v>
      </c>
      <c r="T427" s="57">
        <f t="shared" si="200"/>
        <v>2.933939219547672e-002</v>
      </c>
      <c r="U427" s="58">
        <f t="shared" si="205"/>
        <v>-1.7199742811229715</v>
      </c>
      <c r="V427" s="59">
        <f t="shared" si="206"/>
        <v>-1.7493136733184482</v>
      </c>
      <c r="W427" s="60">
        <f t="shared" si="207"/>
        <v>4.2718558354067848e-002</v>
      </c>
      <c r="X427" s="61">
        <f t="shared" si="208"/>
        <v>4.0118406859714018e-002</v>
      </c>
      <c r="Y427" s="62">
        <f t="shared" si="209"/>
        <v>0.9572814416459321</v>
      </c>
      <c r="Z427" s="63">
        <f t="shared" si="210"/>
        <v>0.95988159314028598</v>
      </c>
      <c r="AA427" s="64">
        <f t="shared" si="211"/>
        <v>9.0890999594133867e-002</v>
      </c>
      <c r="AB427" s="65">
        <f t="shared" si="212"/>
        <v>-1.0572932058117814</v>
      </c>
      <c r="AC427" s="66">
        <f t="shared" si="213"/>
        <v>-1.0613943148971954</v>
      </c>
      <c r="AD427" s="67">
        <f>シート1!C407</f>
        <v>31</v>
      </c>
      <c r="AE427" s="6">
        <f t="shared" si="214"/>
        <v>926374.51648565347</v>
      </c>
      <c r="AF427" s="13">
        <f t="shared" si="215"/>
        <v>-29274.233109902743</v>
      </c>
      <c r="AG427" s="11">
        <f t="shared" si="216"/>
        <v>897100.28337575076</v>
      </c>
      <c r="AH427" s="2">
        <f t="shared" si="217"/>
        <v>6260</v>
      </c>
      <c r="AI427" s="76"/>
      <c r="AJ427" s="76"/>
      <c r="AK427" s="76"/>
    </row>
    <row r="428" ht="14.25">
      <c r="A428" s="76"/>
      <c r="B428" s="76"/>
      <c r="C428" s="76"/>
      <c r="D428" s="55">
        <f t="shared" si="201"/>
        <v>-5.4184999999999997e-002</v>
      </c>
      <c r="E428" s="56">
        <f t="shared" si="197"/>
        <v>2.124e-003</v>
      </c>
      <c r="F428" s="57">
        <f t="shared" si="198"/>
        <v>2.9280635068249457e-002</v>
      </c>
      <c r="G428" s="58">
        <f t="shared" ref="G428:G491" si="218">(D428+E428)/F428</f>
        <v>-1.7780010535513451</v>
      </c>
      <c r="H428" s="59">
        <f t="shared" ref="H428:H491" si="219">G428-F428</f>
        <v>-1.8072816886195946</v>
      </c>
      <c r="I428" s="60">
        <f t="shared" ref="I428:I491" si="220">NORMSDIST(G428)</f>
        <v>3.7701840927017227e-002</v>
      </c>
      <c r="J428" s="61">
        <f t="shared" ref="J428:J491" si="221">NORMSDIST(H428)</f>
        <v>3.5359184823734513e-002</v>
      </c>
      <c r="K428" s="62">
        <f t="shared" ref="K428:K491" si="222">1-NORMSDIST(G428)</f>
        <v>0.96229815907298277</v>
      </c>
      <c r="L428" s="63">
        <f t="shared" ref="L428:L491" si="223">1-NORMSDIST(H428)</f>
        <v>0.96464081517626554</v>
      </c>
      <c r="M428" s="64">
        <f t="shared" ref="M428:M491" si="224">_xlfn.NORM.DIST(G428,0,1,FALSE)</f>
        <v>8.2119283950545838e-002</v>
      </c>
      <c r="N428" s="65">
        <f t="shared" si="202"/>
        <v>0.95525587104054965</v>
      </c>
      <c r="O428" s="66">
        <f t="shared" si="203"/>
        <v>0.9927269442566854</v>
      </c>
      <c r="P428" s="67">
        <f>シート1!B408</f>
        <v>655</v>
      </c>
      <c r="Q428" s="68">
        <f>シート1!A408</f>
        <v>6270</v>
      </c>
      <c r="R428" s="55">
        <f t="shared" si="204"/>
        <v>-5.4184999999999997e-002</v>
      </c>
      <c r="S428" s="56">
        <f t="shared" si="199"/>
        <v>2.1259999999999999e-003</v>
      </c>
      <c r="T428" s="57">
        <f t="shared" si="200"/>
        <v>2.933939219547672e-002</v>
      </c>
      <c r="U428" s="58">
        <f t="shared" si="205"/>
        <v>-1.7743721360398861</v>
      </c>
      <c r="V428" s="59">
        <f t="shared" si="206"/>
        <v>-1.8037115282353628</v>
      </c>
      <c r="W428" s="60">
        <f t="shared" si="207"/>
        <v>3.8000807842284101e-002</v>
      </c>
      <c r="X428" s="61">
        <f t="shared" si="208"/>
        <v>3.5638270680478701e-002</v>
      </c>
      <c r="Y428" s="62">
        <f t="shared" si="209"/>
        <v>0.9619991921577159</v>
      </c>
      <c r="Z428" s="63">
        <f t="shared" si="210"/>
        <v>0.96436172931952124</v>
      </c>
      <c r="AA428" s="64">
        <f t="shared" si="211"/>
        <v>8.2650304394977697e-002</v>
      </c>
      <c r="AB428" s="65">
        <f t="shared" si="212"/>
        <v>-0.96143298770283792</v>
      </c>
      <c r="AC428" s="66">
        <f t="shared" si="213"/>
        <v>-0.99517561314674985</v>
      </c>
      <c r="AD428" s="67">
        <f>シート1!C408</f>
        <v>13</v>
      </c>
      <c r="AE428" s="6">
        <f t="shared" si="214"/>
        <v>577361.15972897387</v>
      </c>
      <c r="AF428" s="13">
        <f t="shared" si="215"/>
        <v>-11510.393031417037</v>
      </c>
      <c r="AG428" s="11">
        <f t="shared" si="216"/>
        <v>565850.76669755683</v>
      </c>
      <c r="AH428" s="2">
        <f t="shared" si="217"/>
        <v>6270</v>
      </c>
      <c r="AI428" s="76"/>
      <c r="AJ428" s="76"/>
      <c r="AK428" s="76"/>
    </row>
    <row r="429" ht="14.25">
      <c r="A429" s="76"/>
      <c r="B429" s="76"/>
      <c r="C429" s="76"/>
      <c r="D429" s="55">
        <f t="shared" si="201"/>
        <v>-5.4981999999999996e-002</v>
      </c>
      <c r="E429" s="56">
        <f t="shared" si="197"/>
        <v>2.124e-003</v>
      </c>
      <c r="F429" s="57">
        <f t="shared" si="198"/>
        <v>2.9280635068249457e-002</v>
      </c>
      <c r="G429" s="58">
        <f t="shared" si="218"/>
        <v>-1.8052204085326251</v>
      </c>
      <c r="H429" s="59">
        <f t="shared" si="219"/>
        <v>-1.8345010436008746</v>
      </c>
      <c r="I429" s="60">
        <f t="shared" si="220"/>
        <v>3.5520099282591588e-002</v>
      </c>
      <c r="J429" s="61">
        <f t="shared" si="221"/>
        <v>3.3289826512464482e-002</v>
      </c>
      <c r="K429" s="62">
        <f t="shared" si="222"/>
        <v>0.96447990071740841</v>
      </c>
      <c r="L429" s="63">
        <f t="shared" si="223"/>
        <v>0.96671017348753552</v>
      </c>
      <c r="M429" s="64">
        <f t="shared" si="224"/>
        <v>7.8210693528106612e-002</v>
      </c>
      <c r="N429" s="65">
        <f t="shared" si="202"/>
        <v>0.90978903585995485</v>
      </c>
      <c r="O429" s="66">
        <f t="shared" si="203"/>
        <v>0.95971638058902842</v>
      </c>
      <c r="P429" s="67">
        <f>シート1!B409</f>
        <v>5745</v>
      </c>
      <c r="Q429" s="68">
        <f>シート1!A409</f>
        <v>6275</v>
      </c>
      <c r="R429" s="55">
        <f t="shared" si="204"/>
        <v>-5.4981999999999996e-002</v>
      </c>
      <c r="S429" s="56">
        <f t="shared" si="199"/>
        <v>2.1259999999999999e-003</v>
      </c>
      <c r="T429" s="57">
        <f t="shared" si="200"/>
        <v>2.933939219547672e-002</v>
      </c>
      <c r="U429" s="58">
        <f t="shared" si="205"/>
        <v>-1.8015369796293479</v>
      </c>
      <c r="V429" s="59">
        <f t="shared" si="206"/>
        <v>-1.8308763718248247</v>
      </c>
      <c r="W429" s="60">
        <f t="shared" si="207"/>
        <v>3.5809142074890665e-002</v>
      </c>
      <c r="X429" s="61">
        <f t="shared" si="208"/>
        <v>3.3559498895749718e-002</v>
      </c>
      <c r="Y429" s="62">
        <f t="shared" si="209"/>
        <v>0.96419085792510928</v>
      </c>
      <c r="Z429" s="63">
        <f t="shared" si="210"/>
        <v>0.96644050110425028</v>
      </c>
      <c r="AA429" s="64">
        <f t="shared" si="211"/>
        <v>7.8731946552068277e-002</v>
      </c>
      <c r="AB429" s="65">
        <f t="shared" si="212"/>
        <v>-0.91585253261105759</v>
      </c>
      <c r="AC429" s="66">
        <f t="shared" si="213"/>
        <v>-0.96227276802374351</v>
      </c>
      <c r="AD429" s="67">
        <f>シート1!C409</f>
        <v>375</v>
      </c>
      <c r="AE429" s="6">
        <f t="shared" si="214"/>
        <v>4895639.1105119893</v>
      </c>
      <c r="AF429" s="13">
        <f t="shared" si="215"/>
        <v>-321052.8571268582</v>
      </c>
      <c r="AG429" s="11">
        <f t="shared" si="216"/>
        <v>4574586.2533851312</v>
      </c>
      <c r="AH429" s="2">
        <f t="shared" si="217"/>
        <v>6275</v>
      </c>
      <c r="AI429" s="76"/>
      <c r="AJ429" s="76"/>
      <c r="AK429" s="76"/>
    </row>
    <row r="430" ht="14.25">
      <c r="A430" s="76"/>
      <c r="B430" s="76"/>
      <c r="C430" s="76"/>
      <c r="D430" s="55">
        <f t="shared" si="201"/>
        <v>-5.5778999999999995e-002</v>
      </c>
      <c r="E430" s="56">
        <f t="shared" si="197"/>
        <v>2.124e-003</v>
      </c>
      <c r="F430" s="57">
        <f t="shared" si="198"/>
        <v>2.9280635068249457e-002</v>
      </c>
      <c r="G430" s="58">
        <f t="shared" si="218"/>
        <v>-1.8324397635139051</v>
      </c>
      <c r="H430" s="59">
        <f t="shared" si="219"/>
        <v>-1.8617203985821547</v>
      </c>
      <c r="I430" s="60">
        <f t="shared" si="220"/>
        <v>3.3442964209114801e-002</v>
      </c>
      <c r="J430" s="61">
        <f t="shared" si="221"/>
        <v>3.1321255879616705e-002</v>
      </c>
      <c r="K430" s="62">
        <f t="shared" si="222"/>
        <v>0.96655703579088526</v>
      </c>
      <c r="L430" s="63">
        <f t="shared" si="223"/>
        <v>0.96867874412038324</v>
      </c>
      <c r="M430" s="64">
        <f t="shared" si="224"/>
        <v>7.4432971003616816e-002</v>
      </c>
      <c r="N430" s="65">
        <f t="shared" si="202"/>
        <v>0.86584452676201584</v>
      </c>
      <c r="O430" s="66">
        <f t="shared" si="203"/>
        <v>0.92691224377596959</v>
      </c>
      <c r="P430" s="67">
        <f>シート1!B410</f>
        <v>697</v>
      </c>
      <c r="Q430" s="68">
        <f>シート1!A410</f>
        <v>6280</v>
      </c>
      <c r="R430" s="55">
        <f t="shared" si="204"/>
        <v>-5.5778999999999995e-002</v>
      </c>
      <c r="S430" s="56">
        <f t="shared" si="199"/>
        <v>2.1259999999999999e-003</v>
      </c>
      <c r="T430" s="57">
        <f t="shared" si="200"/>
        <v>2.933939219547672e-002</v>
      </c>
      <c r="U430" s="58">
        <f t="shared" si="205"/>
        <v>-1.8287018232188097</v>
      </c>
      <c r="V430" s="59">
        <f t="shared" si="206"/>
        <v>-1.8580412154142865</v>
      </c>
      <c r="W430" s="60">
        <f t="shared" si="207"/>
        <v>3.3722144600274617e-002</v>
      </c>
      <c r="X430" s="61">
        <f t="shared" si="208"/>
        <v>3.1581580811029852e-002</v>
      </c>
      <c r="Y430" s="62">
        <f t="shared" si="209"/>
        <v>0.96627785539972533</v>
      </c>
      <c r="Z430" s="63">
        <f t="shared" si="210"/>
        <v>0.9684184191889702</v>
      </c>
      <c r="AA430" s="64">
        <f t="shared" si="211"/>
        <v>7.4944029878703328e-002</v>
      </c>
      <c r="AB430" s="65">
        <f t="shared" si="212"/>
        <v>-0.87178943966661149</v>
      </c>
      <c r="AC430" s="66">
        <f t="shared" si="213"/>
        <v>-0.92956673140100476</v>
      </c>
      <c r="AD430" s="67">
        <f>シート1!C410</f>
        <v>7</v>
      </c>
      <c r="AE430" s="6">
        <f t="shared" si="214"/>
        <v>573651.12829642207</v>
      </c>
      <c r="AF430" s="13">
        <f t="shared" si="215"/>
        <v>-5789.2951062375541</v>
      </c>
      <c r="AG430" s="11">
        <f t="shared" si="216"/>
        <v>567861.83319018455</v>
      </c>
      <c r="AH430" s="2">
        <f t="shared" si="217"/>
        <v>6280</v>
      </c>
      <c r="AI430" s="76"/>
      <c r="AJ430" s="76"/>
      <c r="AK430" s="76"/>
    </row>
    <row r="431" ht="14.25">
      <c r="A431" s="76"/>
      <c r="B431" s="76"/>
      <c r="C431" s="76"/>
      <c r="D431" s="55">
        <f t="shared" si="201"/>
        <v>-5.7369999999999997e-002</v>
      </c>
      <c r="E431" s="56">
        <f t="shared" si="197"/>
        <v>2.124e-003</v>
      </c>
      <c r="F431" s="57">
        <f t="shared" si="198"/>
        <v>2.9280635068249457e-002</v>
      </c>
      <c r="G431" s="58">
        <f t="shared" si="218"/>
        <v>-1.8867760166823075</v>
      </c>
      <c r="H431" s="59">
        <f t="shared" si="219"/>
        <v>-1.9160566517505571</v>
      </c>
      <c r="I431" s="60">
        <f t="shared" si="220"/>
        <v>2.9595229116258892e-002</v>
      </c>
      <c r="J431" s="61">
        <f t="shared" si="221"/>
        <v>2.7678942555457109e-002</v>
      </c>
      <c r="K431" s="62">
        <f t="shared" si="222"/>
        <v>0.97040477088374111</v>
      </c>
      <c r="L431" s="63">
        <f t="shared" si="223"/>
        <v>0.97232105744454289</v>
      </c>
      <c r="M431" s="64">
        <f t="shared" si="224"/>
        <v>6.7279452447244439e-002</v>
      </c>
      <c r="N431" s="65">
        <f t="shared" si="202"/>
        <v>0.78263093464536393</v>
      </c>
      <c r="O431" s="66">
        <f t="shared" si="203"/>
        <v>0.86228255777711049</v>
      </c>
      <c r="P431" s="67">
        <f>シート1!B411</f>
        <v>498</v>
      </c>
      <c r="Q431" s="68">
        <f>シート1!A411</f>
        <v>6290</v>
      </c>
      <c r="R431" s="55">
        <f t="shared" si="204"/>
        <v>-5.7369999999999997e-002</v>
      </c>
      <c r="S431" s="56">
        <f t="shared" si="199"/>
        <v>2.1259999999999999e-003</v>
      </c>
      <c r="T431" s="57">
        <f t="shared" si="200"/>
        <v>2.933939219547672e-002</v>
      </c>
      <c r="U431" s="58">
        <f t="shared" si="205"/>
        <v>-1.8829292587907465</v>
      </c>
      <c r="V431" s="59">
        <f t="shared" si="206"/>
        <v>-1.9122686509862232</v>
      </c>
      <c r="W431" s="60">
        <f t="shared" si="207"/>
        <v>2.9854977725075726e-002</v>
      </c>
      <c r="X431" s="61">
        <f t="shared" si="208"/>
        <v>2.7920872303743405e-002</v>
      </c>
      <c r="Y431" s="62">
        <f t="shared" si="209"/>
        <v>0.97014502227492427</v>
      </c>
      <c r="Z431" s="63">
        <f t="shared" si="210"/>
        <v>0.9720791276962566</v>
      </c>
      <c r="AA431" s="64">
        <f t="shared" si="211"/>
        <v>6.7769039693997224e-002</v>
      </c>
      <c r="AB431" s="65">
        <f t="shared" si="212"/>
        <v>-0.78832607797039378</v>
      </c>
      <c r="AC431" s="66">
        <f t="shared" si="213"/>
        <v>-0.86510420637030616</v>
      </c>
      <c r="AD431" s="67">
        <f>シート1!C411</f>
        <v>52</v>
      </c>
      <c r="AE431" s="6">
        <f t="shared" si="214"/>
        <v>381289.98587274173</v>
      </c>
      <c r="AF431" s="13">
        <f t="shared" si="215"/>
        <v>-40023.848241088141</v>
      </c>
      <c r="AG431" s="11">
        <f t="shared" si="216"/>
        <v>341266.13763165358</v>
      </c>
      <c r="AH431" s="2">
        <f t="shared" si="217"/>
        <v>6290</v>
      </c>
      <c r="AI431" s="76"/>
      <c r="AJ431" s="76"/>
      <c r="AK431" s="76"/>
    </row>
    <row r="432" ht="14.25">
      <c r="A432" s="76"/>
      <c r="B432" s="76"/>
      <c r="C432" s="76"/>
      <c r="D432" s="55">
        <f t="shared" si="201"/>
        <v>-5.8957999999999997e-002</v>
      </c>
      <c r="E432" s="56">
        <f t="shared" si="197"/>
        <v>2.124e-003</v>
      </c>
      <c r="F432" s="57">
        <f t="shared" si="198"/>
        <v>2.9280635068249457e-002</v>
      </c>
      <c r="G432" s="58">
        <f t="shared" si="218"/>
        <v>-1.9410098130565518</v>
      </c>
      <c r="H432" s="59">
        <f t="shared" si="219"/>
        <v>-1.9702904481248014</v>
      </c>
      <c r="I432" s="60">
        <f t="shared" si="220"/>
        <v>2.6128543555338557e-002</v>
      </c>
      <c r="J432" s="61">
        <f t="shared" si="221"/>
        <v>2.4402546263154634e-002</v>
      </c>
      <c r="K432" s="62">
        <f t="shared" si="222"/>
        <v>0.97387145644466144</v>
      </c>
      <c r="L432" s="63">
        <f t="shared" si="223"/>
        <v>0.97559745373684537</v>
      </c>
      <c r="M432" s="64">
        <f t="shared" si="224"/>
        <v>6.0646213326082256e-002</v>
      </c>
      <c r="N432" s="65">
        <f t="shared" si="202"/>
        <v>0.70546951396953361</v>
      </c>
      <c r="O432" s="66">
        <f t="shared" si="203"/>
        <v>0.7992685941894242</v>
      </c>
      <c r="P432" s="67">
        <f>シート1!B412</f>
        <v>15467</v>
      </c>
      <c r="Q432" s="68">
        <f>シート1!A412</f>
        <v>6300</v>
      </c>
      <c r="R432" s="55">
        <f t="shared" si="204"/>
        <v>-5.8957999999999997e-002</v>
      </c>
      <c r="S432" s="56">
        <f t="shared" si="199"/>
        <v>2.1259999999999999e-003</v>
      </c>
      <c r="T432" s="57">
        <f t="shared" si="200"/>
        <v>2.933939219547672e-002</v>
      </c>
      <c r="U432" s="58">
        <f t="shared" si="205"/>
        <v>-1.9370544427556966</v>
      </c>
      <c r="V432" s="59">
        <f t="shared" si="206"/>
        <v>-1.9663938349511734</v>
      </c>
      <c r="W432" s="60">
        <f t="shared" si="207"/>
        <v>2.6369344340409218e-002</v>
      </c>
      <c r="X432" s="61">
        <f t="shared" si="208"/>
        <v>2.4626567516865705e-002</v>
      </c>
      <c r="Y432" s="62">
        <f t="shared" si="209"/>
        <v>0.97363065565959084</v>
      </c>
      <c r="Z432" s="63">
        <f t="shared" si="210"/>
        <v>0.97537343248313424</v>
      </c>
      <c r="AA432" s="64">
        <f t="shared" si="211"/>
        <v>6.1113133176014509e-002</v>
      </c>
      <c r="AB432" s="65">
        <f t="shared" si="212"/>
        <v>-0.71090097789001505</v>
      </c>
      <c r="AC432" s="66">
        <f t="shared" si="213"/>
        <v>-0.80221954814329066</v>
      </c>
      <c r="AD432" s="67">
        <f>シート1!C412</f>
        <v>2341</v>
      </c>
      <c r="AE432" s="6">
        <f t="shared" si="214"/>
        <v>10976788.318788705</v>
      </c>
      <c r="AF432" s="13">
        <f t="shared" si="215"/>
        <v>-1670866.4164635739</v>
      </c>
      <c r="AG432" s="11">
        <f t="shared" si="216"/>
        <v>9305921.902325131</v>
      </c>
      <c r="AH432" s="2">
        <f t="shared" si="217"/>
        <v>6300</v>
      </c>
      <c r="AI432" s="76"/>
      <c r="AJ432" s="76"/>
      <c r="AK432" s="76"/>
    </row>
    <row r="433" ht="14.25">
      <c r="A433" s="76"/>
      <c r="B433" s="76"/>
      <c r="C433" s="76"/>
      <c r="D433" s="55">
        <f t="shared" si="201"/>
        <v>-6.0544000000000001e-002</v>
      </c>
      <c r="E433" s="56">
        <f t="shared" si="197"/>
        <v>2.124e-003</v>
      </c>
      <c r="F433" s="57">
        <f t="shared" si="198"/>
        <v>2.9280635068249457e-002</v>
      </c>
      <c r="G433" s="58">
        <f t="shared" si="218"/>
        <v>-1.9951753049013579</v>
      </c>
      <c r="H433" s="59">
        <f t="shared" si="219"/>
        <v>-2.0244559399696072</v>
      </c>
      <c r="I433" s="60">
        <f t="shared" si="220"/>
        <v>2.3011881718511873e-002</v>
      </c>
      <c r="J433" s="61">
        <f t="shared" si="221"/>
        <v>2.146163049924743e-002</v>
      </c>
      <c r="K433" s="62">
        <f t="shared" si="222"/>
        <v>0.97698811828148813</v>
      </c>
      <c r="L433" s="63">
        <f t="shared" si="223"/>
        <v>0.97853836950075257</v>
      </c>
      <c r="M433" s="64">
        <f t="shared" si="224"/>
        <v>5.4513833608175584e-002</v>
      </c>
      <c r="N433" s="65">
        <f t="shared" si="202"/>
        <v>0.63413436043229421</v>
      </c>
      <c r="O433" s="66">
        <f t="shared" si="203"/>
        <v>0.73819969403736363</v>
      </c>
      <c r="P433" s="67">
        <f>シート1!B413</f>
        <v>486</v>
      </c>
      <c r="Q433" s="68">
        <f>シート1!A413</f>
        <v>6310</v>
      </c>
      <c r="R433" s="55">
        <f t="shared" si="204"/>
        <v>-6.0544000000000001e-002</v>
      </c>
      <c r="S433" s="56">
        <f t="shared" si="199"/>
        <v>2.1259999999999999e-003</v>
      </c>
      <c r="T433" s="57">
        <f t="shared" si="200"/>
        <v>2.933939219547672e-002</v>
      </c>
      <c r="U433" s="58">
        <f t="shared" si="205"/>
        <v>-1.9911114589826557</v>
      </c>
      <c r="V433" s="59">
        <f t="shared" si="206"/>
        <v>-2.0204508511781323</v>
      </c>
      <c r="W433" s="60">
        <f t="shared" si="207"/>
        <v>2.3234317473136645e-002</v>
      </c>
      <c r="X433" s="61">
        <f t="shared" si="208"/>
        <v>2.1668321658121104e-002</v>
      </c>
      <c r="Y433" s="62">
        <f t="shared" si="209"/>
        <v>0.97676568252686335</v>
      </c>
      <c r="Z433" s="63">
        <f t="shared" si="210"/>
        <v>0.97833167834187895</v>
      </c>
      <c r="AA433" s="64">
        <f t="shared" si="211"/>
        <v>5.4957179350264555e-002</v>
      </c>
      <c r="AB433" s="65">
        <f t="shared" si="212"/>
        <v>-0.63929159759581322</v>
      </c>
      <c r="AC433" s="66">
        <f t="shared" si="213"/>
        <v>-0.74124352334173083</v>
      </c>
      <c r="AD433" s="67">
        <f>シート1!C413</f>
        <v>46</v>
      </c>
      <c r="AE433" s="6">
        <f t="shared" si="214"/>
        <v>318556.58374523721</v>
      </c>
      <c r="AF433" s="13">
        <f t="shared" si="215"/>
        <v>-30336.524139011155</v>
      </c>
      <c r="AG433" s="11">
        <f t="shared" si="216"/>
        <v>288220.05960622604</v>
      </c>
      <c r="AH433" s="2">
        <f t="shared" si="217"/>
        <v>6310</v>
      </c>
      <c r="AI433" s="76"/>
      <c r="AJ433" s="76"/>
      <c r="AK433" s="76"/>
    </row>
    <row r="434" ht="14.25">
      <c r="A434" s="76"/>
      <c r="B434" s="76"/>
      <c r="C434" s="76"/>
      <c r="D434" s="55">
        <f t="shared" si="201"/>
        <v>-6.2127999999999996e-002</v>
      </c>
      <c r="E434" s="56">
        <f t="shared" si="197"/>
        <v>2.124e-003</v>
      </c>
      <c r="F434" s="57">
        <f t="shared" si="198"/>
        <v>2.9280635068249457e-002</v>
      </c>
      <c r="G434" s="58">
        <f t="shared" si="218"/>
        <v>-2.0492724922167249</v>
      </c>
      <c r="H434" s="59">
        <f t="shared" si="219"/>
        <v>-2.0785531272849744</v>
      </c>
      <c r="I434" s="60">
        <f t="shared" si="220"/>
        <v>2.0217738458645718e-002</v>
      </c>
      <c r="J434" s="61">
        <f t="shared" si="221"/>
        <v>1.8829221499650273e-002</v>
      </c>
      <c r="K434" s="62">
        <f t="shared" si="222"/>
        <v>0.97978226154135428</v>
      </c>
      <c r="L434" s="63">
        <f t="shared" si="223"/>
        <v>0.98117077850034973</v>
      </c>
      <c r="M434" s="64">
        <f t="shared" si="224"/>
        <v>4.8864827912852356e-002</v>
      </c>
      <c r="N434" s="65">
        <f t="shared" si="202"/>
        <v>0.5684220746402171</v>
      </c>
      <c r="O434" s="66">
        <f t="shared" si="203"/>
        <v>0.6793855576755945</v>
      </c>
      <c r="P434" s="67">
        <f>シート1!B414</f>
        <v>890</v>
      </c>
      <c r="Q434" s="68">
        <f>シート1!A414</f>
        <v>6320</v>
      </c>
      <c r="R434" s="55">
        <f t="shared" si="204"/>
        <v>-6.2127999999999996e-002</v>
      </c>
      <c r="S434" s="56">
        <f t="shared" si="199"/>
        <v>2.1259999999999999e-003</v>
      </c>
      <c r="T434" s="57">
        <f t="shared" si="200"/>
        <v>2.933939219547672e-002</v>
      </c>
      <c r="U434" s="58">
        <f t="shared" si="205"/>
        <v>-2.0451003074716234</v>
      </c>
      <c r="V434" s="59">
        <f t="shared" si="206"/>
        <v>-2.0744396996671002</v>
      </c>
      <c r="W434" s="60">
        <f t="shared" si="207"/>
        <v>2.0422484993873169e-002</v>
      </c>
      <c r="X434" s="61">
        <f t="shared" si="208"/>
        <v>1.9019246767937537e-002</v>
      </c>
      <c r="Y434" s="62">
        <f t="shared" si="209"/>
        <v>0.97957751500612678</v>
      </c>
      <c r="Z434" s="63">
        <f t="shared" si="210"/>
        <v>0.98098075323206246</v>
      </c>
      <c r="AA434" s="64">
        <f t="shared" si="211"/>
        <v>4.9283981627163721e-002</v>
      </c>
      <c r="AB434" s="65">
        <f t="shared" si="212"/>
        <v>-0.57329789706830236</v>
      </c>
      <c r="AC434" s="66">
        <f t="shared" si="213"/>
        <v>-0.68248763714988236</v>
      </c>
      <c r="AD434" s="67">
        <f>シート1!C414</f>
        <v>6</v>
      </c>
      <c r="AE434" s="6">
        <f t="shared" si="214"/>
        <v>536886.85658480227</v>
      </c>
      <c r="AF434" s="13">
        <f t="shared" si="215"/>
        <v>-3643.2847424038782</v>
      </c>
      <c r="AG434" s="11">
        <f t="shared" si="216"/>
        <v>533243.57184239838</v>
      </c>
      <c r="AH434" s="2">
        <f t="shared" si="217"/>
        <v>6320</v>
      </c>
      <c r="AI434" s="76"/>
      <c r="AJ434" s="76"/>
      <c r="AK434" s="76"/>
    </row>
    <row r="435" ht="14.25">
      <c r="A435" s="76"/>
      <c r="B435" s="76"/>
      <c r="C435" s="76"/>
      <c r="D435" s="55">
        <f t="shared" si="201"/>
        <v>-6.2919000000000003e-002</v>
      </c>
      <c r="E435" s="56">
        <f t="shared" si="197"/>
        <v>2.124e-003</v>
      </c>
      <c r="F435" s="57">
        <f t="shared" si="198"/>
        <v>2.9280635068249457e-002</v>
      </c>
      <c r="G435" s="58">
        <f t="shared" si="218"/>
        <v>-2.0762869336096892</v>
      </c>
      <c r="H435" s="59">
        <f t="shared" si="219"/>
        <v>-2.1055675686779387</v>
      </c>
      <c r="I435" s="60">
        <f t="shared" si="220"/>
        <v>1.8933710529972281e-002</v>
      </c>
      <c r="J435" s="61">
        <f t="shared" si="221"/>
        <v>1.7620966128026883e-002</v>
      </c>
      <c r="K435" s="62">
        <f t="shared" si="222"/>
        <v>0.98106628947002772</v>
      </c>
      <c r="L435" s="63">
        <f t="shared" si="223"/>
        <v>0.98237903387197312</v>
      </c>
      <c r="M435" s="64">
        <f t="shared" si="224"/>
        <v>4.6216322217195967e-002</v>
      </c>
      <c r="N435" s="65">
        <f t="shared" si="202"/>
        <v>0.53761322568844416</v>
      </c>
      <c r="O435" s="66">
        <f t="shared" si="203"/>
        <v>0.65091364016118747</v>
      </c>
      <c r="P435" s="67">
        <f>シート1!B415</f>
        <v>1533</v>
      </c>
      <c r="Q435" s="68">
        <f>シート1!A415</f>
        <v>6325</v>
      </c>
      <c r="R435" s="55">
        <f t="shared" si="204"/>
        <v>-6.2919000000000003e-002</v>
      </c>
      <c r="S435" s="56">
        <f t="shared" si="199"/>
        <v>2.1259999999999999e-003</v>
      </c>
      <c r="T435" s="57">
        <f t="shared" si="200"/>
        <v>2.933939219547672e-002</v>
      </c>
      <c r="U435" s="58">
        <f t="shared" si="205"/>
        <v>-2.072060647847112</v>
      </c>
      <c r="V435" s="59">
        <f t="shared" si="206"/>
        <v>-2.1014000400425887</v>
      </c>
      <c r="W435" s="60">
        <f t="shared" si="207"/>
        <v>1.9129892821009298e-002</v>
      </c>
      <c r="X435" s="61">
        <f t="shared" si="208"/>
        <v>1.7802932222067747e-002</v>
      </c>
      <c r="Y435" s="62">
        <f t="shared" si="209"/>
        <v>0.9808701071789907</v>
      </c>
      <c r="Z435" s="63">
        <f t="shared" si="210"/>
        <v>0.98219706777793225</v>
      </c>
      <c r="AA435" s="64">
        <f t="shared" si="211"/>
        <v>4.6623237777793654e-002</v>
      </c>
      <c r="AB435" s="65">
        <f t="shared" si="212"/>
        <v>-0.54234668730158719</v>
      </c>
      <c r="AC435" s="66">
        <f t="shared" si="213"/>
        <v>-0.65403253493438385</v>
      </c>
      <c r="AD435" s="67">
        <f>シート1!C415</f>
        <v>42</v>
      </c>
      <c r="AE435" s="6">
        <f t="shared" si="214"/>
        <v>886016.85245792125</v>
      </c>
      <c r="AF435" s="13">
        <f t="shared" si="215"/>
        <v>-24439.691477183675</v>
      </c>
      <c r="AG435" s="11">
        <f t="shared" si="216"/>
        <v>861577.16098073754</v>
      </c>
      <c r="AH435" s="2">
        <f t="shared" si="217"/>
        <v>6325</v>
      </c>
      <c r="AI435" s="76"/>
      <c r="AJ435" s="76"/>
      <c r="AK435" s="76"/>
    </row>
    <row r="436" ht="14.25">
      <c r="A436" s="76"/>
      <c r="B436" s="76"/>
      <c r="C436" s="76"/>
      <c r="D436" s="55">
        <f t="shared" si="201"/>
        <v>-6.3709000000000002e-002</v>
      </c>
      <c r="E436" s="56">
        <f t="shared" si="197"/>
        <v>2.124e-003</v>
      </c>
      <c r="F436" s="57">
        <f t="shared" si="198"/>
        <v>2.9280635068249457e-002</v>
      </c>
      <c r="G436" s="58">
        <f t="shared" si="218"/>
        <v>-2.1032672227379341</v>
      </c>
      <c r="H436" s="59">
        <f t="shared" si="219"/>
        <v>-2.1325478578061836</v>
      </c>
      <c r="I436" s="60">
        <f t="shared" si="220"/>
        <v>1.7721208476053574e-002</v>
      </c>
      <c r="J436" s="61">
        <f t="shared" si="221"/>
        <v>1.6480917294898756e-002</v>
      </c>
      <c r="K436" s="62">
        <f t="shared" si="222"/>
        <v>0.98227879152394637</v>
      </c>
      <c r="L436" s="63">
        <f t="shared" si="223"/>
        <v>0.98351908270510124</v>
      </c>
      <c r="M436" s="64">
        <f t="shared" si="224"/>
        <v>4.3682616913071286e-002</v>
      </c>
      <c r="N436" s="65">
        <f t="shared" si="202"/>
        <v>0.50813979690514821</v>
      </c>
      <c r="O436" s="66">
        <f t="shared" si="203"/>
        <v>0.62311218141363434</v>
      </c>
      <c r="P436" s="67">
        <f>シート1!B416</f>
        <v>411</v>
      </c>
      <c r="Q436" s="68">
        <f>シート1!A416</f>
        <v>6330</v>
      </c>
      <c r="R436" s="55">
        <f t="shared" si="204"/>
        <v>-6.3709000000000002e-002</v>
      </c>
      <c r="S436" s="56">
        <f t="shared" si="199"/>
        <v>2.1259999999999999e-003</v>
      </c>
      <c r="T436" s="57">
        <f t="shared" si="200"/>
        <v>2.933939219547672e-002</v>
      </c>
      <c r="U436" s="58">
        <f t="shared" si="205"/>
        <v>-2.0989869043536049</v>
      </c>
      <c r="V436" s="59">
        <f t="shared" si="206"/>
        <v>-2.1283262965490817</v>
      </c>
      <c r="W436" s="60">
        <f t="shared" si="207"/>
        <v>1.7909027578697723e-002</v>
      </c>
      <c r="X436" s="61">
        <f t="shared" si="208"/>
        <v>1.6655019642238977e-002</v>
      </c>
      <c r="Y436" s="62">
        <f t="shared" si="209"/>
        <v>0.98209097242130228</v>
      </c>
      <c r="Z436" s="63">
        <f t="shared" si="210"/>
        <v>0.98334498035776097</v>
      </c>
      <c r="AA436" s="64">
        <f t="shared" si="211"/>
        <v>4.4077248110180732e-002</v>
      </c>
      <c r="AB436" s="65">
        <f t="shared" si="212"/>
        <v>-0.51273036016628892</v>
      </c>
      <c r="AC436" s="66">
        <f t="shared" si="213"/>
        <v>-0.62624009500945232</v>
      </c>
      <c r="AD436" s="67">
        <f>シート1!C416</f>
        <v>29</v>
      </c>
      <c r="AE436" s="6">
        <f t="shared" si="214"/>
        <v>227396.88882786655</v>
      </c>
      <c r="AF436" s="13">
        <f t="shared" si="215"/>
        <v>-16157.938232641458</v>
      </c>
      <c r="AG436" s="11">
        <f t="shared" si="216"/>
        <v>211238.95059522509</v>
      </c>
      <c r="AH436" s="2">
        <f t="shared" si="217"/>
        <v>6330</v>
      </c>
      <c r="AI436" s="76"/>
      <c r="AJ436" s="76"/>
      <c r="AK436" s="76"/>
    </row>
    <row r="437" ht="14.25">
      <c r="A437" s="76"/>
      <c r="B437" s="76"/>
      <c r="C437" s="76"/>
      <c r="D437" s="55">
        <f t="shared" si="201"/>
        <v>-6.5286999999999998e-002</v>
      </c>
      <c r="E437" s="56">
        <f t="shared" si="197"/>
        <v>2.124e-003</v>
      </c>
      <c r="F437" s="57">
        <f t="shared" si="198"/>
        <v>2.9280635068249457e-002</v>
      </c>
      <c r="G437" s="58">
        <f t="shared" si="218"/>
        <v>-2.1571594964649856</v>
      </c>
      <c r="H437" s="59">
        <f t="shared" si="219"/>
        <v>-2.1864401315332351</v>
      </c>
      <c r="I437" s="60">
        <f t="shared" si="220"/>
        <v>1.5496619577091808e-002</v>
      </c>
      <c r="J437" s="61">
        <f t="shared" si="221"/>
        <v>1.4391710120515266e-002</v>
      </c>
      <c r="K437" s="62">
        <f t="shared" si="222"/>
        <v>0.98450338042290819</v>
      </c>
      <c r="L437" s="63">
        <f t="shared" si="223"/>
        <v>0.98560828987948468</v>
      </c>
      <c r="M437" s="64">
        <f t="shared" si="224"/>
        <v>3.8944914508458904e-002</v>
      </c>
      <c r="N437" s="65">
        <f t="shared" si="202"/>
        <v>0.45302828326878475</v>
      </c>
      <c r="O437" s="66">
        <f t="shared" si="203"/>
        <v>0.56957006020351497</v>
      </c>
      <c r="P437" s="67">
        <f>シート1!B417</f>
        <v>772</v>
      </c>
      <c r="Q437" s="68">
        <f>シート1!A417</f>
        <v>6340</v>
      </c>
      <c r="R437" s="55">
        <f t="shared" si="204"/>
        <v>-6.5286999999999998e-002</v>
      </c>
      <c r="S437" s="56">
        <f t="shared" si="199"/>
        <v>2.1259999999999999e-003</v>
      </c>
      <c r="T437" s="57">
        <f t="shared" si="200"/>
        <v>2.933939219547672e-002</v>
      </c>
      <c r="U437" s="58">
        <f t="shared" si="205"/>
        <v>-2.1527712496285996</v>
      </c>
      <c r="V437" s="59">
        <f t="shared" si="206"/>
        <v>-2.1821106418240763</v>
      </c>
      <c r="W437" s="60">
        <f t="shared" si="207"/>
        <v>1.5668330362850258e-002</v>
      </c>
      <c r="X437" s="61">
        <f t="shared" si="208"/>
        <v>1.4550683997592573e-002</v>
      </c>
      <c r="Y437" s="62">
        <f t="shared" si="209"/>
        <v>0.9843316696371498</v>
      </c>
      <c r="Z437" s="63">
        <f t="shared" si="210"/>
        <v>0.98544931600240737</v>
      </c>
      <c r="AA437" s="64">
        <f t="shared" si="211"/>
        <v>3.9314944712150267e-002</v>
      </c>
      <c r="AB437" s="65">
        <f t="shared" si="212"/>
        <v>-0.45733267448524223</v>
      </c>
      <c r="AC437" s="66">
        <f t="shared" si="213"/>
        <v>-0.57269398690993512</v>
      </c>
      <c r="AD437" s="67">
        <f>シート1!C417</f>
        <v>29</v>
      </c>
      <c r="AE437" s="6">
        <f t="shared" si="214"/>
        <v>390427.95658302133</v>
      </c>
      <c r="AF437" s="13">
        <f t="shared" si="215"/>
        <v>-14776.367946476241</v>
      </c>
      <c r="AG437" s="11">
        <f t="shared" si="216"/>
        <v>375651.58863654506</v>
      </c>
      <c r="AH437" s="2">
        <f t="shared" si="217"/>
        <v>6340</v>
      </c>
      <c r="AI437" s="76"/>
      <c r="AJ437" s="76"/>
      <c r="AK437" s="76"/>
    </row>
    <row r="438" ht="14.25">
      <c r="A438" s="76"/>
      <c r="B438" s="76"/>
      <c r="C438" s="76"/>
      <c r="D438" s="55">
        <f t="shared" si="201"/>
        <v>-6.6863999999999993e-002</v>
      </c>
      <c r="E438" s="56">
        <f t="shared" si="197"/>
        <v>2.124e-003</v>
      </c>
      <c r="F438" s="57">
        <f t="shared" si="198"/>
        <v>2.9280635068249457e-002</v>
      </c>
      <c r="G438" s="58">
        <f t="shared" si="218"/>
        <v>-2.2110176179273173</v>
      </c>
      <c r="H438" s="59">
        <f t="shared" si="219"/>
        <v>-2.2402982529955668</v>
      </c>
      <c r="I438" s="60">
        <f t="shared" si="220"/>
        <v>1.3517308532722094e-002</v>
      </c>
      <c r="J438" s="61">
        <f t="shared" si="221"/>
        <v>1.2535783297902614e-002</v>
      </c>
      <c r="K438" s="62">
        <f t="shared" si="222"/>
        <v>0.98648269146727796</v>
      </c>
      <c r="L438" s="63">
        <f t="shared" si="223"/>
        <v>0.98746421670209739</v>
      </c>
      <c r="M438" s="64">
        <f t="shared" si="224"/>
        <v>3.4622968537353013e-002</v>
      </c>
      <c r="N438" s="65">
        <f t="shared" si="202"/>
        <v>0.40275307305500269</v>
      </c>
      <c r="O438" s="66">
        <f t="shared" si="203"/>
        <v>0.51883462159031735</v>
      </c>
      <c r="P438" s="67">
        <f>シート1!B418</f>
        <v>7967</v>
      </c>
      <c r="Q438" s="68">
        <f>シート1!A418</f>
        <v>6350</v>
      </c>
      <c r="R438" s="55">
        <f t="shared" si="204"/>
        <v>-6.6863999999999993e-002</v>
      </c>
      <c r="S438" s="56">
        <f t="shared" si="199"/>
        <v>2.1259999999999999e-003</v>
      </c>
      <c r="T438" s="57">
        <f t="shared" si="200"/>
        <v>2.933939219547672e-002</v>
      </c>
      <c r="U438" s="58">
        <f t="shared" si="205"/>
        <v>-2.2065215110345981</v>
      </c>
      <c r="V438" s="59">
        <f t="shared" si="206"/>
        <v>-2.2358609032300749</v>
      </c>
      <c r="W438" s="60">
        <f t="shared" si="207"/>
        <v>1.3673752890534352e-002</v>
      </c>
      <c r="X438" s="61">
        <f t="shared" si="208"/>
        <v>1.2680442006527848e-002</v>
      </c>
      <c r="Y438" s="62">
        <f t="shared" si="209"/>
        <v>0.98632624710946559</v>
      </c>
      <c r="Z438" s="63">
        <f t="shared" si="210"/>
        <v>0.98731955799347215</v>
      </c>
      <c r="AA438" s="64">
        <f t="shared" si="211"/>
        <v>3.4968517491318414e-002</v>
      </c>
      <c r="AB438" s="65">
        <f t="shared" si="212"/>
        <v>-0.40677268515008813</v>
      </c>
      <c r="AC438" s="66">
        <f t="shared" si="213"/>
        <v>-0.52192751069930476</v>
      </c>
      <c r="AD438" s="67">
        <f>シート1!C418</f>
        <v>588</v>
      </c>
      <c r="AE438" s="6">
        <f t="shared" si="214"/>
        <v>3670288.6521136663</v>
      </c>
      <c r="AF438" s="13">
        <f t="shared" si="215"/>
        <v>-273045.22810497956</v>
      </c>
      <c r="AG438" s="11">
        <f t="shared" si="216"/>
        <v>3397243.4240086866</v>
      </c>
      <c r="AH438" s="2">
        <f t="shared" si="217"/>
        <v>6350</v>
      </c>
      <c r="AI438" s="76"/>
      <c r="AJ438" s="76"/>
      <c r="AK438" s="76"/>
    </row>
    <row r="439" ht="14.25">
      <c r="A439" s="76"/>
      <c r="B439" s="76"/>
      <c r="C439" s="76"/>
      <c r="D439" s="55">
        <f t="shared" si="201"/>
        <v>-6.8436999999999998e-002</v>
      </c>
      <c r="E439" s="56">
        <f t="shared" si="197"/>
        <v>2.124e-003</v>
      </c>
      <c r="F439" s="57">
        <f t="shared" si="198"/>
        <v>2.9280635068249457e-002</v>
      </c>
      <c r="G439" s="58">
        <f t="shared" si="218"/>
        <v>-2.2647391303307725</v>
      </c>
      <c r="H439" s="59">
        <f t="shared" si="219"/>
        <v>-2.294019765399022</v>
      </c>
      <c r="I439" s="60">
        <f t="shared" si="220"/>
        <v>1.1764346350918942e-002</v>
      </c>
      <c r="J439" s="61">
        <f t="shared" si="221"/>
        <v>1.0894681718141119e-002</v>
      </c>
      <c r="K439" s="62">
        <f t="shared" si="222"/>
        <v>0.98823565364908106</v>
      </c>
      <c r="L439" s="63">
        <f t="shared" si="223"/>
        <v>0.98910531828185888</v>
      </c>
      <c r="M439" s="64">
        <f t="shared" si="224"/>
        <v>3.0700995523770484e-002</v>
      </c>
      <c r="N439" s="65">
        <f t="shared" si="202"/>
        <v>0.35713056434506885</v>
      </c>
      <c r="O439" s="66">
        <f t="shared" si="203"/>
        <v>0.47109492005990894</v>
      </c>
      <c r="P439" s="67">
        <f>シート1!B419</f>
        <v>399</v>
      </c>
      <c r="Q439" s="68">
        <f>シート1!A419</f>
        <v>6360</v>
      </c>
      <c r="R439" s="55">
        <f t="shared" si="204"/>
        <v>-6.8436999999999998e-002</v>
      </c>
      <c r="S439" s="56">
        <f t="shared" si="199"/>
        <v>2.1259999999999999e-003</v>
      </c>
      <c r="T439" s="57">
        <f t="shared" si="200"/>
        <v>2.933939219547672e-002</v>
      </c>
      <c r="U439" s="58">
        <f t="shared" si="205"/>
        <v>-2.2601354369646152</v>
      </c>
      <c r="V439" s="59">
        <f t="shared" si="206"/>
        <v>-2.2894748291600919</v>
      </c>
      <c r="W439" s="60">
        <f t="shared" si="207"/>
        <v>1.190642319101215e-002</v>
      </c>
      <c r="X439" s="61">
        <f t="shared" si="208"/>
        <v>1.102588937918314e-002</v>
      </c>
      <c r="Y439" s="62">
        <f t="shared" si="209"/>
        <v>0.98809357680898779</v>
      </c>
      <c r="Z439" s="63">
        <f t="shared" si="210"/>
        <v>0.98897411062081686</v>
      </c>
      <c r="AA439" s="64">
        <f t="shared" si="211"/>
        <v>3.1022434896225328e-002</v>
      </c>
      <c r="AB439" s="65">
        <f t="shared" si="212"/>
        <v>-0.36086972076423585</v>
      </c>
      <c r="AC439" s="66">
        <f t="shared" si="213"/>
        <v>-0.47413273587560451</v>
      </c>
      <c r="AD439" s="67">
        <f>シート1!C419</f>
        <v>4</v>
      </c>
      <c r="AE439" s="6">
        <f t="shared" si="214"/>
        <v>166900.55158918924</v>
      </c>
      <c r="AF439" s="13">
        <f t="shared" si="215"/>
        <v>-1687.357121665038</v>
      </c>
      <c r="AG439" s="11">
        <f t="shared" si="216"/>
        <v>165213.19446752421</v>
      </c>
      <c r="AH439" s="2">
        <f t="shared" si="217"/>
        <v>6360</v>
      </c>
      <c r="AI439" s="76"/>
      <c r="AJ439" s="76"/>
      <c r="AK439" s="76"/>
    </row>
    <row r="440" ht="14.25">
      <c r="A440" s="76"/>
      <c r="B440" s="76"/>
      <c r="C440" s="76"/>
      <c r="D440" s="55">
        <f t="shared" si="201"/>
        <v>-7.0008000000000001e-002</v>
      </c>
      <c r="E440" s="56">
        <f t="shared" si="197"/>
        <v>2.124e-003</v>
      </c>
      <c r="F440" s="57">
        <f t="shared" si="198"/>
        <v>2.9280635068249457e-002</v>
      </c>
      <c r="G440" s="58">
        <f t="shared" si="218"/>
        <v>-2.3183923382047888</v>
      </c>
      <c r="H440" s="59">
        <f t="shared" si="219"/>
        <v>-2.3476729732730384</v>
      </c>
      <c r="I440" s="60">
        <f t="shared" si="220"/>
        <v>1.0214004040266234e-002</v>
      </c>
      <c r="J440" s="61">
        <f t="shared" si="221"/>
        <v>9.4455497019509949e-003</v>
      </c>
      <c r="K440" s="62">
        <f t="shared" si="222"/>
        <v>0.98978599595973371</v>
      </c>
      <c r="L440" s="63">
        <f t="shared" si="223"/>
        <v>0.99055445029804901</v>
      </c>
      <c r="M440" s="64">
        <f t="shared" si="224"/>
        <v>2.7149136167916723e-002</v>
      </c>
      <c r="N440" s="65">
        <f t="shared" si="202"/>
        <v>0.3158134176340367</v>
      </c>
      <c r="O440" s="66">
        <f t="shared" si="203"/>
        <v>0.42633640955938218</v>
      </c>
      <c r="P440" s="67">
        <f>シート1!B420</f>
        <v>209</v>
      </c>
      <c r="Q440" s="68">
        <f>シート1!A420</f>
        <v>6370</v>
      </c>
      <c r="R440" s="55">
        <f t="shared" si="204"/>
        <v>-7.0008000000000001e-002</v>
      </c>
      <c r="S440" s="56">
        <f t="shared" si="199"/>
        <v>2.1259999999999999e-003</v>
      </c>
      <c r="T440" s="57">
        <f t="shared" si="200"/>
        <v>2.933939219547672e-002</v>
      </c>
      <c r="U440" s="58">
        <f t="shared" si="205"/>
        <v>-2.3136811951566409</v>
      </c>
      <c r="V440" s="59">
        <f t="shared" si="206"/>
        <v>-2.3430205873521177</v>
      </c>
      <c r="W440" s="60">
        <f t="shared" si="207"/>
        <v>1.0342608075979587e-002</v>
      </c>
      <c r="X440" s="61">
        <f t="shared" si="208"/>
        <v>9.5641637862399209e-003</v>
      </c>
      <c r="Y440" s="62">
        <f t="shared" si="209"/>
        <v>0.98965739192402036</v>
      </c>
      <c r="Z440" s="63">
        <f t="shared" si="210"/>
        <v>0.99043583621376008</v>
      </c>
      <c r="AA440" s="64">
        <f t="shared" si="211"/>
        <v>2.7446987292075578e-002</v>
      </c>
      <c r="AB440" s="65">
        <f t="shared" si="212"/>
        <v>-0.31927818280685671</v>
      </c>
      <c r="AC440" s="66">
        <f t="shared" si="213"/>
        <v>-0.42929810604889868</v>
      </c>
      <c r="AD440" s="67">
        <f>シート1!C420</f>
        <v>9</v>
      </c>
      <c r="AE440" s="6">
        <f t="shared" si="214"/>
        <v>79117.97528623337</v>
      </c>
      <c r="AF440" s="13">
        <f t="shared" si="215"/>
        <v>-3437.5463112616417</v>
      </c>
      <c r="AG440" s="11">
        <f t="shared" si="216"/>
        <v>75680.428974971728</v>
      </c>
      <c r="AH440" s="2">
        <f t="shared" si="217"/>
        <v>6370</v>
      </c>
      <c r="AI440" s="76"/>
      <c r="AJ440" s="76"/>
      <c r="AK440" s="76"/>
    </row>
    <row r="441" ht="14.25">
      <c r="A441" s="76"/>
      <c r="B441" s="76"/>
      <c r="C441" s="76"/>
      <c r="D441" s="55">
        <f t="shared" si="201"/>
        <v>-7.0792999999999995e-002</v>
      </c>
      <c r="E441" s="56">
        <f t="shared" si="197"/>
        <v>2.124e-003</v>
      </c>
      <c r="F441" s="57">
        <f t="shared" si="198"/>
        <v>2.9280635068249457e-002</v>
      </c>
      <c r="G441" s="58">
        <f t="shared" si="218"/>
        <v>-2.3452018660094374</v>
      </c>
      <c r="H441" s="59">
        <f t="shared" si="219"/>
        <v>-2.3744825010776869</v>
      </c>
      <c r="I441" s="60">
        <f t="shared" si="220"/>
        <v>9.508390212949358e-003</v>
      </c>
      <c r="J441" s="61">
        <f t="shared" si="221"/>
        <v>8.7867845912542597e-003</v>
      </c>
      <c r="K441" s="62">
        <f t="shared" si="222"/>
        <v>0.99049160978705064</v>
      </c>
      <c r="L441" s="63">
        <f t="shared" si="223"/>
        <v>0.99121321540874574</v>
      </c>
      <c r="M441" s="64">
        <f t="shared" si="224"/>
        <v>2.550388643100682e-002</v>
      </c>
      <c r="N441" s="65">
        <f t="shared" si="202"/>
        <v>0.2966749839446054</v>
      </c>
      <c r="O441" s="66">
        <f t="shared" si="203"/>
        <v>0.40507379290901913</v>
      </c>
      <c r="P441" s="67">
        <f>シート1!B421</f>
        <v>2162</v>
      </c>
      <c r="Q441" s="68">
        <f>シート1!A421</f>
        <v>6375</v>
      </c>
      <c r="R441" s="55">
        <f t="shared" si="204"/>
        <v>-7.0792999999999995e-002</v>
      </c>
      <c r="S441" s="56">
        <f t="shared" si="199"/>
        <v>2.1259999999999999e-003</v>
      </c>
      <c r="T441" s="57">
        <f t="shared" si="200"/>
        <v>2.933939219547672e-002</v>
      </c>
      <c r="U441" s="58">
        <f t="shared" si="205"/>
        <v>-2.3404370323181558</v>
      </c>
      <c r="V441" s="59">
        <f t="shared" si="206"/>
        <v>-2.3697764245136326</v>
      </c>
      <c r="W441" s="60">
        <f t="shared" si="207"/>
        <v>9.6305930350728541e-003</v>
      </c>
      <c r="X441" s="61">
        <f t="shared" si="208"/>
        <v>8.8994222921421895e-003</v>
      </c>
      <c r="Y441" s="62">
        <f t="shared" si="209"/>
        <v>0.99036940696492715</v>
      </c>
      <c r="Z441" s="63">
        <f t="shared" si="210"/>
        <v>0.99110057770785787</v>
      </c>
      <c r="AA441" s="64">
        <f t="shared" si="211"/>
        <v>2.5790185037752645e-002</v>
      </c>
      <c r="AB441" s="65">
        <f t="shared" si="212"/>
        <v>-0.30000536399430694</v>
      </c>
      <c r="AC441" s="66">
        <f t="shared" si="213"/>
        <v>-0.40799047053611776</v>
      </c>
      <c r="AD441" s="67">
        <f>シート1!C421</f>
        <v>473</v>
      </c>
      <c r="AE441" s="6">
        <f t="shared" si="214"/>
        <v>777617.97556295665</v>
      </c>
      <c r="AF441" s="13">
        <f t="shared" si="215"/>
        <v>-171695.23240739736</v>
      </c>
      <c r="AG441" s="11">
        <f t="shared" si="216"/>
        <v>605922.74315555929</v>
      </c>
      <c r="AH441" s="2">
        <f t="shared" si="217"/>
        <v>6375</v>
      </c>
      <c r="AI441" s="76"/>
      <c r="AJ441" s="76"/>
      <c r="AK441" s="76"/>
    </row>
    <row r="442" ht="14.25">
      <c r="A442" s="76"/>
      <c r="B442" s="76"/>
      <c r="C442" s="76"/>
      <c r="D442" s="55">
        <f t="shared" si="201"/>
        <v>-7.1577000000000002e-002</v>
      </c>
      <c r="E442" s="56">
        <f t="shared" si="197"/>
        <v>2.124e-003</v>
      </c>
      <c r="F442" s="57">
        <f t="shared" si="198"/>
        <v>2.9280635068249457e-002</v>
      </c>
      <c r="G442" s="58">
        <f t="shared" si="218"/>
        <v>-2.3719772415493665</v>
      </c>
      <c r="H442" s="59">
        <f t="shared" si="219"/>
        <v>-2.401257876617616</v>
      </c>
      <c r="I442" s="60">
        <f t="shared" si="220"/>
        <v>8.846590249705355e-003</v>
      </c>
      <c r="J442" s="61">
        <f t="shared" si="221"/>
        <v>8.1694088538222798e-003</v>
      </c>
      <c r="K442" s="62">
        <f t="shared" si="222"/>
        <v>0.99115340975029464</v>
      </c>
      <c r="L442" s="63">
        <f t="shared" si="223"/>
        <v>0.99183059114617778</v>
      </c>
      <c r="M442" s="64">
        <f t="shared" si="224"/>
        <v>2.394306519691157e-002</v>
      </c>
      <c r="N442" s="65">
        <f t="shared" si="202"/>
        <v>0.27851866820746191</v>
      </c>
      <c r="O442" s="66">
        <f t="shared" si="203"/>
        <v>0.38457173173547171</v>
      </c>
      <c r="P442" s="67">
        <f>シート1!B422</f>
        <v>311</v>
      </c>
      <c r="Q442" s="68">
        <f>シート1!A422</f>
        <v>6380</v>
      </c>
      <c r="R442" s="55">
        <f t="shared" si="204"/>
        <v>-7.1577000000000002e-002</v>
      </c>
      <c r="S442" s="56">
        <f t="shared" si="199"/>
        <v>2.1259999999999999e-003</v>
      </c>
      <c r="T442" s="57">
        <f t="shared" si="200"/>
        <v>2.933939219547672e-002</v>
      </c>
      <c r="U442" s="58">
        <f t="shared" si="205"/>
        <v>-2.3671587856106755</v>
      </c>
      <c r="V442" s="59">
        <f t="shared" si="206"/>
        <v>-2.3964981778061523</v>
      </c>
      <c r="W442" s="60">
        <f t="shared" si="207"/>
        <v>8.9626202123879728e-003</v>
      </c>
      <c r="X442" s="61">
        <f t="shared" si="208"/>
        <v>8.2762878941194939e-003</v>
      </c>
      <c r="Y442" s="62">
        <f t="shared" si="209"/>
        <v>0.99103737978761197</v>
      </c>
      <c r="Z442" s="63">
        <f t="shared" si="210"/>
        <v>0.99172371210588051</v>
      </c>
      <c r="AA442" s="64">
        <f t="shared" si="211"/>
        <v>2.4218005553148944e-002</v>
      </c>
      <c r="AB442" s="65">
        <f t="shared" si="212"/>
        <v>-0.28171692295162043</v>
      </c>
      <c r="AC442" s="66">
        <f t="shared" si="213"/>
        <v>-0.38743929357957757</v>
      </c>
      <c r="AD442" s="67">
        <f>シート1!C422</f>
        <v>7</v>
      </c>
      <c r="AE442" s="6">
        <f t="shared" si="214"/>
        <v>106197.47773491201</v>
      </c>
      <c r="AF442" s="13">
        <f t="shared" si="215"/>
        <v>-2412.9525407001447</v>
      </c>
      <c r="AG442" s="11">
        <f t="shared" si="216"/>
        <v>103784.52519421186</v>
      </c>
      <c r="AH442" s="2">
        <f t="shared" si="217"/>
        <v>6380</v>
      </c>
      <c r="AI442" s="76"/>
      <c r="AJ442" s="76"/>
      <c r="AK442" s="76"/>
    </row>
    <row r="443" ht="14.25">
      <c r="A443" s="76"/>
      <c r="B443" s="76"/>
      <c r="C443" s="76"/>
      <c r="D443" s="55">
        <f t="shared" si="201"/>
        <v>-7.3143e-002</v>
      </c>
      <c r="E443" s="56">
        <f t="shared" si="197"/>
        <v>2.124e-003</v>
      </c>
      <c r="F443" s="57">
        <f t="shared" si="198"/>
        <v>2.9280635068249457e-002</v>
      </c>
      <c r="G443" s="58">
        <f t="shared" si="218"/>
        <v>-2.4254596880997865</v>
      </c>
      <c r="H443" s="59">
        <f t="shared" si="219"/>
        <v>-2.454740323168036</v>
      </c>
      <c r="I443" s="60">
        <f t="shared" si="220"/>
        <v>7.6445068128265237e-003</v>
      </c>
      <c r="J443" s="61">
        <f t="shared" si="221"/>
        <v>7.0493195601646907e-003</v>
      </c>
      <c r="K443" s="62">
        <f t="shared" si="222"/>
        <v>0.99235549318717342</v>
      </c>
      <c r="L443" s="63">
        <f t="shared" si="223"/>
        <v>0.99295068043983536</v>
      </c>
      <c r="M443" s="64">
        <f t="shared" si="224"/>
        <v>2.1060292520652543e-002</v>
      </c>
      <c r="N443" s="65">
        <f t="shared" si="202"/>
        <v>0.24498469918832011</v>
      </c>
      <c r="O443" s="66">
        <f t="shared" si="203"/>
        <v>0.34580300513819395</v>
      </c>
      <c r="P443" s="67">
        <f>シート1!B423</f>
        <v>405</v>
      </c>
      <c r="Q443" s="68">
        <f>シート1!A423</f>
        <v>6390</v>
      </c>
      <c r="R443" s="55">
        <f t="shared" si="204"/>
        <v>-7.3143e-002</v>
      </c>
      <c r="S443" s="56">
        <f t="shared" si="199"/>
        <v>2.1259999999999999e-003</v>
      </c>
      <c r="T443" s="57">
        <f t="shared" si="200"/>
        <v>2.933939219547672e-002</v>
      </c>
      <c r="U443" s="58">
        <f t="shared" si="205"/>
        <v>-2.4205341244577232</v>
      </c>
      <c r="V443" s="59">
        <f t="shared" si="206"/>
        <v>-2.4498735166532</v>
      </c>
      <c r="W443" s="60">
        <f t="shared" si="207"/>
        <v>7.7488623169552628e-003</v>
      </c>
      <c r="X443" s="61">
        <f t="shared" si="208"/>
        <v>7.1453202190444598e-003</v>
      </c>
      <c r="Y443" s="62">
        <f t="shared" si="209"/>
        <v>0.99225113768304474</v>
      </c>
      <c r="Z443" s="63">
        <f t="shared" si="210"/>
        <v>0.99285467978095554</v>
      </c>
      <c r="AA443" s="64">
        <f t="shared" si="211"/>
        <v>2.1313145073101853e-002</v>
      </c>
      <c r="AB443" s="65">
        <f t="shared" si="212"/>
        <v>-0.24792601666717506</v>
      </c>
      <c r="AC443" s="66">
        <f t="shared" si="213"/>
        <v>-0.34856147978090696</v>
      </c>
      <c r="AD443" s="67">
        <f>シート1!C423</f>
        <v>9</v>
      </c>
      <c r="AE443" s="6">
        <f t="shared" si="214"/>
        <v>124354.13801919497</v>
      </c>
      <c r="AF443" s="13">
        <f t="shared" si="215"/>
        <v>-2791.0587356103474</v>
      </c>
      <c r="AG443" s="11">
        <f t="shared" si="216"/>
        <v>121563.07928358462</v>
      </c>
      <c r="AH443" s="2">
        <f t="shared" si="217"/>
        <v>6390</v>
      </c>
      <c r="AI443" s="76"/>
      <c r="AJ443" s="76"/>
      <c r="AK443" s="76"/>
    </row>
    <row r="444" ht="14.25">
      <c r="A444" s="76"/>
      <c r="B444" s="76"/>
      <c r="C444" s="76"/>
      <c r="D444" s="55">
        <f t="shared" si="201"/>
        <v>-7.4706999999999996e-002</v>
      </c>
      <c r="E444" s="56">
        <f t="shared" si="197"/>
        <v>2.124e-003</v>
      </c>
      <c r="F444" s="57">
        <f t="shared" si="198"/>
        <v>2.9280635068249457e-002</v>
      </c>
      <c r="G444" s="58">
        <f t="shared" si="218"/>
        <v>-2.4788738301207673</v>
      </c>
      <c r="H444" s="59">
        <f t="shared" si="219"/>
        <v>-2.5081544651890169</v>
      </c>
      <c r="I444" s="60">
        <f t="shared" si="220"/>
        <v>6.5898959089176201e-003</v>
      </c>
      <c r="J444" s="61">
        <f t="shared" si="221"/>
        <v>6.06818005646792e-003</v>
      </c>
      <c r="K444" s="62">
        <f t="shared" si="222"/>
        <v>0.99341010409108232</v>
      </c>
      <c r="L444" s="63">
        <f t="shared" si="223"/>
        <v>0.99393181994353208</v>
      </c>
      <c r="M444" s="64">
        <f t="shared" si="224"/>
        <v>1.8474825340289103e-002</v>
      </c>
      <c r="N444" s="65">
        <f t="shared" si="202"/>
        <v>0.21490914829929639</v>
      </c>
      <c r="O444" s="66">
        <f t="shared" si="203"/>
        <v>0.30995127539018941</v>
      </c>
      <c r="P444" s="67">
        <f>シート1!B424</f>
        <v>31881</v>
      </c>
      <c r="Q444" s="68">
        <f>シート1!A424</f>
        <v>6400</v>
      </c>
      <c r="R444" s="55">
        <f t="shared" si="204"/>
        <v>-7.4706999999999996e-002</v>
      </c>
      <c r="S444" s="56">
        <f t="shared" si="199"/>
        <v>2.1259999999999999e-003</v>
      </c>
      <c r="T444" s="57">
        <f t="shared" si="200"/>
        <v>2.933939219547672e-002</v>
      </c>
      <c r="U444" s="58">
        <f t="shared" si="205"/>
        <v>-2.4738412955667797</v>
      </c>
      <c r="V444" s="59">
        <f t="shared" si="206"/>
        <v>-2.5031806877622564</v>
      </c>
      <c r="W444" s="60">
        <f t="shared" si="207"/>
        <v>6.6834530624159116e-003</v>
      </c>
      <c r="X444" s="61">
        <f t="shared" si="208"/>
        <v>6.1541344443155621e-003</v>
      </c>
      <c r="Y444" s="62">
        <f t="shared" si="209"/>
        <v>0.99331654693758409</v>
      </c>
      <c r="Z444" s="63">
        <f t="shared" si="210"/>
        <v>0.99384586555568444</v>
      </c>
      <c r="AA444" s="64">
        <f t="shared" si="211"/>
        <v>1.870650581594395e-002</v>
      </c>
      <c r="AB444" s="65">
        <f t="shared" si="212"/>
        <v>-0.21760418074390514</v>
      </c>
      <c r="AC444" s="66">
        <f t="shared" si="213"/>
        <v>-0.31258854535369307</v>
      </c>
      <c r="AD444" s="67">
        <f>シート1!C424</f>
        <v>599</v>
      </c>
      <c r="AE444" s="6">
        <f t="shared" si="214"/>
        <v>8774084.6121136006</v>
      </c>
      <c r="AF444" s="13">
        <f t="shared" si="215"/>
        <v>-166589.24414935336</v>
      </c>
      <c r="AG444" s="11">
        <f t="shared" si="216"/>
        <v>8607495.3679642472</v>
      </c>
      <c r="AH444" s="2">
        <f t="shared" si="217"/>
        <v>6400</v>
      </c>
      <c r="AI444" s="76"/>
      <c r="AJ444" s="76"/>
      <c r="AK444" s="76"/>
    </row>
    <row r="445" ht="14.25">
      <c r="A445" s="76"/>
      <c r="B445" s="76"/>
      <c r="C445" s="76"/>
      <c r="D445" s="55">
        <f t="shared" si="201"/>
        <v>-7.6268000000000002e-002</v>
      </c>
      <c r="E445" s="56">
        <f t="shared" si="197"/>
        <v>2.124e-003</v>
      </c>
      <c r="F445" s="57">
        <f t="shared" si="198"/>
        <v>2.9280635068249457e-002</v>
      </c>
      <c r="G445" s="58">
        <f t="shared" si="218"/>
        <v>-2.532185515347591</v>
      </c>
      <c r="H445" s="59">
        <f t="shared" si="219"/>
        <v>-2.5614661504158405</v>
      </c>
      <c r="I445" s="60">
        <f t="shared" si="220"/>
        <v>5.6677000427496904e-003</v>
      </c>
      <c r="J445" s="61">
        <f t="shared" si="221"/>
        <v>5.2115698932068133e-003</v>
      </c>
      <c r="K445" s="62">
        <f t="shared" si="222"/>
        <v>0.99433229995725037</v>
      </c>
      <c r="L445" s="63">
        <f t="shared" si="223"/>
        <v>0.99478843010679319</v>
      </c>
      <c r="M445" s="64">
        <f t="shared" si="224"/>
        <v>1.6164783269732613e-002</v>
      </c>
      <c r="N445" s="65">
        <f t="shared" si="202"/>
        <v>0.18803749106981216</v>
      </c>
      <c r="O445" s="66">
        <f t="shared" si="203"/>
        <v>0.2769601683894875</v>
      </c>
      <c r="P445" s="67">
        <f>シート1!B425</f>
        <v>467</v>
      </c>
      <c r="Q445" s="68">
        <f>シート1!A425</f>
        <v>6410</v>
      </c>
      <c r="R445" s="55">
        <f t="shared" si="204"/>
        <v>-7.6268000000000002e-002</v>
      </c>
      <c r="S445" s="56">
        <f t="shared" si="199"/>
        <v>2.1259999999999999e-003</v>
      </c>
      <c r="T445" s="57">
        <f t="shared" si="200"/>
        <v>2.933939219547672e-002</v>
      </c>
      <c r="U445" s="58">
        <f t="shared" si="205"/>
        <v>-2.5270462150688497</v>
      </c>
      <c r="V445" s="59">
        <f t="shared" si="206"/>
        <v>-2.5563856072643265</v>
      </c>
      <c r="W445" s="60">
        <f t="shared" si="207"/>
        <v>5.7513182605237745e-003</v>
      </c>
      <c r="X445" s="61">
        <f t="shared" si="208"/>
        <v>5.2882920130800093e-003</v>
      </c>
      <c r="Y445" s="62">
        <f t="shared" si="209"/>
        <v>0.99424868173947623</v>
      </c>
      <c r="Z445" s="63">
        <f t="shared" si="210"/>
        <v>0.99471170798691999</v>
      </c>
      <c r="AA445" s="64">
        <f t="shared" si="211"/>
        <v>1.6376304774468983e-002</v>
      </c>
      <c r="AB445" s="65">
        <f t="shared" si="212"/>
        <v>-0.19049802347499523</v>
      </c>
      <c r="AC445" s="66">
        <f t="shared" si="213"/>
        <v>-0.27946695477721351</v>
      </c>
      <c r="AD445" s="67">
        <f>シート1!C425</f>
        <v>1</v>
      </c>
      <c r="AE445" s="6">
        <f t="shared" si="214"/>
        <v>114844.61872968861</v>
      </c>
      <c r="AF445" s="13">
        <f t="shared" si="215"/>
        <v>-248.64374505934401</v>
      </c>
      <c r="AG445" s="11">
        <f t="shared" si="216"/>
        <v>114595.97498462925</v>
      </c>
      <c r="AH445" s="2">
        <f t="shared" si="217"/>
        <v>6410</v>
      </c>
      <c r="AI445" s="76"/>
      <c r="AJ445" s="76"/>
      <c r="AK445" s="76"/>
    </row>
    <row r="446" ht="14.25">
      <c r="A446" s="76"/>
      <c r="B446" s="76"/>
      <c r="C446" s="76"/>
      <c r="D446" s="55">
        <f t="shared" si="201"/>
        <v>-7.7826999999999993e-002</v>
      </c>
      <c r="E446" s="56">
        <f t="shared" si="197"/>
        <v>2.124e-003</v>
      </c>
      <c r="F446" s="57">
        <f t="shared" si="198"/>
        <v>2.9280635068249457e-002</v>
      </c>
      <c r="G446" s="58">
        <f t="shared" si="218"/>
        <v>-2.5854288960449754</v>
      </c>
      <c r="H446" s="59">
        <f t="shared" si="219"/>
        <v>-2.6147095311132249</v>
      </c>
      <c r="I446" s="60">
        <f t="shared" si="220"/>
        <v>4.8628965362493282e-003</v>
      </c>
      <c r="J446" s="61">
        <f t="shared" si="221"/>
        <v>4.4651683087464922e-003</v>
      </c>
      <c r="K446" s="62">
        <f t="shared" si="222"/>
        <v>0.99513710346375062</v>
      </c>
      <c r="L446" s="63">
        <f t="shared" si="223"/>
        <v>0.99553483169125356</v>
      </c>
      <c r="M446" s="64">
        <f t="shared" si="224"/>
        <v>1.4105932555697896e-002</v>
      </c>
      <c r="N446" s="65">
        <f t="shared" si="202"/>
        <v>0.16408782739079006</v>
      </c>
      <c r="O446" s="66">
        <f t="shared" si="203"/>
        <v>0.24670847022490716</v>
      </c>
      <c r="P446" s="67">
        <f>シート1!B426</f>
        <v>494</v>
      </c>
      <c r="Q446" s="68">
        <f>シート1!A426</f>
        <v>6420</v>
      </c>
      <c r="R446" s="55">
        <f t="shared" si="204"/>
        <v>-7.7826999999999993e-002</v>
      </c>
      <c r="S446" s="56">
        <f t="shared" si="199"/>
        <v>2.1259999999999999e-003</v>
      </c>
      <c r="T446" s="57">
        <f t="shared" si="200"/>
        <v>2.933939219547672e-002</v>
      </c>
      <c r="U446" s="58">
        <f t="shared" si="205"/>
        <v>-2.5801829668329286</v>
      </c>
      <c r="V446" s="59">
        <f t="shared" si="206"/>
        <v>-2.6095223590284053</v>
      </c>
      <c r="W446" s="60">
        <f t="shared" si="207"/>
        <v>4.9373990149689795e-003</v>
      </c>
      <c r="X446" s="61">
        <f t="shared" si="208"/>
        <v>4.5334360325599565e-003</v>
      </c>
      <c r="Y446" s="62">
        <f t="shared" si="209"/>
        <v>0.99506260098503097</v>
      </c>
      <c r="Z446" s="63">
        <f t="shared" si="210"/>
        <v>0.99546656396744004</v>
      </c>
      <c r="AA446" s="64">
        <f t="shared" si="211"/>
        <v>1.4298357558351701e-002</v>
      </c>
      <c r="AB446" s="65">
        <f t="shared" si="212"/>
        <v>-0.16632621896798327</v>
      </c>
      <c r="AC446" s="66">
        <f t="shared" si="213"/>
        <v>-0.24907799563352173</v>
      </c>
      <c r="AD446" s="67">
        <f>シート1!C426</f>
        <v>1</v>
      </c>
      <c r="AE446" s="6">
        <f t="shared" si="214"/>
        <v>108215.00015757314</v>
      </c>
      <c r="AF446" s="13">
        <f t="shared" si="215"/>
        <v>-221.60647113203314</v>
      </c>
      <c r="AG446" s="11">
        <f t="shared" si="216"/>
        <v>107993.39368644111</v>
      </c>
      <c r="AH446" s="2">
        <f t="shared" si="217"/>
        <v>6420</v>
      </c>
      <c r="AI446" s="76"/>
      <c r="AJ446" s="76"/>
      <c r="AK446" s="76"/>
    </row>
    <row r="447" ht="14.25">
      <c r="A447" s="76"/>
      <c r="B447" s="76"/>
      <c r="C447" s="76"/>
      <c r="D447" s="55">
        <f t="shared" si="201"/>
        <v>-7.8604999999999994e-002</v>
      </c>
      <c r="E447" s="56">
        <f t="shared" si="197"/>
        <v>2.124e-003</v>
      </c>
      <c r="F447" s="57">
        <f t="shared" si="198"/>
        <v>2.9280635068249457e-002</v>
      </c>
      <c r="G447" s="58">
        <f t="shared" si="218"/>
        <v>-2.6119993579965892</v>
      </c>
      <c r="H447" s="59">
        <f t="shared" si="219"/>
        <v>-2.6412799930648387</v>
      </c>
      <c r="I447" s="60">
        <f t="shared" si="220"/>
        <v>4.5007211585748053e-003</v>
      </c>
      <c r="J447" s="61">
        <f t="shared" si="221"/>
        <v>4.1296715193159805e-003</v>
      </c>
      <c r="K447" s="62">
        <f t="shared" si="222"/>
        <v>0.99549927884142519</v>
      </c>
      <c r="L447" s="63">
        <f t="shared" si="223"/>
        <v>0.99587032848068402</v>
      </c>
      <c r="M447" s="64">
        <f t="shared" si="224"/>
        <v>1.3164797652107117e-002</v>
      </c>
      <c r="N447" s="65">
        <f t="shared" si="202"/>
        <v>0.15314003779927721</v>
      </c>
      <c r="O447" s="66">
        <f t="shared" si="203"/>
        <v>0.23258807124586953</v>
      </c>
      <c r="P447" s="67">
        <f>シート1!B427</f>
        <v>4260</v>
      </c>
      <c r="Q447" s="68">
        <f>シート1!A427</f>
        <v>6425</v>
      </c>
      <c r="R447" s="55">
        <f t="shared" si="204"/>
        <v>-7.8604999999999994e-002</v>
      </c>
      <c r="S447" s="56">
        <f t="shared" si="199"/>
        <v>2.1259999999999999e-003</v>
      </c>
      <c r="T447" s="57">
        <f t="shared" si="200"/>
        <v>2.933939219547672e-002</v>
      </c>
      <c r="U447" s="58">
        <f t="shared" si="205"/>
        <v>-2.6067002169114746</v>
      </c>
      <c r="V447" s="59">
        <f t="shared" si="206"/>
        <v>-2.6360396091069513</v>
      </c>
      <c r="W447" s="60">
        <f t="shared" si="207"/>
        <v>4.5709679851250185e-003</v>
      </c>
      <c r="X447" s="61">
        <f t="shared" si="208"/>
        <v>4.1939969829232204e-003</v>
      </c>
      <c r="Y447" s="62">
        <f t="shared" si="209"/>
        <v>0.99542903201487498</v>
      </c>
      <c r="Z447" s="63">
        <f t="shared" si="210"/>
        <v>0.99580600301707678</v>
      </c>
      <c r="AA447" s="64">
        <f t="shared" si="211"/>
        <v>1.3348095765104656e-002</v>
      </c>
      <c r="AB447" s="65">
        <f t="shared" si="212"/>
        <v>-0.15527226046572179</v>
      </c>
      <c r="AC447" s="66">
        <f t="shared" si="213"/>
        <v>-0.23488724394505092</v>
      </c>
      <c r="AD447" s="67">
        <f>シート1!C427</f>
        <v>923</v>
      </c>
      <c r="AE447" s="6">
        <f t="shared" si="214"/>
        <v>879778.79785462609</v>
      </c>
      <c r="AF447" s="13">
        <f t="shared" si="215"/>
        <v>-192889.33196430543</v>
      </c>
      <c r="AG447" s="11">
        <f t="shared" si="216"/>
        <v>686889.46589032072</v>
      </c>
      <c r="AH447" s="2">
        <f t="shared" si="217"/>
        <v>6425</v>
      </c>
      <c r="AI447" s="76"/>
      <c r="AJ447" s="76"/>
      <c r="AK447" s="76"/>
    </row>
    <row r="448" ht="14.25">
      <c r="A448" s="76"/>
      <c r="B448" s="76"/>
      <c r="C448" s="76"/>
      <c r="D448" s="55">
        <f t="shared" si="201"/>
        <v>-7.9382999999999995e-002</v>
      </c>
      <c r="E448" s="56">
        <f t="shared" si="197"/>
        <v>2.124e-003</v>
      </c>
      <c r="F448" s="57">
        <f t="shared" si="198"/>
        <v>2.9280635068249457e-002</v>
      </c>
      <c r="G448" s="58">
        <f t="shared" si="218"/>
        <v>-2.6385698199482026</v>
      </c>
      <c r="H448" s="59">
        <f t="shared" si="219"/>
        <v>-2.6678504550164521</v>
      </c>
      <c r="I448" s="60">
        <f t="shared" si="220"/>
        <v>4.1628277061311336e-003</v>
      </c>
      <c r="J448" s="61">
        <f t="shared" si="221"/>
        <v>3.8169114059495302e-003</v>
      </c>
      <c r="K448" s="62">
        <f t="shared" si="222"/>
        <v>0.99583717229386881</v>
      </c>
      <c r="L448" s="63">
        <f t="shared" si="223"/>
        <v>0.99618308859405047</v>
      </c>
      <c r="M448" s="64">
        <f t="shared" si="224"/>
        <v>1.227778336152982e-002</v>
      </c>
      <c r="N448" s="65">
        <f t="shared" si="202"/>
        <v>0.1428218084138248</v>
      </c>
      <c r="O448" s="66">
        <f t="shared" si="203"/>
        <v>0.21909892928194488</v>
      </c>
      <c r="P448" s="67">
        <f>シート1!B428</f>
        <v>336</v>
      </c>
      <c r="Q448" s="68">
        <f>シート1!A428</f>
        <v>6430</v>
      </c>
      <c r="R448" s="55">
        <f t="shared" si="204"/>
        <v>-7.9382999999999995e-002</v>
      </c>
      <c r="S448" s="56">
        <f t="shared" si="199"/>
        <v>2.1259999999999999e-003</v>
      </c>
      <c r="T448" s="57">
        <f t="shared" si="200"/>
        <v>2.933939219547672e-002</v>
      </c>
      <c r="U448" s="58">
        <f t="shared" si="205"/>
        <v>-2.6332174669900206</v>
      </c>
      <c r="V448" s="59">
        <f t="shared" si="206"/>
        <v>-2.6625568591854973</v>
      </c>
      <c r="W448" s="60">
        <f t="shared" si="207"/>
        <v>4.2290086434242369e-003</v>
      </c>
      <c r="X448" s="61">
        <f t="shared" si="208"/>
        <v>3.8774733288829966e-003</v>
      </c>
      <c r="Y448" s="62">
        <f t="shared" si="209"/>
        <v>0.99577099135657576</v>
      </c>
      <c r="Z448" s="63">
        <f t="shared" si="210"/>
        <v>0.996122526671117</v>
      </c>
      <c r="AA448" s="64">
        <f t="shared" si="211"/>
        <v>1.2452228857005544e-002</v>
      </c>
      <c r="AB448" s="65">
        <f t="shared" si="212"/>
        <v>-0.14485105265114812</v>
      </c>
      <c r="AC448" s="66">
        <f t="shared" si="213"/>
        <v>-0.22132688488229432</v>
      </c>
      <c r="AD448" s="67">
        <f>シート1!C428</f>
        <v>7</v>
      </c>
      <c r="AE448" s="6">
        <f t="shared" si="214"/>
        <v>65366.613805011511</v>
      </c>
      <c r="AF448" s="13">
        <f t="shared" si="215"/>
        <v>-1378.4127682761475</v>
      </c>
      <c r="AG448" s="11">
        <f t="shared" si="216"/>
        <v>63988.201036735365</v>
      </c>
      <c r="AH448" s="2">
        <f t="shared" si="217"/>
        <v>6430</v>
      </c>
      <c r="AI448" s="76"/>
      <c r="AJ448" s="76"/>
      <c r="AK448" s="76"/>
    </row>
    <row r="449" ht="14.25">
      <c r="A449" s="76"/>
      <c r="B449" s="76"/>
      <c r="C449" s="76"/>
      <c r="D449" s="55">
        <f t="shared" si="201"/>
        <v>-8.0936999999999995e-002</v>
      </c>
      <c r="E449" s="56">
        <f t="shared" si="197"/>
        <v>2.124e-003</v>
      </c>
      <c r="F449" s="57">
        <f t="shared" si="198"/>
        <v>2.9280635068249457e-002</v>
      </c>
      <c r="G449" s="58">
        <f t="shared" si="218"/>
        <v>-2.6916424393219907</v>
      </c>
      <c r="H449" s="59">
        <f t="shared" si="219"/>
        <v>-2.7209230743902402</v>
      </c>
      <c r="I449" s="60">
        <f t="shared" si="220"/>
        <v>3.5550564515774985e-003</v>
      </c>
      <c r="J449" s="61">
        <f t="shared" si="221"/>
        <v>3.254995437139252e-003</v>
      </c>
      <c r="K449" s="62">
        <f t="shared" si="222"/>
        <v>0.9964449435484225</v>
      </c>
      <c r="L449" s="63">
        <f t="shared" si="223"/>
        <v>0.99674500456286075</v>
      </c>
      <c r="M449" s="64">
        <f t="shared" si="224"/>
        <v>1.0658388505283986e-002</v>
      </c>
      <c r="N449" s="65">
        <f t="shared" si="202"/>
        <v>0.12398413266286111</v>
      </c>
      <c r="O449" s="66">
        <f t="shared" si="203"/>
        <v>0.19398431585179199</v>
      </c>
      <c r="P449" s="67">
        <f>シート1!B429</f>
        <v>299</v>
      </c>
      <c r="Q449" s="68">
        <f>シート1!A429</f>
        <v>6440</v>
      </c>
      <c r="R449" s="55">
        <f t="shared" si="204"/>
        <v>-8.0936999999999995e-002</v>
      </c>
      <c r="S449" s="56">
        <f t="shared" si="199"/>
        <v>2.1259999999999999e-003</v>
      </c>
      <c r="T449" s="57">
        <f t="shared" si="200"/>
        <v>2.933939219547672e-002</v>
      </c>
      <c r="U449" s="58">
        <f t="shared" si="205"/>
        <v>-2.6861837994091218</v>
      </c>
      <c r="V449" s="59">
        <f t="shared" si="206"/>
        <v>-2.7155231916045985</v>
      </c>
      <c r="W449" s="60">
        <f t="shared" si="207"/>
        <v>3.6136659784261616e-003</v>
      </c>
      <c r="X449" s="61">
        <f t="shared" si="208"/>
        <v>3.3085570832507849e-003</v>
      </c>
      <c r="Y449" s="62">
        <f t="shared" si="209"/>
        <v>0.99638633402157384</v>
      </c>
      <c r="Z449" s="63">
        <f t="shared" si="210"/>
        <v>0.99669144291674927</v>
      </c>
      <c r="AA449" s="64">
        <f t="shared" si="211"/>
        <v>1.0815984039628454e-002</v>
      </c>
      <c r="AB449" s="65">
        <f t="shared" si="212"/>
        <v>-0.12581736905010221</v>
      </c>
      <c r="AC449" s="66">
        <f t="shared" si="213"/>
        <v>-0.19606846127928074</v>
      </c>
      <c r="AD449" s="67">
        <f>シート1!C429</f>
        <v>0</v>
      </c>
      <c r="AE449" s="6">
        <f t="shared" si="214"/>
        <v>51500.833872616669</v>
      </c>
      <c r="AF449" s="13">
        <f t="shared" si="215"/>
        <v>0</v>
      </c>
      <c r="AG449" s="11">
        <f t="shared" si="216"/>
        <v>51500.833872616669</v>
      </c>
      <c r="AH449" s="2">
        <f t="shared" si="217"/>
        <v>6440</v>
      </c>
      <c r="AI449" s="76"/>
      <c r="AJ449" s="76"/>
      <c r="AK449" s="76"/>
    </row>
    <row r="450" ht="14.25">
      <c r="A450" s="76"/>
      <c r="B450" s="76"/>
      <c r="C450" s="76"/>
      <c r="D450" s="55">
        <f t="shared" si="201"/>
        <v>-8.2488999999999993e-002</v>
      </c>
      <c r="E450" s="56">
        <f t="shared" si="197"/>
        <v>2.124e-003</v>
      </c>
      <c r="F450" s="57">
        <f t="shared" si="198"/>
        <v>2.9280635068249457e-002</v>
      </c>
      <c r="G450" s="58">
        <f t="shared" si="218"/>
        <v>-2.7446467541663404</v>
      </c>
      <c r="H450" s="59">
        <f t="shared" si="219"/>
        <v>-2.7739273892345899</v>
      </c>
      <c r="I450" s="60">
        <f t="shared" si="220"/>
        <v>3.0288031604259191e-003</v>
      </c>
      <c r="J450" s="61">
        <f t="shared" si="221"/>
        <v>2.7692019127430467e-003</v>
      </c>
      <c r="K450" s="62">
        <f t="shared" si="222"/>
        <v>0.99697119683957403</v>
      </c>
      <c r="L450" s="63">
        <f t="shared" si="223"/>
        <v>0.99723079808725701</v>
      </c>
      <c r="M450" s="64">
        <f t="shared" si="224"/>
        <v>9.2282907132299908e-003</v>
      </c>
      <c r="N450" s="65">
        <f t="shared" si="202"/>
        <v>0.1073484626192157</v>
      </c>
      <c r="O450" s="66">
        <f t="shared" si="203"/>
        <v>0.17122814960032029</v>
      </c>
      <c r="P450" s="67">
        <f>シート1!B430</f>
        <v>8837</v>
      </c>
      <c r="Q450" s="68">
        <f>シート1!A430</f>
        <v>6450</v>
      </c>
      <c r="R450" s="55">
        <f t="shared" si="204"/>
        <v>-8.2488999999999993e-002</v>
      </c>
      <c r="S450" s="56">
        <f t="shared" si="199"/>
        <v>2.1259999999999999e-003</v>
      </c>
      <c r="T450" s="57">
        <f t="shared" si="200"/>
        <v>2.933939219547672e-002</v>
      </c>
      <c r="U450" s="58">
        <f t="shared" si="205"/>
        <v>-2.7390819640902317</v>
      </c>
      <c r="V450" s="59">
        <f t="shared" si="206"/>
        <v>-2.7684213562857085</v>
      </c>
      <c r="W450" s="60">
        <f t="shared" si="207"/>
        <v>3.0805505679906142e-003</v>
      </c>
      <c r="X450" s="61">
        <f t="shared" si="208"/>
        <v>2.8164289178853052e-003</v>
      </c>
      <c r="Y450" s="62">
        <f t="shared" si="209"/>
        <v>0.99691944943200939</v>
      </c>
      <c r="Z450" s="63">
        <f t="shared" si="210"/>
        <v>0.99718357108211464</v>
      </c>
      <c r="AA450" s="64">
        <f t="shared" si="211"/>
        <v>9.3701747195675707e-003</v>
      </c>
      <c r="AB450" s="65">
        <f t="shared" si="212"/>
        <v>-0.10899893402544897</v>
      </c>
      <c r="AC450" s="66">
        <f t="shared" si="213"/>
        <v>-0.17316816959799272</v>
      </c>
      <c r="AD450" s="67">
        <f>シート1!C430</f>
        <v>620</v>
      </c>
      <c r="AE450" s="6">
        <f t="shared" si="214"/>
        <v>1343558.1681832648</v>
      </c>
      <c r="AF450" s="13">
        <f t="shared" si="215"/>
        <v>-95522.753285480343</v>
      </c>
      <c r="AG450" s="11">
        <f t="shared" si="216"/>
        <v>1248035.4148977844</v>
      </c>
      <c r="AH450" s="2">
        <f t="shared" si="217"/>
        <v>6450</v>
      </c>
      <c r="AI450" s="76"/>
      <c r="AJ450" s="76"/>
      <c r="AK450" s="76"/>
    </row>
    <row r="451" ht="14.25">
      <c r="A451" s="76"/>
      <c r="B451" s="76"/>
      <c r="C451" s="76"/>
      <c r="D451" s="55">
        <f t="shared" si="201"/>
        <v>-8.4038000000000002e-002</v>
      </c>
      <c r="E451" s="56">
        <f t="shared" si="197"/>
        <v>2.124e-003</v>
      </c>
      <c r="F451" s="57">
        <f t="shared" si="198"/>
        <v>2.9280635068249457e-002</v>
      </c>
      <c r="G451" s="58">
        <f t="shared" si="218"/>
        <v>-2.7975486122165325</v>
      </c>
      <c r="H451" s="59">
        <f t="shared" si="219"/>
        <v>-2.826829247284782</v>
      </c>
      <c r="I451" s="60">
        <f t="shared" si="220"/>
        <v>2.5746008977039492e-003</v>
      </c>
      <c r="J451" s="61">
        <f t="shared" si="221"/>
        <v>2.3505694121833121e-003</v>
      </c>
      <c r="K451" s="62">
        <f t="shared" si="222"/>
        <v>0.99742539910229611</v>
      </c>
      <c r="L451" s="63">
        <f t="shared" si="223"/>
        <v>0.99764943058781674</v>
      </c>
      <c r="M451" s="64">
        <f t="shared" si="224"/>
        <v>7.969945279108449e-003</v>
      </c>
      <c r="N451" s="65">
        <f t="shared" si="202"/>
        <v>9.271070878218067e-002</v>
      </c>
      <c r="O451" s="66">
        <f t="shared" si="203"/>
        <v>0.15070016330597349</v>
      </c>
      <c r="P451" s="67">
        <f>シート1!B431</f>
        <v>438</v>
      </c>
      <c r="Q451" s="68">
        <f>シート1!A431</f>
        <v>6460</v>
      </c>
      <c r="R451" s="55">
        <f t="shared" si="204"/>
        <v>-8.4038000000000002e-002</v>
      </c>
      <c r="S451" s="56">
        <f t="shared" si="199"/>
        <v>2.1259999999999999e-003</v>
      </c>
      <c r="T451" s="57">
        <f t="shared" si="200"/>
        <v>2.933939219547672e-002</v>
      </c>
      <c r="U451" s="58">
        <f t="shared" si="205"/>
        <v>-2.7918778771643553</v>
      </c>
      <c r="V451" s="59">
        <f t="shared" si="206"/>
        <v>-2.8212172693598321</v>
      </c>
      <c r="W451" s="60">
        <f t="shared" si="207"/>
        <v>2.6201564977541003e-003</v>
      </c>
      <c r="X451" s="61">
        <f t="shared" si="208"/>
        <v>2.3920894207768995e-003</v>
      </c>
      <c r="Y451" s="62">
        <f t="shared" si="209"/>
        <v>0.99737984350224584</v>
      </c>
      <c r="Z451" s="63">
        <f t="shared" si="210"/>
        <v>0.99760791057922305</v>
      </c>
      <c r="AA451" s="64">
        <f t="shared" si="211"/>
        <v>8.0972597767656786e-003</v>
      </c>
      <c r="AB451" s="65">
        <f t="shared" si="212"/>
        <v>-9.4191699793121392e-002</v>
      </c>
      <c r="AC451" s="66">
        <f t="shared" si="213"/>
        <v>-0.15249752414355186</v>
      </c>
      <c r="AD451" s="67">
        <f>シート1!C431</f>
        <v>0</v>
      </c>
      <c r="AE451" s="6">
        <f t="shared" si="214"/>
        <v>58608.996918848992</v>
      </c>
      <c r="AF451" s="13">
        <f t="shared" si="215"/>
        <v>0</v>
      </c>
      <c r="AG451" s="11">
        <f t="shared" si="216"/>
        <v>58608.996918848992</v>
      </c>
      <c r="AH451" s="2">
        <f t="shared" si="217"/>
        <v>6460</v>
      </c>
      <c r="AI451" s="76"/>
      <c r="AJ451" s="76"/>
      <c r="AK451" s="76"/>
    </row>
    <row r="452" ht="14.25">
      <c r="A452" s="76"/>
      <c r="B452" s="76"/>
      <c r="C452" s="76"/>
      <c r="D452" s="55">
        <f t="shared" si="201"/>
        <v>-8.5584999999999994e-002</v>
      </c>
      <c r="E452" s="56">
        <f t="shared" si="197"/>
        <v>2.124e-003</v>
      </c>
      <c r="F452" s="57">
        <f t="shared" si="198"/>
        <v>2.9280635068249457e-002</v>
      </c>
      <c r="G452" s="58">
        <f t="shared" si="218"/>
        <v>-2.8503821657372854</v>
      </c>
      <c r="H452" s="59">
        <f t="shared" si="219"/>
        <v>-2.8796628008055349</v>
      </c>
      <c r="I452" s="60">
        <f t="shared" si="220"/>
        <v>2.1833363488835134e-003</v>
      </c>
      <c r="J452" s="61">
        <f t="shared" si="221"/>
        <v>1.9905035108662705e-003</v>
      </c>
      <c r="K452" s="62">
        <f t="shared" si="222"/>
        <v>0.99781666365111654</v>
      </c>
      <c r="L452" s="63">
        <f t="shared" si="223"/>
        <v>0.99800949648913373</v>
      </c>
      <c r="M452" s="64">
        <f t="shared" si="224"/>
        <v>6.8652846369078105e-003</v>
      </c>
      <c r="N452" s="65">
        <f t="shared" si="202"/>
        <v>7.9860699463966567e-002</v>
      </c>
      <c r="O452" s="66">
        <f t="shared" si="203"/>
        <v>0.13223882799896425</v>
      </c>
      <c r="P452" s="67">
        <f>シート1!B432</f>
        <v>386</v>
      </c>
      <c r="Q452" s="68">
        <f>シート1!A432</f>
        <v>6470</v>
      </c>
      <c r="R452" s="55">
        <f t="shared" si="204"/>
        <v>-8.5584999999999994e-002</v>
      </c>
      <c r="S452" s="56">
        <f t="shared" si="199"/>
        <v>2.1259999999999999e-003</v>
      </c>
      <c r="T452" s="57">
        <f t="shared" si="200"/>
        <v>2.933939219547672e-002</v>
      </c>
      <c r="U452" s="58">
        <f t="shared" si="205"/>
        <v>-2.8446056225004872</v>
      </c>
      <c r="V452" s="59">
        <f t="shared" si="206"/>
        <v>-2.873945014695964</v>
      </c>
      <c r="W452" s="60">
        <f t="shared" si="207"/>
        <v>2.2233220268039755e-003</v>
      </c>
      <c r="X452" s="61">
        <f t="shared" si="208"/>
        <v>2.0268976584867371e-003</v>
      </c>
      <c r="Y452" s="62">
        <f t="shared" si="209"/>
        <v>0.99777667797319602</v>
      </c>
      <c r="Z452" s="63">
        <f t="shared" si="210"/>
        <v>0.99797310234151326</v>
      </c>
      <c r="AA452" s="64">
        <f t="shared" si="211"/>
        <v>6.9791432940321538e-003</v>
      </c>
      <c r="AB452" s="65">
        <f t="shared" si="212"/>
        <v>-8.1185164869099935e-002</v>
      </c>
      <c r="AC452" s="66">
        <f t="shared" si="213"/>
        <v>-0.13389635565241972</v>
      </c>
      <c r="AD452" s="67">
        <f>シート1!C432</f>
        <v>4</v>
      </c>
      <c r="AE452" s="6">
        <f t="shared" si="214"/>
        <v>45323.428146944068</v>
      </c>
      <c r="AF452" s="13">
        <f t="shared" si="215"/>
        <v>-476.51417457574883</v>
      </c>
      <c r="AG452" s="11">
        <f t="shared" si="216"/>
        <v>44846.913972368318</v>
      </c>
      <c r="AH452" s="2">
        <f t="shared" si="217"/>
        <v>6470</v>
      </c>
      <c r="AI452" s="76"/>
      <c r="AJ452" s="76"/>
      <c r="AK452" s="76"/>
    </row>
    <row r="453" ht="14.25">
      <c r="A453" s="76"/>
      <c r="B453" s="76"/>
      <c r="C453" s="76"/>
      <c r="D453" s="55">
        <f t="shared" si="201"/>
        <v>-8.6356999999999989e-002</v>
      </c>
      <c r="E453" s="56">
        <f t="shared" si="197"/>
        <v>2.124e-003</v>
      </c>
      <c r="F453" s="57">
        <f t="shared" si="198"/>
        <v>2.9280635068249457e-002</v>
      </c>
      <c r="G453" s="58">
        <f t="shared" si="218"/>
        <v>-2.8767477141005826</v>
      </c>
      <c r="H453" s="59">
        <f t="shared" si="219"/>
        <v>-2.9060283491688321</v>
      </c>
      <c r="I453" s="60">
        <f t="shared" si="220"/>
        <v>2.0089834567273424e-003</v>
      </c>
      <c r="J453" s="61">
        <f t="shared" si="221"/>
        <v>1.8302414165038972e-003</v>
      </c>
      <c r="K453" s="62">
        <f t="shared" si="222"/>
        <v>0.9979910165432726</v>
      </c>
      <c r="L453" s="63">
        <f t="shared" si="223"/>
        <v>0.9981697585834961</v>
      </c>
      <c r="M453" s="64">
        <f t="shared" si="224"/>
        <v>6.3660427263551303e-003</v>
      </c>
      <c r="N453" s="65">
        <f t="shared" si="202"/>
        <v>7.4053247874250425e-002</v>
      </c>
      <c r="O453" s="66">
        <f t="shared" si="203"/>
        <v>0.12374515474787995</v>
      </c>
      <c r="P453" s="67">
        <f>シート1!B433</f>
        <v>1307</v>
      </c>
      <c r="Q453" s="68">
        <f>シート1!A433</f>
        <v>6475</v>
      </c>
      <c r="R453" s="55">
        <f t="shared" si="204"/>
        <v>-8.6356999999999989e-002</v>
      </c>
      <c r="S453" s="56">
        <f t="shared" si="199"/>
        <v>2.1259999999999999e-003</v>
      </c>
      <c r="T453" s="57">
        <f t="shared" si="200"/>
        <v>2.933939219547672e-002</v>
      </c>
      <c r="U453" s="58">
        <f t="shared" si="205"/>
        <v>-2.87091836936506</v>
      </c>
      <c r="V453" s="59">
        <f t="shared" si="206"/>
        <v>-2.9002577615605367</v>
      </c>
      <c r="W453" s="60">
        <f t="shared" si="207"/>
        <v>2.0464060060733091e-003</v>
      </c>
      <c r="X453" s="61">
        <f t="shared" si="208"/>
        <v>1.8642795396759393e-003</v>
      </c>
      <c r="Y453" s="62">
        <f t="shared" si="209"/>
        <v>0.99795359399392669</v>
      </c>
      <c r="Z453" s="63">
        <f t="shared" si="210"/>
        <v>0.99813572046032406</v>
      </c>
      <c r="AA453" s="64">
        <f t="shared" si="211"/>
        <v>6.4735885806269759e-003</v>
      </c>
      <c r="AB453" s="65">
        <f t="shared" si="212"/>
        <v>-7.530427934648197e-002</v>
      </c>
      <c r="AC453" s="66">
        <f t="shared" si="213"/>
        <v>-0.12533428255082138</v>
      </c>
      <c r="AD453" s="67">
        <f>シート1!C433</f>
        <v>7</v>
      </c>
      <c r="AE453" s="6">
        <f t="shared" si="214"/>
        <v>143608.53301129231</v>
      </c>
      <c r="AF453" s="13">
        <f t="shared" si="215"/>
        <v>-780.57564250570249</v>
      </c>
      <c r="AG453" s="11">
        <f t="shared" si="216"/>
        <v>142827.95736878662</v>
      </c>
      <c r="AH453" s="2">
        <f t="shared" si="217"/>
        <v>6475</v>
      </c>
      <c r="AI453" s="76"/>
      <c r="AJ453" s="76"/>
      <c r="AK453" s="76"/>
    </row>
    <row r="454" ht="14.25">
      <c r="A454" s="76"/>
      <c r="B454" s="76"/>
      <c r="C454" s="76"/>
      <c r="D454" s="55">
        <f t="shared" si="201"/>
        <v>-8.7128999999999998e-002</v>
      </c>
      <c r="E454" s="56">
        <f t="shared" si="197"/>
        <v>2.124e-003</v>
      </c>
      <c r="F454" s="57">
        <f t="shared" si="198"/>
        <v>2.9280635068249457e-002</v>
      </c>
      <c r="G454" s="58">
        <f t="shared" si="218"/>
        <v>-2.9031132624638807</v>
      </c>
      <c r="H454" s="59">
        <f t="shared" si="219"/>
        <v>-2.9323938975321302</v>
      </c>
      <c r="I454" s="60">
        <f t="shared" si="220"/>
        <v>1.8473649399723957e-003</v>
      </c>
      <c r="J454" s="61">
        <f t="shared" si="221"/>
        <v>1.6817991697722912e-003</v>
      </c>
      <c r="K454" s="62">
        <f t="shared" si="222"/>
        <v>0.9981526350600276</v>
      </c>
      <c r="L454" s="63">
        <f t="shared" si="223"/>
        <v>0.99831820083022771</v>
      </c>
      <c r="M454" s="64">
        <f t="shared" si="224"/>
        <v>5.8990035005247873e-003</v>
      </c>
      <c r="N454" s="65">
        <f t="shared" si="202"/>
        <v>6.862039530883661e-002</v>
      </c>
      <c r="O454" s="66">
        <f t="shared" si="203"/>
        <v>0.11570703589605057</v>
      </c>
      <c r="P454" s="67">
        <f>シート1!B434</f>
        <v>448</v>
      </c>
      <c r="Q454" s="68">
        <f>シート1!A434</f>
        <v>6480</v>
      </c>
      <c r="R454" s="55">
        <f t="shared" si="204"/>
        <v>-8.7128999999999998e-002</v>
      </c>
      <c r="S454" s="56">
        <f t="shared" si="199"/>
        <v>2.1259999999999999e-003</v>
      </c>
      <c r="T454" s="57">
        <f t="shared" si="200"/>
        <v>2.933939219547672e-002</v>
      </c>
      <c r="U454" s="58">
        <f t="shared" si="205"/>
        <v>-2.8972311162296327</v>
      </c>
      <c r="V454" s="59">
        <f t="shared" si="206"/>
        <v>-2.9265705084251095</v>
      </c>
      <c r="W454" s="60">
        <f t="shared" si="207"/>
        <v>1.8823614998351723e-003</v>
      </c>
      <c r="X454" s="61">
        <f t="shared" si="208"/>
        <v>1.7136090481750244e-003</v>
      </c>
      <c r="Y454" s="62">
        <f t="shared" si="209"/>
        <v>0.99811763850016488</v>
      </c>
      <c r="Z454" s="63">
        <f t="shared" si="210"/>
        <v>0.99828639095182492</v>
      </c>
      <c r="AA454" s="64">
        <f t="shared" si="211"/>
        <v>6.0004992575191972e-003</v>
      </c>
      <c r="AB454" s="65">
        <f t="shared" si="212"/>
        <v>-6.9801048781326744e-002</v>
      </c>
      <c r="AC454" s="66">
        <f t="shared" si="213"/>
        <v>-0.11722886624087081</v>
      </c>
      <c r="AD454" s="67">
        <f>シート1!C434</f>
        <v>0</v>
      </c>
      <c r="AE454" s="6">
        <f t="shared" si="214"/>
        <v>46027.166234767537</v>
      </c>
      <c r="AF454" s="13">
        <f t="shared" si="215"/>
        <v>0</v>
      </c>
      <c r="AG454" s="11">
        <f t="shared" si="216"/>
        <v>46027.166234767537</v>
      </c>
      <c r="AH454" s="2">
        <f t="shared" si="217"/>
        <v>6480</v>
      </c>
      <c r="AI454" s="76"/>
      <c r="AJ454" s="76"/>
      <c r="AK454" s="76"/>
    </row>
    <row r="455" ht="14.25">
      <c r="A455" s="76"/>
      <c r="B455" s="76"/>
      <c r="C455" s="76"/>
      <c r="D455" s="55">
        <f t="shared" si="201"/>
        <v>-8.8671e-002</v>
      </c>
      <c r="E455" s="56">
        <f t="shared" si="197"/>
        <v>2.124e-003</v>
      </c>
      <c r="F455" s="57">
        <f t="shared" si="198"/>
        <v>2.9280635068249457e-002</v>
      </c>
      <c r="G455" s="58">
        <f t="shared" si="218"/>
        <v>-2.9557760546610377</v>
      </c>
      <c r="H455" s="59">
        <f t="shared" si="219"/>
        <v>-2.9850566897292872</v>
      </c>
      <c r="I455" s="60">
        <f t="shared" si="220"/>
        <v>1.5594172741640877e-003</v>
      </c>
      <c r="J455" s="61">
        <f t="shared" si="221"/>
        <v>1.4176288665330716e-003</v>
      </c>
      <c r="K455" s="62">
        <f t="shared" si="222"/>
        <v>0.99844058272583591</v>
      </c>
      <c r="L455" s="63">
        <f t="shared" si="223"/>
        <v>0.99858237113346693</v>
      </c>
      <c r="M455" s="64">
        <f t="shared" si="224"/>
        <v>5.0556716046526121e-003</v>
      </c>
      <c r="N455" s="65">
        <f t="shared" si="202"/>
        <v>5.8810303135446461e-002</v>
      </c>
      <c r="O455" s="66">
        <f t="shared" si="203"/>
        <v>0.10094626317419854</v>
      </c>
      <c r="P455" s="67">
        <f>シート1!B435</f>
        <v>750</v>
      </c>
      <c r="Q455" s="68">
        <f>シート1!A435</f>
        <v>6490</v>
      </c>
      <c r="R455" s="55">
        <f t="shared" si="204"/>
        <v>-8.8671e-002</v>
      </c>
      <c r="S455" s="56">
        <f t="shared" si="199"/>
        <v>2.1259999999999999e-003</v>
      </c>
      <c r="T455" s="57">
        <f t="shared" si="200"/>
        <v>2.933939219547672e-002</v>
      </c>
      <c r="U455" s="58">
        <f t="shared" si="205"/>
        <v>-2.9497884422207874</v>
      </c>
      <c r="V455" s="59">
        <f t="shared" si="206"/>
        <v>-2.9791278344162642</v>
      </c>
      <c r="W455" s="60">
        <f t="shared" si="207"/>
        <v>1.5899579526160168e-003</v>
      </c>
      <c r="X455" s="61">
        <f t="shared" si="208"/>
        <v>1.4453507560768242e-003</v>
      </c>
      <c r="Y455" s="62">
        <f t="shared" si="209"/>
        <v>0.99841004204738404</v>
      </c>
      <c r="Z455" s="63">
        <f t="shared" si="210"/>
        <v>0.99855464924392323</v>
      </c>
      <c r="AA455" s="64">
        <f t="shared" si="211"/>
        <v>5.1458513084177262e-003</v>
      </c>
      <c r="AB455" s="65">
        <f t="shared" si="212"/>
        <v>-5.9859322163939223e-002</v>
      </c>
      <c r="AC455" s="66">
        <f t="shared" si="213"/>
        <v>-0.10233744235430306</v>
      </c>
      <c r="AD455" s="67">
        <f>シート1!C435</f>
        <v>4</v>
      </c>
      <c r="AE455" s="6">
        <f t="shared" si="214"/>
        <v>67224.559545106764</v>
      </c>
      <c r="AF455" s="13">
        <f t="shared" si="215"/>
        <v>-364.20141260784737</v>
      </c>
      <c r="AG455" s="11">
        <f t="shared" si="216"/>
        <v>66860.358132498921</v>
      </c>
      <c r="AH455" s="2">
        <f t="shared" si="217"/>
        <v>6490</v>
      </c>
      <c r="AI455" s="76"/>
      <c r="AJ455" s="76"/>
      <c r="AK455" s="76"/>
    </row>
    <row r="456" ht="14.25">
      <c r="A456" s="76"/>
      <c r="B456" s="76"/>
      <c r="C456" s="76"/>
      <c r="D456" s="55">
        <f t="shared" si="201"/>
        <v>-9.0211e-002</v>
      </c>
      <c r="E456" s="56">
        <f t="shared" si="197"/>
        <v>2.124e-003</v>
      </c>
      <c r="F456" s="57">
        <f t="shared" si="198"/>
        <v>2.9280635068249457e-002</v>
      </c>
      <c r="G456" s="58">
        <f t="shared" si="218"/>
        <v>-3.0083705423287554</v>
      </c>
      <c r="H456" s="59">
        <f t="shared" si="219"/>
        <v>-3.037651177397005</v>
      </c>
      <c r="I456" s="60">
        <f t="shared" si="220"/>
        <v>1.3132633902209201e-003</v>
      </c>
      <c r="J456" s="61">
        <f t="shared" si="221"/>
        <v>1.1921488754873533e-003</v>
      </c>
      <c r="K456" s="62">
        <f t="shared" si="222"/>
        <v>0.99868673660977914</v>
      </c>
      <c r="L456" s="63">
        <f t="shared" si="223"/>
        <v>0.99880785112451265</v>
      </c>
      <c r="M456" s="64">
        <f t="shared" si="224"/>
        <v>4.3217918044078252e-003</v>
      </c>
      <c r="N456" s="65">
        <f t="shared" si="202"/>
        <v>5.027341686347065e-002</v>
      </c>
      <c r="O456" s="66">
        <f t="shared" si="203"/>
        <v>8.7813350923907407e-002</v>
      </c>
      <c r="P456" s="67">
        <f>シート1!B436</f>
        <v>29273</v>
      </c>
      <c r="Q456" s="68">
        <f>シート1!A436</f>
        <v>6500</v>
      </c>
      <c r="R456" s="55">
        <f t="shared" si="204"/>
        <v>-9.0211e-002</v>
      </c>
      <c r="S456" s="56">
        <f t="shared" si="199"/>
        <v>2.1259999999999999e-003</v>
      </c>
      <c r="T456" s="57">
        <f t="shared" si="200"/>
        <v>2.933939219547672e-002</v>
      </c>
      <c r="U456" s="58">
        <f t="shared" si="205"/>
        <v>-3.0022776004739504</v>
      </c>
      <c r="V456" s="59">
        <f t="shared" si="206"/>
        <v>-3.0316169926694272</v>
      </c>
      <c r="W456" s="60">
        <f t="shared" si="207"/>
        <v>1.3398384669373598e-003</v>
      </c>
      <c r="X456" s="61">
        <f t="shared" si="208"/>
        <v>1.2162381798504485e-003</v>
      </c>
      <c r="Y456" s="62">
        <f t="shared" si="209"/>
        <v>0.99866016153306258</v>
      </c>
      <c r="Z456" s="63">
        <f t="shared" si="210"/>
        <v>0.99878376182014961</v>
      </c>
      <c r="AA456" s="64">
        <f t="shared" si="211"/>
        <v>4.4016582750849749e-003</v>
      </c>
      <c r="AB456" s="65">
        <f t="shared" si="212"/>
        <v>-5.1202466793564785e-002</v>
      </c>
      <c r="AC456" s="66">
        <f t="shared" si="213"/>
        <v>-8.9079719777514083e-002</v>
      </c>
      <c r="AD456" s="67">
        <f>シート1!C436</f>
        <v>1623</v>
      </c>
      <c r="AE456" s="6">
        <f t="shared" si="214"/>
        <v>2282465.5844562985</v>
      </c>
      <c r="AF456" s="13">
        <f t="shared" si="215"/>
        <v>-128630.64218685642</v>
      </c>
      <c r="AG456" s="11">
        <f t="shared" si="216"/>
        <v>2153834.9422694421</v>
      </c>
      <c r="AH456" s="2">
        <f t="shared" si="217"/>
        <v>6500</v>
      </c>
      <c r="AI456" s="76"/>
      <c r="AJ456" s="76"/>
      <c r="AK456" s="76"/>
    </row>
    <row r="457" ht="14.25">
      <c r="A457" s="76"/>
      <c r="B457" s="76"/>
      <c r="C457" s="76"/>
      <c r="D457" s="55">
        <f t="shared" si="201"/>
        <v>-9.4049999999999995e-002</v>
      </c>
      <c r="E457" s="56">
        <f t="shared" si="197"/>
        <v>2.124e-003</v>
      </c>
      <c r="F457" s="57">
        <f t="shared" si="198"/>
        <v>2.9280635068249457e-002</v>
      </c>
      <c r="G457" s="58">
        <f t="shared" si="218"/>
        <v>-3.1394810865861382</v>
      </c>
      <c r="H457" s="59">
        <f t="shared" si="219"/>
        <v>-3.1687617216543877</v>
      </c>
      <c r="I457" s="60">
        <f t="shared" si="220"/>
        <v>8.4623669773631338e-004</v>
      </c>
      <c r="J457" s="61">
        <f t="shared" si="221"/>
        <v>7.6544923080879013e-004</v>
      </c>
      <c r="K457" s="62">
        <f t="shared" si="222"/>
        <v>0.99915376330226369</v>
      </c>
      <c r="L457" s="63">
        <f t="shared" si="223"/>
        <v>0.99923455076919121</v>
      </c>
      <c r="M457" s="64">
        <f t="shared" si="224"/>
        <v>2.8882361851879515e-003</v>
      </c>
      <c r="N457" s="65">
        <f t="shared" si="202"/>
        <v>3.3597523506343381e-002</v>
      </c>
      <c r="O457" s="66">
        <f t="shared" si="203"/>
        <v>6.1218276031576417e-002</v>
      </c>
      <c r="P457" s="67">
        <f>シート1!B437</f>
        <v>831</v>
      </c>
      <c r="Q457" s="68">
        <f>シート1!A437</f>
        <v>6525</v>
      </c>
      <c r="R457" s="55">
        <f t="shared" si="204"/>
        <v>-9.4049999999999995e-002</v>
      </c>
      <c r="S457" s="56">
        <f t="shared" si="199"/>
        <v>2.1259999999999999e-003</v>
      </c>
      <c r="T457" s="57">
        <f t="shared" si="200"/>
        <v>2.933939219547672e-002</v>
      </c>
      <c r="U457" s="58">
        <f t="shared" si="205"/>
        <v>-3.1331255735479071</v>
      </c>
      <c r="V457" s="59">
        <f t="shared" si="206"/>
        <v>-3.1624649657433839</v>
      </c>
      <c r="W457" s="60">
        <f t="shared" si="207"/>
        <v>8.6477715010974121e-004</v>
      </c>
      <c r="X457" s="61">
        <f t="shared" si="208"/>
        <v>7.8219779097093989e-004</v>
      </c>
      <c r="Y457" s="62">
        <f t="shared" si="209"/>
        <v>0.9991352228498902</v>
      </c>
      <c r="Z457" s="63">
        <f t="shared" si="210"/>
        <v>0.999217802209029</v>
      </c>
      <c r="AA457" s="64">
        <f t="shared" si="211"/>
        <v>2.9463844719790164e-003</v>
      </c>
      <c r="AB457" s="65">
        <f t="shared" si="212"/>
        <v>-3.4273935789499256e-002</v>
      </c>
      <c r="AC457" s="66">
        <f t="shared" si="213"/>
        <v>-6.2201853593083826e-002</v>
      </c>
      <c r="AD457" s="67">
        <f>シート1!C437</f>
        <v>6</v>
      </c>
      <c r="AE457" s="6">
        <f t="shared" si="214"/>
        <v>45170.882371711035</v>
      </c>
      <c r="AF457" s="13">
        <f t="shared" si="215"/>
        <v>-332.04859957800801</v>
      </c>
      <c r="AG457" s="11">
        <f t="shared" si="216"/>
        <v>44838.833772133024</v>
      </c>
      <c r="AH457" s="2">
        <f t="shared" si="217"/>
        <v>6525</v>
      </c>
      <c r="AI457" s="76"/>
      <c r="AJ457" s="76"/>
      <c r="AK457" s="76"/>
    </row>
    <row r="458" ht="14.25">
      <c r="A458" s="76"/>
      <c r="B458" s="76"/>
      <c r="C458" s="76"/>
      <c r="D458" s="55">
        <f t="shared" si="201"/>
        <v>-9.7873999999999989e-002</v>
      </c>
      <c r="E458" s="56">
        <f t="shared" si="197"/>
        <v>2.124e-003</v>
      </c>
      <c r="F458" s="57">
        <f t="shared" si="198"/>
        <v>2.9280635068249457e-002</v>
      </c>
      <c r="G458" s="58">
        <f t="shared" si="218"/>
        <v>-3.2700793468727318</v>
      </c>
      <c r="H458" s="59">
        <f t="shared" si="219"/>
        <v>-3.2993599819409813</v>
      </c>
      <c r="I458" s="60">
        <f t="shared" si="220"/>
        <v>5.3758660500025091e-004</v>
      </c>
      <c r="J458" s="61">
        <f t="shared" si="221"/>
        <v>4.845277826040495e-004</v>
      </c>
      <c r="K458" s="62">
        <f t="shared" si="222"/>
        <v>0.99946241339499975</v>
      </c>
      <c r="L458" s="63">
        <f t="shared" si="223"/>
        <v>0.99951547221739601</v>
      </c>
      <c r="M458" s="64">
        <f t="shared" si="224"/>
        <v>1.9004815061505905e-003</v>
      </c>
      <c r="N458" s="65">
        <f t="shared" si="202"/>
        <v>2.2107427503235931e-002</v>
      </c>
      <c r="O458" s="66">
        <f t="shared" si="203"/>
        <v>4.1942291824830648e-002</v>
      </c>
      <c r="P458" s="67">
        <f>シート1!B438</f>
        <v>6092</v>
      </c>
      <c r="Q458" s="68">
        <f>シート1!A438</f>
        <v>6550</v>
      </c>
      <c r="R458" s="55">
        <f t="shared" si="204"/>
        <v>-9.7873999999999989e-002</v>
      </c>
      <c r="S458" s="56">
        <f t="shared" si="199"/>
        <v>2.1259999999999999e-003</v>
      </c>
      <c r="T458" s="57">
        <f t="shared" si="200"/>
        <v>2.933939219547672e-002</v>
      </c>
      <c r="U458" s="58">
        <f t="shared" si="205"/>
        <v>-3.2634622885869304</v>
      </c>
      <c r="V458" s="59">
        <f t="shared" si="206"/>
        <v>-3.2928016807824072</v>
      </c>
      <c r="W458" s="60">
        <f t="shared" si="207"/>
        <v>5.5029915261062268e-004</v>
      </c>
      <c r="X458" s="61">
        <f t="shared" si="208"/>
        <v>4.95972080434115e-004</v>
      </c>
      <c r="Y458" s="62">
        <f t="shared" si="209"/>
        <v>0.99944970084738938</v>
      </c>
      <c r="Z458" s="63">
        <f t="shared" si="210"/>
        <v>0.99950402791956594</v>
      </c>
      <c r="AA458" s="64">
        <f t="shared" si="211"/>
        <v>1.9420103341742725e-003</v>
      </c>
      <c r="AB458" s="65">
        <f t="shared" si="212"/>
        <v>-2.259051326432155e-002</v>
      </c>
      <c r="AC458" s="66">
        <f t="shared" si="213"/>
        <v>-4.2687949882949584e-002</v>
      </c>
      <c r="AD458" s="67">
        <f>シート1!C438</f>
        <v>138</v>
      </c>
      <c r="AE458" s="6">
        <f t="shared" si="214"/>
        <v>226875.97431183892</v>
      </c>
      <c r="AF458" s="13">
        <f t="shared" si="215"/>
        <v>-5241.2087847894927</v>
      </c>
      <c r="AG458" s="11">
        <f t="shared" si="216"/>
        <v>221634.76552704943</v>
      </c>
      <c r="AH458" s="2">
        <f t="shared" si="217"/>
        <v>6550</v>
      </c>
      <c r="AI458" s="76"/>
      <c r="AJ458" s="76"/>
      <c r="AK458" s="76"/>
    </row>
    <row r="459" ht="14.25">
      <c r="A459" s="76"/>
      <c r="B459" s="76"/>
      <c r="C459" s="76"/>
      <c r="D459" s="55">
        <f t="shared" si="201"/>
        <v>-0.101683</v>
      </c>
      <c r="E459" s="56">
        <f t="shared" si="197"/>
        <v>2.124e-003</v>
      </c>
      <c r="F459" s="57">
        <f t="shared" si="198"/>
        <v>2.9280635068249457e-002</v>
      </c>
      <c r="G459" s="58">
        <f t="shared" si="218"/>
        <v>-3.4001653231885358</v>
      </c>
      <c r="H459" s="59">
        <f t="shared" si="219"/>
        <v>-3.4294459582567853</v>
      </c>
      <c r="I459" s="60">
        <f t="shared" si="220"/>
        <v>3.3672560851899513e-004</v>
      </c>
      <c r="J459" s="61">
        <f t="shared" si="221"/>
        <v>3.0240743215653731e-004</v>
      </c>
      <c r="K459" s="62">
        <f t="shared" si="222"/>
        <v>0.99966327439148106</v>
      </c>
      <c r="L459" s="63">
        <f t="shared" si="223"/>
        <v>0.99969759256784352</v>
      </c>
      <c r="M459" s="64">
        <f t="shared" si="224"/>
        <v>1.2315267173031422e-003</v>
      </c>
      <c r="N459" s="65">
        <f t="shared" si="202"/>
        <v>1.4325784035764259e-002</v>
      </c>
      <c r="O459" s="66">
        <f t="shared" si="203"/>
        <v>2.8250530589568612e-002</v>
      </c>
      <c r="P459" s="67">
        <f>シート1!B439</f>
        <v>233</v>
      </c>
      <c r="Q459" s="68">
        <f>シート1!A439</f>
        <v>6575</v>
      </c>
      <c r="R459" s="55">
        <f t="shared" si="204"/>
        <v>-0.101683</v>
      </c>
      <c r="S459" s="56">
        <f t="shared" si="199"/>
        <v>2.1259999999999999e-003</v>
      </c>
      <c r="T459" s="57">
        <f t="shared" si="200"/>
        <v>2.933939219547672e-002</v>
      </c>
      <c r="U459" s="58">
        <f t="shared" si="205"/>
        <v>-3.3932877455910209</v>
      </c>
      <c r="V459" s="59">
        <f t="shared" si="206"/>
        <v>-3.4226271377864976</v>
      </c>
      <c r="W459" s="60">
        <f t="shared" si="207"/>
        <v>3.4529527175458652e-004</v>
      </c>
      <c r="X459" s="61">
        <f t="shared" si="208"/>
        <v>3.1009543344662216e-004</v>
      </c>
      <c r="Y459" s="62">
        <f t="shared" si="209"/>
        <v>0.99965470472824536</v>
      </c>
      <c r="Z459" s="63">
        <f t="shared" si="210"/>
        <v>0.99968990456655338</v>
      </c>
      <c r="AA459" s="64">
        <f t="shared" si="211"/>
        <v>1.2606354050677612e-003</v>
      </c>
      <c r="AB459" s="65">
        <f t="shared" si="212"/>
        <v>-1.4664392016103985e-002</v>
      </c>
      <c r="AC459" s="66">
        <f t="shared" si="213"/>
        <v>-2.8802970281971915e-002</v>
      </c>
      <c r="AD459" s="67">
        <f>シート1!C439</f>
        <v>0</v>
      </c>
      <c r="AE459" s="6">
        <f t="shared" si="214"/>
        <v>5844.6564069128208</v>
      </c>
      <c r="AF459" s="13">
        <f t="shared" si="215"/>
        <v>0</v>
      </c>
      <c r="AG459" s="11">
        <f t="shared" si="216"/>
        <v>5844.6564069128208</v>
      </c>
      <c r="AH459" s="2">
        <f t="shared" si="217"/>
        <v>6575</v>
      </c>
      <c r="AI459" s="76"/>
      <c r="AJ459" s="76"/>
      <c r="AK459" s="76"/>
    </row>
    <row r="460" ht="14.25">
      <c r="A460" s="76"/>
      <c r="B460" s="76"/>
      <c r="C460" s="76"/>
      <c r="D460" s="55">
        <f t="shared" si="201"/>
        <v>-0.10547799999999999</v>
      </c>
      <c r="E460" s="56">
        <f t="shared" si="197"/>
        <v>2.124e-003</v>
      </c>
      <c r="F460" s="57">
        <f t="shared" si="198"/>
        <v>2.9280635068249457e-002</v>
      </c>
      <c r="G460" s="58">
        <f t="shared" si="218"/>
        <v>-3.5297731677982696</v>
      </c>
      <c r="H460" s="59">
        <f t="shared" si="219"/>
        <v>-3.5590538028665191</v>
      </c>
      <c r="I460" s="60">
        <f t="shared" si="220"/>
        <v>2.0795804616041691e-004</v>
      </c>
      <c r="J460" s="61">
        <f t="shared" si="221"/>
        <v>1.8609664328678166e-004</v>
      </c>
      <c r="K460" s="62">
        <f t="shared" si="222"/>
        <v>0.99979204195383953</v>
      </c>
      <c r="L460" s="63">
        <f t="shared" si="223"/>
        <v>0.99981390335671327</v>
      </c>
      <c r="M460" s="64">
        <f t="shared" si="224"/>
        <v>7.8597321693732708e-004</v>
      </c>
      <c r="N460" s="65">
        <f t="shared" si="202"/>
        <v>9.142865035357127e-003</v>
      </c>
      <c r="O460" s="66">
        <f t="shared" si="203"/>
        <v>1.8711177034729267e-002</v>
      </c>
      <c r="P460" s="67">
        <f>シート1!B440</f>
        <v>20689</v>
      </c>
      <c r="Q460" s="68">
        <f>シート1!A440</f>
        <v>6600</v>
      </c>
      <c r="R460" s="55">
        <f t="shared" si="204"/>
        <v>-0.10547799999999999</v>
      </c>
      <c r="S460" s="56">
        <f t="shared" si="199"/>
        <v>2.1259999999999999e-003</v>
      </c>
      <c r="T460" s="57">
        <f t="shared" si="200"/>
        <v>2.933939219547672e-002</v>
      </c>
      <c r="U460" s="58">
        <f t="shared" si="205"/>
        <v>-3.5226360284291727</v>
      </c>
      <c r="V460" s="59">
        <f t="shared" si="206"/>
        <v>-3.5519754206246494</v>
      </c>
      <c r="W460" s="60">
        <f t="shared" si="207"/>
        <v>2.1363885502045932e-004</v>
      </c>
      <c r="X460" s="61">
        <f t="shared" si="208"/>
        <v>1.9117528759154956e-004</v>
      </c>
      <c r="Y460" s="62">
        <f t="shared" si="209"/>
        <v>0.99978636114497954</v>
      </c>
      <c r="Z460" s="63">
        <f t="shared" si="210"/>
        <v>0.99980882471240839</v>
      </c>
      <c r="AA460" s="64">
        <f t="shared" si="211"/>
        <v>8.0600482622908204e-004</v>
      </c>
      <c r="AB460" s="65">
        <f t="shared" si="212"/>
        <v>-9.3758835355411164e-003</v>
      </c>
      <c r="AC460" s="66">
        <f t="shared" si="213"/>
        <v>-1.9111544270163823e-002</v>
      </c>
      <c r="AD460" s="67">
        <f>シート1!C440</f>
        <v>121</v>
      </c>
      <c r="AE460" s="6">
        <f t="shared" si="214"/>
        <v>343729.70282911853</v>
      </c>
      <c r="AF460" s="13">
        <f t="shared" si="215"/>
        <v>-2057.4449646244921</v>
      </c>
      <c r="AG460" s="11">
        <f t="shared" si="216"/>
        <v>341672.25786449405</v>
      </c>
      <c r="AH460" s="2">
        <f t="shared" si="217"/>
        <v>6600</v>
      </c>
      <c r="AI460" s="76"/>
      <c r="AJ460" s="76"/>
      <c r="AK460" s="76"/>
    </row>
    <row r="461" ht="14.25">
      <c r="A461" s="76"/>
      <c r="B461" s="76"/>
      <c r="C461" s="76"/>
      <c r="D461" s="55">
        <f t="shared" si="201"/>
        <v>-0.109259</v>
      </c>
      <c r="E461" s="56">
        <f t="shared" si="197"/>
        <v>2.124e-003</v>
      </c>
      <c r="F461" s="57">
        <f t="shared" si="198"/>
        <v>2.9280635068249457e-002</v>
      </c>
      <c r="G461" s="58">
        <f t="shared" si="218"/>
        <v>-3.6589028807019335</v>
      </c>
      <c r="H461" s="59">
        <f t="shared" si="219"/>
        <v>-3.688183515770183</v>
      </c>
      <c r="I461" s="60">
        <f t="shared" si="220"/>
        <v>1.2664865057782082e-004</v>
      </c>
      <c r="J461" s="61">
        <f t="shared" si="221"/>
        <v>1.1293036567200376e-004</v>
      </c>
      <c r="K461" s="62">
        <f t="shared" si="222"/>
        <v>0.99987335134942223</v>
      </c>
      <c r="L461" s="63">
        <f t="shared" si="223"/>
        <v>0.99988706963432805</v>
      </c>
      <c r="M461" s="64">
        <f t="shared" si="224"/>
        <v>4.9412418861692771e-004</v>
      </c>
      <c r="N461" s="65">
        <f t="shared" si="202"/>
        <v>5.7479194836102887e-003</v>
      </c>
      <c r="O461" s="66">
        <f t="shared" si="203"/>
        <v>1.2190104931105481e-002</v>
      </c>
      <c r="P461" s="67">
        <f>シート1!B441</f>
        <v>178</v>
      </c>
      <c r="Q461" s="68">
        <f>シート1!A441</f>
        <v>6625</v>
      </c>
      <c r="R461" s="55">
        <f t="shared" si="204"/>
        <v>-0.109259</v>
      </c>
      <c r="S461" s="56">
        <f t="shared" si="199"/>
        <v>2.1259999999999999e-003</v>
      </c>
      <c r="T461" s="57">
        <f t="shared" si="200"/>
        <v>2.933939219547672e-002</v>
      </c>
      <c r="U461" s="58">
        <f t="shared" si="205"/>
        <v>-3.6515071371013876</v>
      </c>
      <c r="V461" s="59">
        <f t="shared" si="206"/>
        <v>-3.6808465292968644</v>
      </c>
      <c r="W461" s="60">
        <f t="shared" si="207"/>
        <v>1.3035292622481931e-004</v>
      </c>
      <c r="X461" s="61">
        <f t="shared" si="208"/>
        <v>1.1623044884750966e-004</v>
      </c>
      <c r="Y461" s="62">
        <f t="shared" si="209"/>
        <v>0.99986964707377513</v>
      </c>
      <c r="Z461" s="63">
        <f t="shared" si="210"/>
        <v>0.99988376955115243</v>
      </c>
      <c r="AA461" s="64">
        <f t="shared" si="211"/>
        <v>5.0766401380120368e-004</v>
      </c>
      <c r="AB461" s="65">
        <f t="shared" si="212"/>
        <v>-5.9054220442503877e-003</v>
      </c>
      <c r="AC461" s="66">
        <f t="shared" si="213"/>
        <v>-1.2474187738645367e-002</v>
      </c>
      <c r="AD461" s="67">
        <f>シート1!C441</f>
        <v>0</v>
      </c>
      <c r="AE461" s="6">
        <f t="shared" si="214"/>
        <v>1926.6547673729635</v>
      </c>
      <c r="AF461" s="13">
        <f t="shared" si="215"/>
        <v>0</v>
      </c>
      <c r="AG461" s="11">
        <f t="shared" si="216"/>
        <v>1926.6547673729635</v>
      </c>
      <c r="AH461" s="2">
        <f t="shared" si="217"/>
        <v>6625</v>
      </c>
      <c r="AI461" s="76"/>
      <c r="AJ461" s="76"/>
      <c r="AK461" s="76"/>
    </row>
    <row r="462" ht="14.25">
      <c r="A462" s="76"/>
      <c r="B462" s="76"/>
      <c r="C462" s="76"/>
      <c r="D462" s="55">
        <f t="shared" si="201"/>
        <v>-0.113026</v>
      </c>
      <c r="E462" s="56">
        <f t="shared" si="197"/>
        <v>2.124e-003</v>
      </c>
      <c r="F462" s="57">
        <f t="shared" si="198"/>
        <v>2.9280635068249457e-002</v>
      </c>
      <c r="G462" s="58">
        <f t="shared" si="218"/>
        <v>-3.7875544618995272</v>
      </c>
      <c r="H462" s="59">
        <f t="shared" si="219"/>
        <v>-3.8168350969677767</v>
      </c>
      <c r="I462" s="60">
        <f t="shared" si="220"/>
        <v>7.6068672076601285e-005</v>
      </c>
      <c r="J462" s="61">
        <f t="shared" si="221"/>
        <v>6.7587223979814759e-005</v>
      </c>
      <c r="K462" s="62">
        <f t="shared" si="222"/>
        <v>0.99992393132792334</v>
      </c>
      <c r="L462" s="63">
        <f t="shared" si="223"/>
        <v>0.99993241277602019</v>
      </c>
      <c r="M462" s="64">
        <f t="shared" si="224"/>
        <v>3.0606197797092776e-004</v>
      </c>
      <c r="N462" s="65">
        <f t="shared" si="202"/>
        <v>3.560278259794407e-003</v>
      </c>
      <c r="O462" s="66">
        <f t="shared" si="203"/>
        <v>7.8139672198449216e-003</v>
      </c>
      <c r="P462" s="67">
        <f>シート1!B442</f>
        <v>4575</v>
      </c>
      <c r="Q462" s="68">
        <f>シート1!A442</f>
        <v>6650</v>
      </c>
      <c r="R462" s="55">
        <f t="shared" si="204"/>
        <v>-0.113026</v>
      </c>
      <c r="S462" s="56">
        <f t="shared" si="199"/>
        <v>2.1259999999999999e-003</v>
      </c>
      <c r="T462" s="57">
        <f t="shared" si="200"/>
        <v>2.933939219547672e-002</v>
      </c>
      <c r="U462" s="58">
        <f t="shared" si="205"/>
        <v>-3.7799010716076644</v>
      </c>
      <c r="V462" s="59">
        <f t="shared" si="206"/>
        <v>-3.8092404638031412</v>
      </c>
      <c r="W462" s="60">
        <f t="shared" si="207"/>
        <v>7.8445341402277879e-005</v>
      </c>
      <c r="X462" s="61">
        <f t="shared" si="208"/>
        <v>6.9697170416938015e-005</v>
      </c>
      <c r="Y462" s="62">
        <f t="shared" si="209"/>
        <v>0.99992155465859778</v>
      </c>
      <c r="Z462" s="63">
        <f t="shared" si="210"/>
        <v>0.99993030282958306</v>
      </c>
      <c r="AA462" s="64">
        <f t="shared" si="211"/>
        <v>3.1505460379664018e-004</v>
      </c>
      <c r="AB462" s="65">
        <f t="shared" si="212"/>
        <v>-3.6648853411378819e-003</v>
      </c>
      <c r="AC462" s="66">
        <f t="shared" si="213"/>
        <v>-8.0114735987291616e-003</v>
      </c>
      <c r="AD462" s="67">
        <f>シート1!C442</f>
        <v>17</v>
      </c>
      <c r="AE462" s="6">
        <f t="shared" si="214"/>
        <v>31742.354571954682</v>
      </c>
      <c r="AF462" s="13">
        <f t="shared" si="215"/>
        <v>-121.17370946608413</v>
      </c>
      <c r="AG462" s="11">
        <f t="shared" si="216"/>
        <v>31621.180862488596</v>
      </c>
      <c r="AH462" s="2">
        <f t="shared" si="217"/>
        <v>6650</v>
      </c>
      <c r="AI462" s="76"/>
      <c r="AJ462" s="76"/>
      <c r="AK462" s="76"/>
    </row>
    <row r="463" ht="14.25">
      <c r="A463" s="76"/>
      <c r="B463" s="76"/>
      <c r="C463" s="76"/>
      <c r="D463" s="55">
        <f t="shared" si="201"/>
        <v>-0.11677799999999999</v>
      </c>
      <c r="E463" s="56">
        <f t="shared" si="197"/>
        <v>2.124e-003</v>
      </c>
      <c r="F463" s="57">
        <f t="shared" si="198"/>
        <v>2.9280635068249457e-002</v>
      </c>
      <c r="G463" s="58">
        <f t="shared" si="218"/>
        <v>-3.9156937591263312</v>
      </c>
      <c r="H463" s="59">
        <f t="shared" si="219"/>
        <v>-3.9449743941945807</v>
      </c>
      <c r="I463" s="60">
        <f t="shared" si="220"/>
        <v>4.5072306988303001e-005</v>
      </c>
      <c r="J463" s="61">
        <f t="shared" si="221"/>
        <v>3.9904253160472081e-005</v>
      </c>
      <c r="K463" s="62">
        <f t="shared" si="222"/>
        <v>0.99995492769301175</v>
      </c>
      <c r="L463" s="63">
        <f t="shared" si="223"/>
        <v>0.99996009574683953</v>
      </c>
      <c r="M463" s="64">
        <f t="shared" si="224"/>
        <v>1.8683824025485859e-004</v>
      </c>
      <c r="N463" s="65">
        <f t="shared" si="202"/>
        <v>2.1734033390478935e-003</v>
      </c>
      <c r="O463" s="66">
        <f t="shared" si="203"/>
        <v>4.9302479843598146e-003</v>
      </c>
      <c r="P463" s="67">
        <f>シート1!B443</f>
        <v>175</v>
      </c>
      <c r="Q463" s="68">
        <f>シート1!A443</f>
        <v>6675</v>
      </c>
      <c r="R463" s="55">
        <f t="shared" si="204"/>
        <v>-0.11677799999999999</v>
      </c>
      <c r="S463" s="56">
        <f t="shared" si="199"/>
        <v>2.1259999999999999e-003</v>
      </c>
      <c r="T463" s="57">
        <f t="shared" si="200"/>
        <v>2.933939219547672e-002</v>
      </c>
      <c r="U463" s="58">
        <f t="shared" si="205"/>
        <v>-3.907783748079007</v>
      </c>
      <c r="V463" s="59">
        <f t="shared" si="206"/>
        <v>-3.9371231402744837</v>
      </c>
      <c r="W463" s="60">
        <f t="shared" si="207"/>
        <v>4.6573309416375608e-005</v>
      </c>
      <c r="X463" s="61">
        <f t="shared" si="208"/>
        <v>4.1232147694303389e-005</v>
      </c>
      <c r="Y463" s="62">
        <f t="shared" si="209"/>
        <v>0.99995342669058362</v>
      </c>
      <c r="Z463" s="63">
        <f t="shared" si="210"/>
        <v>0.99995876785230564</v>
      </c>
      <c r="AA463" s="64">
        <f t="shared" si="211"/>
        <v>1.9270973900812238e-004</v>
      </c>
      <c r="AB463" s="65">
        <f t="shared" si="212"/>
        <v>-2.2417037842787633e-003</v>
      </c>
      <c r="AC463" s="66">
        <f t="shared" si="213"/>
        <v>-5.0648996849474957e-003</v>
      </c>
      <c r="AD463" s="67">
        <f>シート1!C443</f>
        <v>0</v>
      </c>
      <c r="AE463" s="6">
        <f t="shared" si="214"/>
        <v>766.09612924240946</v>
      </c>
      <c r="AF463" s="13">
        <f t="shared" si="215"/>
        <v>0</v>
      </c>
      <c r="AG463" s="11">
        <f t="shared" si="216"/>
        <v>766.09612924240946</v>
      </c>
      <c r="AH463" s="2">
        <f t="shared" si="217"/>
        <v>6675</v>
      </c>
      <c r="AI463" s="76"/>
      <c r="AJ463" s="76"/>
      <c r="AK463" s="76"/>
    </row>
    <row r="464" ht="14.25">
      <c r="A464" s="76"/>
      <c r="B464" s="76"/>
      <c r="C464" s="76"/>
      <c r="D464" s="55">
        <f t="shared" si="201"/>
        <v>-0.120516</v>
      </c>
      <c r="E464" s="56">
        <f t="shared" si="197"/>
        <v>2.124e-003</v>
      </c>
      <c r="F464" s="57">
        <f t="shared" si="198"/>
        <v>2.9280635068249457e-002</v>
      </c>
      <c r="G464" s="58">
        <f t="shared" si="218"/>
        <v>-4.0433549246470655</v>
      </c>
      <c r="H464" s="59">
        <f t="shared" si="219"/>
        <v>-4.072635559715315</v>
      </c>
      <c r="I464" s="60">
        <f t="shared" si="220"/>
        <v>2.6345882225775608e-005</v>
      </c>
      <c r="J464" s="61">
        <f t="shared" si="221"/>
        <v>2.3242064471462598e-005</v>
      </c>
      <c r="K464" s="62">
        <f t="shared" si="222"/>
        <v>0.99997365411777417</v>
      </c>
      <c r="L464" s="63">
        <f t="shared" si="223"/>
        <v>0.99997675793552854</v>
      </c>
      <c r="M464" s="64">
        <f t="shared" si="224"/>
        <v>1.1241669983026366e-004</v>
      </c>
      <c r="N464" s="65">
        <f t="shared" si="202"/>
        <v>1.3076917789557605e-003</v>
      </c>
      <c r="O464" s="66">
        <f t="shared" si="203"/>
        <v>3.0624230718031735e-003</v>
      </c>
      <c r="P464" s="67">
        <f>シート1!B444</f>
        <v>13694</v>
      </c>
      <c r="Q464" s="68">
        <f>シート1!A444</f>
        <v>6700</v>
      </c>
      <c r="R464" s="55">
        <f t="shared" si="204"/>
        <v>-0.120516</v>
      </c>
      <c r="S464" s="56">
        <f t="shared" si="199"/>
        <v>2.1259999999999999e-003</v>
      </c>
      <c r="T464" s="57">
        <f t="shared" si="200"/>
        <v>2.933939219547672e-002</v>
      </c>
      <c r="U464" s="58">
        <f t="shared" si="205"/>
        <v>-4.0351892503844127</v>
      </c>
      <c r="V464" s="59">
        <f t="shared" si="206"/>
        <v>-4.064528642579889</v>
      </c>
      <c r="W464" s="60">
        <f t="shared" si="207"/>
        <v>2.7279152068404589e-005</v>
      </c>
      <c r="X464" s="61">
        <f t="shared" si="208"/>
        <v>2.4064814254043387e-005</v>
      </c>
      <c r="Y464" s="62">
        <f t="shared" si="209"/>
        <v>0.99997272084793165</v>
      </c>
      <c r="Z464" s="63">
        <f t="shared" si="210"/>
        <v>0.99997593518574601</v>
      </c>
      <c r="AA464" s="64">
        <f t="shared" si="211"/>
        <v>1.1618640970963021e-004</v>
      </c>
      <c r="AB464" s="65">
        <f t="shared" si="212"/>
        <v>-1.3515430806372644e-003</v>
      </c>
      <c r="AC464" s="66">
        <f t="shared" si="213"/>
        <v>-3.1524899208498938e-003</v>
      </c>
      <c r="AD464" s="67">
        <f>シート1!C444</f>
        <v>46</v>
      </c>
      <c r="AE464" s="6">
        <f t="shared" si="214"/>
        <v>37236.766948473763</v>
      </c>
      <c r="AF464" s="13">
        <f t="shared" si="215"/>
        <v>-129.02046840247655</v>
      </c>
      <c r="AG464" s="11">
        <f t="shared" si="216"/>
        <v>37107.746480071284</v>
      </c>
      <c r="AH464" s="2">
        <f t="shared" si="217"/>
        <v>6700</v>
      </c>
      <c r="AI464" s="76"/>
      <c r="AJ464" s="76"/>
      <c r="AK464" s="76"/>
    </row>
    <row r="465" ht="14.25">
      <c r="A465" s="76"/>
      <c r="B465" s="76"/>
      <c r="C465" s="76"/>
      <c r="D465" s="55">
        <f t="shared" si="201"/>
        <v>-0.12424099999999999</v>
      </c>
      <c r="E465" s="56">
        <f t="shared" si="197"/>
        <v>2.124e-003</v>
      </c>
      <c r="F465" s="57">
        <f t="shared" si="198"/>
        <v>2.9280635068249457e-002</v>
      </c>
      <c r="G465" s="58">
        <f t="shared" si="218"/>
        <v>-4.1705721107264475</v>
      </c>
      <c r="H465" s="59">
        <f t="shared" si="219"/>
        <v>-4.199852745794697</v>
      </c>
      <c r="I465" s="60">
        <f t="shared" si="220"/>
        <v>1.5191794509428203e-005</v>
      </c>
      <c r="J465" s="61">
        <f t="shared" si="221"/>
        <v>1.33544313150602e-005</v>
      </c>
      <c r="K465" s="62">
        <f t="shared" si="222"/>
        <v>0.99998480820549052</v>
      </c>
      <c r="L465" s="63">
        <f t="shared" si="223"/>
        <v>0.999986645568685</v>
      </c>
      <c r="M465" s="64">
        <f t="shared" si="224"/>
        <v>6.6668738798538737e-005</v>
      </c>
      <c r="N465" s="65">
        <f t="shared" si="202"/>
        <v>7.7552678358138187e-004</v>
      </c>
      <c r="O465" s="66">
        <f t="shared" si="203"/>
        <v>1.8729022454964039e-003</v>
      </c>
      <c r="P465" s="67">
        <f>シート1!B445</f>
        <v>172</v>
      </c>
      <c r="Q465" s="68">
        <f>シート1!A445</f>
        <v>6725</v>
      </c>
      <c r="R465" s="55">
        <f t="shared" si="204"/>
        <v>-0.12424099999999999</v>
      </c>
      <c r="S465" s="56">
        <f t="shared" si="199"/>
        <v>2.1259999999999999e-003</v>
      </c>
      <c r="T465" s="57">
        <f t="shared" si="200"/>
        <v>2.933939219547672e-002</v>
      </c>
      <c r="U465" s="58">
        <f t="shared" si="205"/>
        <v>-4.1621516623928754</v>
      </c>
      <c r="V465" s="59">
        <f t="shared" si="206"/>
        <v>-4.1914910545883517</v>
      </c>
      <c r="W465" s="60">
        <f t="shared" si="207"/>
        <v>1.5763142086566706e-005</v>
      </c>
      <c r="X465" s="61">
        <f t="shared" si="208"/>
        <v>1.3856355836006085e-005</v>
      </c>
      <c r="Y465" s="62">
        <f t="shared" si="209"/>
        <v>0.99998423685791349</v>
      </c>
      <c r="Z465" s="63">
        <f t="shared" si="210"/>
        <v>0.99998614364416394</v>
      </c>
      <c r="AA465" s="64">
        <f t="shared" si="211"/>
        <v>6.9049165502953297e-005</v>
      </c>
      <c r="AB465" s="65">
        <f t="shared" si="212"/>
        <v>-8.032171928930744e-004</v>
      </c>
      <c r="AC465" s="66">
        <f t="shared" si="213"/>
        <v>-1.9320357779200224e-003</v>
      </c>
      <c r="AD465" s="67">
        <f>シート1!C445</f>
        <v>0</v>
      </c>
      <c r="AE465" s="6">
        <f t="shared" si="214"/>
        <v>286.03554967788699</v>
      </c>
      <c r="AF465" s="13">
        <f t="shared" si="215"/>
        <v>0</v>
      </c>
      <c r="AG465" s="11">
        <f t="shared" si="216"/>
        <v>286.03554967788699</v>
      </c>
      <c r="AH465" s="2">
        <f t="shared" si="217"/>
        <v>6725</v>
      </c>
      <c r="AI465" s="76"/>
      <c r="AJ465" s="76"/>
      <c r="AK465" s="76"/>
    </row>
    <row r="466" ht="14.25">
      <c r="A466" s="76"/>
      <c r="B466" s="76"/>
      <c r="C466" s="76"/>
      <c r="D466" s="55">
        <f t="shared" si="201"/>
        <v>-0.12795099999999998</v>
      </c>
      <c r="E466" s="56">
        <f t="shared" si="197"/>
        <v>2.124e-003</v>
      </c>
      <c r="F466" s="57">
        <f t="shared" si="198"/>
        <v>2.9280635068249457e-002</v>
      </c>
      <c r="G466" s="58">
        <f t="shared" si="218"/>
        <v>-4.2972770128350417</v>
      </c>
      <c r="H466" s="59">
        <f t="shared" si="219"/>
        <v>-4.3265576479032912</v>
      </c>
      <c r="I466" s="60">
        <f t="shared" si="220"/>
        <v>8.6454529004686975e-006</v>
      </c>
      <c r="J466" s="61">
        <f t="shared" si="221"/>
        <v>7.5728847110378972e-006</v>
      </c>
      <c r="K466" s="62">
        <f t="shared" si="222"/>
        <v>0.99999135454709953</v>
      </c>
      <c r="L466" s="63">
        <f t="shared" si="223"/>
        <v>0.99999242711528891</v>
      </c>
      <c r="M466" s="64">
        <f t="shared" si="224"/>
        <v>3.8988906706285757e-005</v>
      </c>
      <c r="N466" s="65">
        <f t="shared" si="202"/>
        <v>4.5354002427811196e-004</v>
      </c>
      <c r="O466" s="66">
        <f t="shared" si="203"/>
        <v>1.1283461705248734e-003</v>
      </c>
      <c r="P466" s="67">
        <f>シート1!B446</f>
        <v>6733</v>
      </c>
      <c r="Q466" s="68">
        <f>シート1!A446</f>
        <v>6750</v>
      </c>
      <c r="R466" s="55">
        <f t="shared" si="204"/>
        <v>-0.12795099999999998</v>
      </c>
      <c r="S466" s="56">
        <f t="shared" si="199"/>
        <v>2.1259999999999999e-003</v>
      </c>
      <c r="T466" s="57">
        <f t="shared" si="200"/>
        <v>2.933939219547672e-002</v>
      </c>
      <c r="U466" s="58">
        <f t="shared" si="205"/>
        <v>-4.2886028163664056</v>
      </c>
      <c r="V466" s="59">
        <f t="shared" si="206"/>
        <v>-4.3179422085618819</v>
      </c>
      <c r="W466" s="60">
        <f t="shared" si="207"/>
        <v>8.9900282563282197e-006</v>
      </c>
      <c r="X466" s="61">
        <f t="shared" si="208"/>
        <v>7.8745325842177749e-006</v>
      </c>
      <c r="Y466" s="62">
        <f t="shared" si="209"/>
        <v>0.99999100997174373</v>
      </c>
      <c r="Z466" s="63">
        <f t="shared" si="210"/>
        <v>0.99999212546741578</v>
      </c>
      <c r="AA466" s="64">
        <f t="shared" si="211"/>
        <v>4.0468138730329714e-005</v>
      </c>
      <c r="AB466" s="65">
        <f t="shared" si="212"/>
        <v>-4.7074725025015229e-004</v>
      </c>
      <c r="AC466" s="66">
        <f t="shared" si="213"/>
        <v>-1.166482538889376e-003</v>
      </c>
      <c r="AD466" s="67">
        <f>シート1!C446</f>
        <v>2</v>
      </c>
      <c r="AE466" s="6">
        <f t="shared" si="214"/>
        <v>6745.7063047325546</v>
      </c>
      <c r="AF466" s="13">
        <f t="shared" si="215"/>
        <v>-2.0756556870704115</v>
      </c>
      <c r="AG466" s="11">
        <f t="shared" si="216"/>
        <v>6743.6306490454845</v>
      </c>
      <c r="AH466" s="2">
        <f t="shared" si="217"/>
        <v>6750</v>
      </c>
      <c r="AI466" s="76"/>
      <c r="AJ466" s="76"/>
      <c r="AK466" s="76"/>
    </row>
    <row r="467" ht="14.25">
      <c r="A467" s="76"/>
      <c r="B467" s="76"/>
      <c r="C467" s="76"/>
      <c r="D467" s="55">
        <f t="shared" si="201"/>
        <v>-0.13164799999999999</v>
      </c>
      <c r="E467" s="56">
        <f t="shared" si="197"/>
        <v>2.124e-003</v>
      </c>
      <c r="F467" s="57">
        <f t="shared" si="198"/>
        <v>2.9280635068249457e-002</v>
      </c>
      <c r="G467" s="58">
        <f t="shared" si="218"/>
        <v>-4.4235379355022841</v>
      </c>
      <c r="H467" s="59">
        <f t="shared" si="219"/>
        <v>-4.4528185705705337</v>
      </c>
      <c r="I467" s="60">
        <f t="shared" si="220"/>
        <v>4.8548786473201488e-006</v>
      </c>
      <c r="J467" s="61">
        <f t="shared" si="221"/>
        <v>4.2375181593667932e-006</v>
      </c>
      <c r="K467" s="62">
        <f t="shared" si="222"/>
        <v>0.99999514512135268</v>
      </c>
      <c r="L467" s="63">
        <f t="shared" si="223"/>
        <v>0.99999576248184063</v>
      </c>
      <c r="M467" s="64">
        <f t="shared" si="224"/>
        <v>2.2482294567975287e-005</v>
      </c>
      <c r="N467" s="65">
        <f t="shared" si="202"/>
        <v>2.6152619515600029e-004</v>
      </c>
      <c r="O467" s="66">
        <f t="shared" si="203"/>
        <v>6.6962928937336049e-004</v>
      </c>
      <c r="P467" s="67">
        <f>シート1!B447</f>
        <v>360</v>
      </c>
      <c r="Q467" s="68">
        <f>シート1!A447</f>
        <v>6775</v>
      </c>
      <c r="R467" s="55">
        <f t="shared" si="204"/>
        <v>-0.13164799999999999</v>
      </c>
      <c r="S467" s="56">
        <f t="shared" si="199"/>
        <v>2.1259999999999999e-003</v>
      </c>
      <c r="T467" s="57">
        <f t="shared" si="200"/>
        <v>2.933939219547672e-002</v>
      </c>
      <c r="U467" s="58">
        <f t="shared" si="205"/>
        <v>-4.4146108800429928</v>
      </c>
      <c r="V467" s="59">
        <f t="shared" si="206"/>
        <v>-4.4439502722384692</v>
      </c>
      <c r="W467" s="60">
        <f t="shared" si="207"/>
        <v>5.0595920245699588e-006</v>
      </c>
      <c r="X467" s="61">
        <f t="shared" si="208"/>
        <v>4.4161013494914414e-006</v>
      </c>
      <c r="Y467" s="62">
        <f t="shared" si="209"/>
        <v>0.99999494040797543</v>
      </c>
      <c r="Z467" s="63">
        <f t="shared" si="210"/>
        <v>0.99999558389865051</v>
      </c>
      <c r="AA467" s="64">
        <f t="shared" si="211"/>
        <v>2.3386932206627046e-005</v>
      </c>
      <c r="AB467" s="65">
        <f t="shared" si="212"/>
        <v>-2.7204942884623517e-004</v>
      </c>
      <c r="AC467" s="66">
        <f t="shared" si="213"/>
        <v>-6.9379415051043297e-004</v>
      </c>
      <c r="AD467" s="67">
        <f>シート1!C447</f>
        <v>0</v>
      </c>
      <c r="AE467" s="6">
        <f t="shared" si="214"/>
        <v>214.04909560935326</v>
      </c>
      <c r="AF467" s="13">
        <f t="shared" si="215"/>
        <v>0</v>
      </c>
      <c r="AG467" s="11">
        <f t="shared" si="216"/>
        <v>214.04909560935326</v>
      </c>
      <c r="AH467" s="2">
        <f t="shared" si="217"/>
        <v>6775</v>
      </c>
      <c r="AI467" s="76"/>
      <c r="AJ467" s="76"/>
      <c r="AK467" s="76"/>
    </row>
    <row r="468" ht="14.25">
      <c r="A468" s="76"/>
      <c r="B468" s="76"/>
      <c r="C468" s="76"/>
      <c r="D468" s="55">
        <f t="shared" si="201"/>
        <v>-0.13533100000000001</v>
      </c>
      <c r="E468" s="56">
        <f t="shared" si="197"/>
        <v>2.124e-003</v>
      </c>
      <c r="F468" s="57">
        <f t="shared" si="198"/>
        <v>2.9280635068249457e-002</v>
      </c>
      <c r="G468" s="58">
        <f t="shared" si="218"/>
        <v>-4.5493207264634581</v>
      </c>
      <c r="H468" s="59">
        <f t="shared" si="219"/>
        <v>-4.5786013615317076</v>
      </c>
      <c r="I468" s="60">
        <f t="shared" si="220"/>
        <v>2.6909680993503216e-006</v>
      </c>
      <c r="J468" s="61">
        <f t="shared" si="221"/>
        <v>2.3404766022472323e-006</v>
      </c>
      <c r="K468" s="62">
        <f t="shared" si="222"/>
        <v>0.99999730903190065</v>
      </c>
      <c r="L468" s="63">
        <f t="shared" si="223"/>
        <v>0.9999976595233977</v>
      </c>
      <c r="M468" s="64">
        <f t="shared" si="224"/>
        <v>1.2786788489623968e-005</v>
      </c>
      <c r="N468" s="65">
        <f t="shared" si="202"/>
        <v>1.4874283102398906e-004</v>
      </c>
      <c r="O468" s="66">
        <f t="shared" si="203"/>
        <v>3.9160941263016903e-004</v>
      </c>
      <c r="P468" s="67">
        <f>シート1!B448</f>
        <v>13219</v>
      </c>
      <c r="Q468" s="68">
        <f>シート1!A448</f>
        <v>6800</v>
      </c>
      <c r="R468" s="55">
        <f t="shared" si="204"/>
        <v>-0.13533100000000001</v>
      </c>
      <c r="S468" s="56">
        <f t="shared" si="199"/>
        <v>2.1259999999999999e-003</v>
      </c>
      <c r="T468" s="57">
        <f t="shared" si="200"/>
        <v>2.933939219547672e-002</v>
      </c>
      <c r="U468" s="58">
        <f t="shared" si="205"/>
        <v>-4.5401417695536432</v>
      </c>
      <c r="V468" s="59">
        <f t="shared" si="206"/>
        <v>-4.5694811617491196</v>
      </c>
      <c r="W468" s="60">
        <f t="shared" si="207"/>
        <v>2.81082080494377e-006</v>
      </c>
      <c r="X468" s="61">
        <f t="shared" si="208"/>
        <v>2.4446655489396285e-006</v>
      </c>
      <c r="Y468" s="62">
        <f t="shared" si="209"/>
        <v>0.999997189179195</v>
      </c>
      <c r="Z468" s="63">
        <f t="shared" si="210"/>
        <v>0.99999755533445112</v>
      </c>
      <c r="AA468" s="64">
        <f t="shared" si="211"/>
        <v>1.3331483001614075e-005</v>
      </c>
      <c r="AB468" s="65">
        <f t="shared" si="212"/>
        <v>-1.5507901182672804e-004</v>
      </c>
      <c r="AC468" s="66">
        <f t="shared" si="213"/>
        <v>-4.0666195216324512e-004</v>
      </c>
      <c r="AD468" s="67">
        <f>シート1!C448</f>
        <v>28</v>
      </c>
      <c r="AE468" s="6">
        <f t="shared" si="214"/>
        <v>4596.5096855734582</v>
      </c>
      <c r="AF468" s="13">
        <f t="shared" si="215"/>
        <v>-10.130681187367376</v>
      </c>
      <c r="AG468" s="11">
        <f t="shared" si="216"/>
        <v>4586.3790043860909</v>
      </c>
      <c r="AH468" s="2">
        <f t="shared" si="217"/>
        <v>6800</v>
      </c>
      <c r="AI468" s="76"/>
      <c r="AJ468" s="76"/>
      <c r="AK468" s="76"/>
    </row>
    <row r="469" ht="14.25">
      <c r="A469" s="76"/>
      <c r="B469" s="76"/>
      <c r="C469" s="76"/>
      <c r="D469" s="55">
        <f t="shared" si="201"/>
        <v>-0.14265700000000001</v>
      </c>
      <c r="E469" s="56">
        <f t="shared" ref="E469:E505" si="225">ROUND((($B$30-$B$18+POWER(($B$13/100),2)/2))*$B$17,6)</f>
        <v>2.124e-003</v>
      </c>
      <c r="F469" s="57">
        <f t="shared" ref="F469:F505" si="226">($B$13/100)*SQRT($B$17)</f>
        <v>2.9280635068249457e-002</v>
      </c>
      <c r="G469" s="58">
        <f t="shared" si="218"/>
        <v>-4.7995202177970313</v>
      </c>
      <c r="H469" s="59">
        <f t="shared" si="219"/>
        <v>-4.8288008528652808</v>
      </c>
      <c r="I469" s="60">
        <f t="shared" si="220"/>
        <v>7.952309031278304e-007</v>
      </c>
      <c r="J469" s="61">
        <f t="shared" si="221"/>
        <v>6.8678845377423414e-007</v>
      </c>
      <c r="K469" s="62">
        <f t="shared" si="222"/>
        <v>0.99999920476909687</v>
      </c>
      <c r="L469" s="63">
        <f t="shared" si="223"/>
        <v>0.99999931321154623</v>
      </c>
      <c r="M469" s="64">
        <f t="shared" si="224"/>
        <v>3.9704318385559185e-006</v>
      </c>
      <c r="N469" s="65">
        <f t="shared" si="202"/>
        <v>4.6186207939062949e-005</v>
      </c>
      <c r="O469" s="66">
        <f t="shared" si="203"/>
        <v>1.2824364313218919e-004</v>
      </c>
      <c r="P469" s="67">
        <f>シート1!B449</f>
        <v>3197</v>
      </c>
      <c r="Q469" s="68">
        <f>シート1!A449</f>
        <v>6850</v>
      </c>
      <c r="R469" s="55">
        <f t="shared" si="204"/>
        <v>-0.14265700000000001</v>
      </c>
      <c r="S469" s="56">
        <f t="shared" ref="S469:S505" si="227">ROUND((($C$30-$C$18+POWER(($C$13/100),2)/2))*$C$17,6)</f>
        <v>2.1259999999999999e-003</v>
      </c>
      <c r="T469" s="57">
        <f t="shared" ref="T469:T505" si="228">($C$13/100)*SQRT($C$17)</f>
        <v>2.933939219547672e-002</v>
      </c>
      <c r="U469" s="58">
        <f t="shared" si="205"/>
        <v>-4.7898401938151194</v>
      </c>
      <c r="V469" s="59">
        <f t="shared" si="206"/>
        <v>-4.8191795860105957</v>
      </c>
      <c r="W469" s="60">
        <f t="shared" si="207"/>
        <v>8.3457095428896011e-007</v>
      </c>
      <c r="X469" s="61">
        <f t="shared" si="208"/>
        <v>7.2074878265659947e-007</v>
      </c>
      <c r="Y469" s="62">
        <f t="shared" si="209"/>
        <v>0.99999916542904566</v>
      </c>
      <c r="Z469" s="63">
        <f t="shared" si="210"/>
        <v>0.99999927925121734</v>
      </c>
      <c r="AA469" s="64">
        <f t="shared" si="211"/>
        <v>4.1590533305975229e-006</v>
      </c>
      <c r="AB469" s="65">
        <f t="shared" si="212"/>
        <v>-4.8380355026191477e-005</v>
      </c>
      <c r="AC469" s="66">
        <f t="shared" si="213"/>
        <v>-1.3379989925196902e-004</v>
      </c>
      <c r="AD469" s="67">
        <f>シート1!C449</f>
        <v>0</v>
      </c>
      <c r="AE469" s="6">
        <f t="shared" si="214"/>
        <v>364.04488913781711</v>
      </c>
      <c r="AF469" s="13">
        <f t="shared" si="215"/>
        <v>0</v>
      </c>
      <c r="AG469" s="11">
        <f t="shared" si="216"/>
        <v>364.04488913781711</v>
      </c>
      <c r="AH469" s="2">
        <f t="shared" si="217"/>
        <v>6850</v>
      </c>
      <c r="AI469" s="76"/>
      <c r="AJ469" s="76"/>
      <c r="AK469" s="76"/>
    </row>
    <row r="470" ht="14.25">
      <c r="A470" s="76"/>
      <c r="B470" s="76"/>
      <c r="C470" s="76"/>
      <c r="D470" s="55">
        <f t="shared" si="201"/>
        <v>-0.14992999999999998</v>
      </c>
      <c r="E470" s="56">
        <f t="shared" si="225"/>
        <v>2.124e-003</v>
      </c>
      <c r="F470" s="57">
        <f t="shared" si="226"/>
        <v>2.9280635068249457e-002</v>
      </c>
      <c r="G470" s="58">
        <f t="shared" si="218"/>
        <v>-5.0479096391004807</v>
      </c>
      <c r="H470" s="59">
        <f t="shared" si="219"/>
        <v>-5.0771902741687303</v>
      </c>
      <c r="I470" s="60">
        <f t="shared" si="220"/>
        <v>2.2334959964842582e-007</v>
      </c>
      <c r="J470" s="61">
        <f t="shared" si="221"/>
        <v>1.9154033642498902e-007</v>
      </c>
      <c r="K470" s="62">
        <f t="shared" si="222"/>
        <v>0.9999997766504003</v>
      </c>
      <c r="L470" s="63">
        <f t="shared" si="223"/>
        <v>0.99999980845966352</v>
      </c>
      <c r="M470" s="64">
        <f t="shared" si="224"/>
        <v>1.1686814675344347e-006</v>
      </c>
      <c r="N470" s="65">
        <f t="shared" si="202"/>
        <v>1.3594734141993622e-005</v>
      </c>
      <c r="O470" s="66">
        <f t="shared" si="203"/>
        <v>3.9689753716167697e-005</v>
      </c>
      <c r="P470" s="67">
        <f>シート1!B450</f>
        <v>10362</v>
      </c>
      <c r="Q470" s="68">
        <f>シート1!A450</f>
        <v>6900</v>
      </c>
      <c r="R470" s="55">
        <f t="shared" si="204"/>
        <v>-0.14992999999999998</v>
      </c>
      <c r="S470" s="56">
        <f t="shared" si="227"/>
        <v>2.1259999999999999e-003</v>
      </c>
      <c r="T470" s="57">
        <f t="shared" si="228"/>
        <v>2.933939219547672e-002</v>
      </c>
      <c r="U470" s="58">
        <f t="shared" si="205"/>
        <v>-5.0377321730198306</v>
      </c>
      <c r="V470" s="59">
        <f t="shared" si="206"/>
        <v>-5.0670715652153069</v>
      </c>
      <c r="W470" s="60">
        <f t="shared" si="207"/>
        <v>2.3555551925680263e-007</v>
      </c>
      <c r="X470" s="61">
        <f t="shared" si="208"/>
        <v>2.020038197825258e-007</v>
      </c>
      <c r="Y470" s="62">
        <f t="shared" si="209"/>
        <v>0.99999976444448069</v>
      </c>
      <c r="Z470" s="63">
        <f t="shared" si="210"/>
        <v>0.99999979799618022</v>
      </c>
      <c r="AA470" s="64">
        <f t="shared" si="211"/>
        <v>1.2302277332376249e-006</v>
      </c>
      <c r="AB470" s="65">
        <f t="shared" si="212"/>
        <v>-1.4310673551414194e-005</v>
      </c>
      <c r="AC470" s="66">
        <f t="shared" si="213"/>
        <v>-4.1613163990838795e-005</v>
      </c>
      <c r="AD470" s="67">
        <f>シート1!C450</f>
        <v>6</v>
      </c>
      <c r="AE470" s="6">
        <f t="shared" si="214"/>
        <v>365.17282152088279</v>
      </c>
      <c r="AF470" s="13">
        <f t="shared" si="215"/>
        <v>-0.22214117472384107</v>
      </c>
      <c r="AG470" s="11">
        <f t="shared" si="216"/>
        <v>364.95068034615895</v>
      </c>
      <c r="AH470" s="2">
        <f t="shared" si="217"/>
        <v>6900</v>
      </c>
      <c r="AI470" s="76"/>
      <c r="AJ470" s="76"/>
      <c r="AK470" s="76"/>
    </row>
    <row r="471" ht="14.25">
      <c r="A471" s="76"/>
      <c r="B471" s="76"/>
      <c r="C471" s="76"/>
      <c r="D471" s="55">
        <f t="shared" si="201"/>
        <v>-0.15714999999999998</v>
      </c>
      <c r="E471" s="56">
        <f t="shared" si="225"/>
        <v>2.124e-003</v>
      </c>
      <c r="F471" s="57">
        <f t="shared" si="226"/>
        <v>2.9280635068249457e-002</v>
      </c>
      <c r="G471" s="58">
        <f t="shared" si="218"/>
        <v>-5.2944889903738082</v>
      </c>
      <c r="H471" s="59">
        <f t="shared" si="219"/>
        <v>-5.3237696254420577</v>
      </c>
      <c r="I471" s="60">
        <f t="shared" si="220"/>
        <v>5.9677290831228191e-008</v>
      </c>
      <c r="J471" s="61">
        <f t="shared" si="221"/>
        <v>5.0821287955749028e-008</v>
      </c>
      <c r="K471" s="62">
        <f t="shared" si="222"/>
        <v>0.99999994032270911</v>
      </c>
      <c r="L471" s="63">
        <f t="shared" si="223"/>
        <v>0.99999994917871204</v>
      </c>
      <c r="M471" s="64">
        <f t="shared" si="224"/>
        <v>3.2652955625826731e-007</v>
      </c>
      <c r="N471" s="65">
        <f t="shared" si="202"/>
        <v>3.798368186841722e-006</v>
      </c>
      <c r="O471" s="66">
        <f t="shared" si="203"/>
        <v>1.1627880491082521e-005</v>
      </c>
      <c r="P471" s="67">
        <f>シート1!B451</f>
        <v>2619</v>
      </c>
      <c r="Q471" s="68">
        <f>シート1!A451</f>
        <v>6950</v>
      </c>
      <c r="R471" s="55">
        <f t="shared" si="204"/>
        <v>-0.15714999999999998</v>
      </c>
      <c r="S471" s="56">
        <f t="shared" si="227"/>
        <v>2.1259999999999999e-003</v>
      </c>
      <c r="T471" s="57">
        <f t="shared" si="228"/>
        <v>2.933939219547672e-002</v>
      </c>
      <c r="U471" s="58">
        <f t="shared" si="205"/>
        <v>-5.2838177071677777</v>
      </c>
      <c r="V471" s="59">
        <f t="shared" si="206"/>
        <v>-5.313157099363254</v>
      </c>
      <c r="W471" s="60">
        <f t="shared" si="207"/>
        <v>6.326222434793749e-008</v>
      </c>
      <c r="X471" s="61">
        <f t="shared" si="208"/>
        <v>5.3873177696672769e-008</v>
      </c>
      <c r="Y471" s="62">
        <f t="shared" si="209"/>
        <v>0.99999993673777565</v>
      </c>
      <c r="Z471" s="63">
        <f t="shared" si="210"/>
        <v>0.9999999461268223</v>
      </c>
      <c r="AA471" s="64">
        <f t="shared" si="211"/>
        <v>3.4548959343557718e-007</v>
      </c>
      <c r="AB471" s="65">
        <f t="shared" si="212"/>
        <v>-4.0189215813364864e-006</v>
      </c>
      <c r="AC471" s="66">
        <f t="shared" si="213"/>
        <v>-1.2253941829895601e-005</v>
      </c>
      <c r="AD471" s="67">
        <f>シート1!C451</f>
        <v>0</v>
      </c>
      <c r="AE471" s="6">
        <f t="shared" si="214"/>
        <v>27.040362729728059</v>
      </c>
      <c r="AF471" s="13">
        <f t="shared" si="215"/>
        <v>0</v>
      </c>
      <c r="AG471" s="11">
        <f t="shared" si="216"/>
        <v>27.040362729728059</v>
      </c>
      <c r="AH471" s="2">
        <f t="shared" si="217"/>
        <v>6950</v>
      </c>
      <c r="AI471" s="76"/>
      <c r="AJ471" s="76"/>
      <c r="AK471" s="76"/>
    </row>
    <row r="472" ht="14.25">
      <c r="A472" s="76"/>
      <c r="B472" s="76"/>
      <c r="C472" s="76"/>
      <c r="D472" s="55">
        <f t="shared" si="201"/>
        <v>-0.16431899999999999</v>
      </c>
      <c r="E472" s="56">
        <f t="shared" si="225"/>
        <v>2.124e-003</v>
      </c>
      <c r="F472" s="57">
        <f t="shared" si="226"/>
        <v>2.9280635068249457e-002</v>
      </c>
      <c r="G472" s="58">
        <f t="shared" si="218"/>
        <v>-5.5393265761464523</v>
      </c>
      <c r="H472" s="59">
        <f t="shared" si="219"/>
        <v>-5.5686072112147018</v>
      </c>
      <c r="I472" s="60">
        <f t="shared" si="220"/>
        <v>1.5182253010337377e-008</v>
      </c>
      <c r="J472" s="61">
        <f t="shared" si="221"/>
        <v>1.2839506180473137e-008</v>
      </c>
      <c r="K472" s="62">
        <f t="shared" si="222"/>
        <v>0.99999998481774699</v>
      </c>
      <c r="L472" s="63">
        <f t="shared" si="223"/>
        <v>0.99999998716049388</v>
      </c>
      <c r="M472" s="64">
        <f t="shared" si="224"/>
        <v>8.6683005115277903e-008</v>
      </c>
      <c r="N472" s="65">
        <f t="shared" si="202"/>
        <v>1.0083435409114624e-006</v>
      </c>
      <c r="O472" s="66">
        <f t="shared" si="203"/>
        <v>3.2287866714026586e-006</v>
      </c>
      <c r="P472" s="67">
        <f>シート1!B452</f>
        <v>14949</v>
      </c>
      <c r="Q472" s="68">
        <f>シート1!A452</f>
        <v>7000</v>
      </c>
      <c r="R472" s="55">
        <f t="shared" si="204"/>
        <v>-0.16431899999999999</v>
      </c>
      <c r="S472" s="56">
        <f t="shared" si="227"/>
        <v>2.1259999999999999e-003</v>
      </c>
      <c r="T472" s="57">
        <f t="shared" si="228"/>
        <v>2.933939219547672e-002</v>
      </c>
      <c r="U472" s="58">
        <f t="shared" si="205"/>
        <v>-5.5281649639969519</v>
      </c>
      <c r="V472" s="59">
        <f t="shared" si="206"/>
        <v>-5.5575043561924282</v>
      </c>
      <c r="W472" s="60">
        <f t="shared" si="207"/>
        <v>1.6180325024262032e-008</v>
      </c>
      <c r="X472" s="61">
        <f t="shared" si="208"/>
        <v>1.3683311594903103e-008</v>
      </c>
      <c r="Y472" s="62">
        <f t="shared" si="209"/>
        <v>0.99999998381967492</v>
      </c>
      <c r="Z472" s="63">
        <f t="shared" si="210"/>
        <v>0.99999998631668841</v>
      </c>
      <c r="AA472" s="64">
        <f t="shared" si="211"/>
        <v>9.2205830783051034e-008</v>
      </c>
      <c r="AB472" s="65">
        <f t="shared" si="212"/>
        <v>-1.0725880324617161e-006</v>
      </c>
      <c r="AC472" s="66">
        <f t="shared" si="213"/>
        <v>-3.4207897613027236e-006</v>
      </c>
      <c r="AD472" s="67">
        <f>シート1!C452</f>
        <v>6562</v>
      </c>
      <c r="AE472" s="6">
        <f t="shared" si="214"/>
        <v>42.857610030908802</v>
      </c>
      <c r="AF472" s="13">
        <f t="shared" si="215"/>
        <v>-19.971454054608877</v>
      </c>
      <c r="AG472" s="11">
        <f t="shared" si="216"/>
        <v>22.886155976299925</v>
      </c>
      <c r="AH472" s="2">
        <f t="shared" si="217"/>
        <v>7000</v>
      </c>
      <c r="AI472" s="76"/>
      <c r="AJ472" s="76"/>
      <c r="AK472" s="76"/>
    </row>
    <row r="473" ht="14.25">
      <c r="A473" s="76"/>
      <c r="B473" s="76"/>
      <c r="C473" s="76"/>
      <c r="D473" s="55">
        <f t="shared" si="201"/>
        <v>-0.17143600000000001</v>
      </c>
      <c r="E473" s="56">
        <f t="shared" si="225"/>
        <v>2.124e-003</v>
      </c>
      <c r="F473" s="57">
        <f t="shared" si="226"/>
        <v>2.9280635068249457e-002</v>
      </c>
      <c r="G473" s="58">
        <f t="shared" si="218"/>
        <v>-5.7823882441536929</v>
      </c>
      <c r="H473" s="59">
        <f t="shared" si="219"/>
        <v>-5.8116688792219424</v>
      </c>
      <c r="I473" s="60">
        <f t="shared" si="220"/>
        <v>3.6824398530477254e-009</v>
      </c>
      <c r="J473" s="61">
        <f t="shared" si="221"/>
        <v>3.0927067018460264e-009</v>
      </c>
      <c r="K473" s="62">
        <f t="shared" si="222"/>
        <v>0.99999999631756009</v>
      </c>
      <c r="L473" s="63">
        <f t="shared" si="223"/>
        <v>0.99999999690729324</v>
      </c>
      <c r="M473" s="64">
        <f t="shared" si="224"/>
        <v>2.1896359731024038e-008</v>
      </c>
      <c r="N473" s="65">
        <f t="shared" si="202"/>
        <v>2.54710284615646e-007</v>
      </c>
      <c r="O473" s="66">
        <f t="shared" si="203"/>
        <v>8.511999492778659e-007</v>
      </c>
      <c r="P473" s="67">
        <f>シート1!B453</f>
        <v>264</v>
      </c>
      <c r="Q473" s="68">
        <f>シート1!A453</f>
        <v>7050</v>
      </c>
      <c r="R473" s="55">
        <f t="shared" si="204"/>
        <v>-0.17143600000000001</v>
      </c>
      <c r="S473" s="56">
        <f t="shared" si="227"/>
        <v>2.1259999999999999e-003</v>
      </c>
      <c r="T473" s="57">
        <f t="shared" si="228"/>
        <v>2.933939219547672e-002</v>
      </c>
      <c r="U473" s="58">
        <f t="shared" si="205"/>
        <v>-5.7707398596383559</v>
      </c>
      <c r="V473" s="59">
        <f t="shared" si="206"/>
        <v>-5.8000792518338322</v>
      </c>
      <c r="W473" s="60">
        <f t="shared" si="207"/>
        <v>3.9462829115599618e-009</v>
      </c>
      <c r="X473" s="61">
        <f t="shared" si="208"/>
        <v>3.3142361632876316e-009</v>
      </c>
      <c r="Y473" s="62">
        <f t="shared" si="209"/>
        <v>0.99999999605371714</v>
      </c>
      <c r="Z473" s="63">
        <f t="shared" si="210"/>
        <v>0.99999999668576378</v>
      </c>
      <c r="AA473" s="64">
        <f t="shared" si="211"/>
        <v>2.3420414110543775e-008</v>
      </c>
      <c r="AB473" s="65">
        <f t="shared" si="212"/>
        <v>-2.7243890843922981e-007</v>
      </c>
      <c r="AC473" s="66">
        <f t="shared" si="213"/>
        <v>-9.0681080074713795e-007</v>
      </c>
      <c r="AD473" s="67">
        <f>シート1!C453</f>
        <v>0</v>
      </c>
      <c r="AE473" s="6">
        <f t="shared" si="214"/>
        <v>0.19953173140098826</v>
      </c>
      <c r="AF473" s="13">
        <f t="shared" si="215"/>
        <v>0</v>
      </c>
      <c r="AG473" s="11">
        <f t="shared" si="216"/>
        <v>0.19953173140098826</v>
      </c>
      <c r="AH473" s="2">
        <f t="shared" si="217"/>
        <v>7050</v>
      </c>
      <c r="AI473" s="76"/>
      <c r="AJ473" s="76"/>
      <c r="AK473" s="76"/>
    </row>
    <row r="474" ht="14.25">
      <c r="A474" s="76"/>
      <c r="B474" s="76"/>
      <c r="C474" s="76"/>
      <c r="D474" s="55">
        <f t="shared" si="201"/>
        <v>-0.178504</v>
      </c>
      <c r="E474" s="56">
        <f t="shared" si="225"/>
        <v>2.124e-003</v>
      </c>
      <c r="F474" s="57">
        <f t="shared" si="226"/>
        <v>2.9280635068249457e-002</v>
      </c>
      <c r="G474" s="58">
        <f t="shared" si="218"/>
        <v>-6.0237764511896872</v>
      </c>
      <c r="H474" s="59">
        <f t="shared" si="219"/>
        <v>-6.0530570862579367</v>
      </c>
      <c r="I474" s="60">
        <f t="shared" si="220"/>
        <v>8.5197854327034861e-010</v>
      </c>
      <c r="J474" s="61">
        <f t="shared" si="221"/>
        <v>7.1062045137182395e-010</v>
      </c>
      <c r="K474" s="62">
        <f t="shared" si="222"/>
        <v>0.99999999914802151</v>
      </c>
      <c r="L474" s="63">
        <f t="shared" si="223"/>
        <v>0.99999999928937955</v>
      </c>
      <c r="M474" s="64">
        <f t="shared" si="224"/>
        <v>5.2666049702569814e-009</v>
      </c>
      <c r="N474" s="65">
        <f t="shared" si="202"/>
        <v>6.1263993988538443e-008</v>
      </c>
      <c r="O474" s="66">
        <f t="shared" si="203"/>
        <v>2.1323786311528624e-007</v>
      </c>
      <c r="P474" s="67">
        <f>シート1!B454</f>
        <v>5708</v>
      </c>
      <c r="Q474" s="68">
        <f>シート1!A454</f>
        <v>7100</v>
      </c>
      <c r="R474" s="55">
        <f t="shared" si="204"/>
        <v>-0.178504</v>
      </c>
      <c r="S474" s="56">
        <f t="shared" si="227"/>
        <v>2.1259999999999999e-003</v>
      </c>
      <c r="T474" s="57">
        <f t="shared" si="228"/>
        <v>2.933939219547672e-002</v>
      </c>
      <c r="U474" s="58">
        <f t="shared" si="205"/>
        <v>-6.0116446456989783</v>
      </c>
      <c r="V474" s="59">
        <f t="shared" si="206"/>
        <v>-6.0409840378944546</v>
      </c>
      <c r="W474" s="60">
        <f t="shared" si="207"/>
        <v>9.182639093552325e-010</v>
      </c>
      <c r="X474" s="61">
        <f t="shared" si="208"/>
        <v>7.658945699873243e-010</v>
      </c>
      <c r="Y474" s="62">
        <f t="shared" si="209"/>
        <v>0.99999999908173609</v>
      </c>
      <c r="Z474" s="63">
        <f t="shared" si="210"/>
        <v>0.99999999923410543</v>
      </c>
      <c r="AA474" s="64">
        <f t="shared" si="211"/>
        <v>5.6654800508048887e-009</v>
      </c>
      <c r="AB474" s="65">
        <f t="shared" si="212"/>
        <v>-6.5903924394344508e-008</v>
      </c>
      <c r="AC474" s="66">
        <f t="shared" si="213"/>
        <v>-2.2847179274981169e-007</v>
      </c>
      <c r="AD474" s="67">
        <f>シート1!C454</f>
        <v>4</v>
      </c>
      <c r="AE474" s="6">
        <f t="shared" si="214"/>
        <v>1.0807487486013072</v>
      </c>
      <c r="AF474" s="13">
        <f t="shared" si="215"/>
        <v>-8.1309194119243079e-004</v>
      </c>
      <c r="AG474" s="11">
        <f t="shared" si="216"/>
        <v>1.0799356566601148</v>
      </c>
      <c r="AH474" s="2">
        <f t="shared" si="217"/>
        <v>7100</v>
      </c>
      <c r="AI474" s="76"/>
      <c r="AJ474" s="76"/>
      <c r="AK474" s="76"/>
    </row>
    <row r="475" ht="14.25">
      <c r="A475" s="76"/>
      <c r="B475" s="76"/>
      <c r="C475" s="76"/>
      <c r="D475" s="55">
        <f t="shared" si="201"/>
        <v>-0.19248999999999999</v>
      </c>
      <c r="E475" s="56">
        <f t="shared" si="225"/>
        <v>2.124e-003</v>
      </c>
      <c r="F475" s="57">
        <f t="shared" si="226"/>
        <v>2.9280635068249457e-002</v>
      </c>
      <c r="G475" s="58">
        <f t="shared" si="218"/>
        <v>-6.5014300255537814</v>
      </c>
      <c r="H475" s="59">
        <f t="shared" si="219"/>
        <v>-6.5307106606220309</v>
      </c>
      <c r="I475" s="60">
        <f t="shared" si="220"/>
        <v>3.978023466189029e-011</v>
      </c>
      <c r="J475" s="61">
        <f t="shared" si="221"/>
        <v>3.2729374765949615e-011</v>
      </c>
      <c r="K475" s="62">
        <f t="shared" si="222"/>
        <v>0.99999999996021982</v>
      </c>
      <c r="L475" s="63">
        <f t="shared" si="223"/>
        <v>0.99999999996727063</v>
      </c>
      <c r="M475" s="64">
        <f t="shared" si="224"/>
        <v>2.644854906789954e-010</v>
      </c>
      <c r="N475" s="65">
        <f t="shared" si="202"/>
        <v>3.0766381003553746e-009</v>
      </c>
      <c r="O475" s="66">
        <f t="shared" si="203"/>
        <v>1.1553700425131531e-008</v>
      </c>
      <c r="P475" s="67">
        <f>シート1!B455</f>
        <v>12915</v>
      </c>
      <c r="Q475" s="68">
        <f>シート1!A455</f>
        <v>7200</v>
      </c>
      <c r="R475" s="55">
        <f t="shared" si="204"/>
        <v>-0.19248999999999999</v>
      </c>
      <c r="S475" s="56">
        <f t="shared" si="227"/>
        <v>2.1259999999999999e-003</v>
      </c>
      <c r="T475" s="57">
        <f t="shared" si="228"/>
        <v>2.933939219547672e-002</v>
      </c>
      <c r="U475" s="58">
        <f t="shared" si="205"/>
        <v>-6.4883416374708878</v>
      </c>
      <c r="V475" s="59">
        <f t="shared" si="206"/>
        <v>-6.5176810296663641</v>
      </c>
      <c r="W475" s="60">
        <f t="shared" si="207"/>
        <v>4.3393399984381631e-011</v>
      </c>
      <c r="X475" s="61">
        <f t="shared" si="208"/>
        <v>3.570149731402239e-011</v>
      </c>
      <c r="Y475" s="62">
        <f t="shared" si="209"/>
        <v>0.9999999999566066</v>
      </c>
      <c r="Z475" s="63">
        <f t="shared" si="210"/>
        <v>0.99999999996429856</v>
      </c>
      <c r="AA475" s="64">
        <f t="shared" si="211"/>
        <v>2.8795205208356111e-010</v>
      </c>
      <c r="AB475" s="65">
        <f t="shared" si="212"/>
        <v>-3.3496138190470367e-009</v>
      </c>
      <c r="AC475" s="66">
        <f t="shared" si="213"/>
        <v>-1.2528568940711127e-008</v>
      </c>
      <c r="AD475" s="67">
        <f>シート1!C455</f>
        <v>8</v>
      </c>
      <c r="AE475" s="6">
        <f t="shared" si="214"/>
        <v>0.13249270542216954</v>
      </c>
      <c r="AF475" s="13">
        <f t="shared" si="215"/>
        <v>-8.9174057924263432e-005</v>
      </c>
      <c r="AG475" s="11">
        <f t="shared" si="216"/>
        <v>0.13240353136424526</v>
      </c>
      <c r="AH475" s="2">
        <f t="shared" si="217"/>
        <v>7200</v>
      </c>
      <c r="AI475" s="76"/>
      <c r="AJ475" s="76"/>
      <c r="AK475" s="76"/>
    </row>
    <row r="476" ht="14.25">
      <c r="A476" s="76"/>
      <c r="B476" s="76"/>
      <c r="C476" s="76"/>
      <c r="D476" s="55">
        <f t="shared" si="201"/>
        <v>-0.20628299999999999</v>
      </c>
      <c r="E476" s="56">
        <f t="shared" si="225"/>
        <v>2.124e-003</v>
      </c>
      <c r="F476" s="57">
        <f t="shared" si="226"/>
        <v>2.9280635068249457e-002</v>
      </c>
      <c r="G476" s="58">
        <f t="shared" si="218"/>
        <v>-6.972492212827051</v>
      </c>
      <c r="H476" s="59">
        <f t="shared" si="219"/>
        <v>-7.0017728478953005</v>
      </c>
      <c r="I476" s="60">
        <f t="shared" si="220"/>
        <v>1.556865747431857e-012</v>
      </c>
      <c r="J476" s="61">
        <f t="shared" si="221"/>
        <v>1.2637113577795844e-012</v>
      </c>
      <c r="K476" s="62">
        <f t="shared" si="222"/>
        <v>0.99999999999844313</v>
      </c>
      <c r="L476" s="63">
        <f t="shared" si="223"/>
        <v>0.99999999999873634</v>
      </c>
      <c r="M476" s="64">
        <f t="shared" si="224"/>
        <v>1.1070221480108504e-011</v>
      </c>
      <c r="N476" s="65">
        <f t="shared" si="202"/>
        <v>1.2877479629463529e-010</v>
      </c>
      <c r="O476" s="66">
        <f t="shared" si="203"/>
        <v>5.1846940588368595e-010</v>
      </c>
      <c r="P476" s="67">
        <f>シート1!B456</f>
        <v>1212</v>
      </c>
      <c r="Q476" s="68">
        <f>シート1!A456</f>
        <v>7300</v>
      </c>
      <c r="R476" s="55">
        <f t="shared" si="204"/>
        <v>-0.20628299999999999</v>
      </c>
      <c r="S476" s="56">
        <f t="shared" si="227"/>
        <v>2.1259999999999999e-003</v>
      </c>
      <c r="T476" s="57">
        <f t="shared" si="228"/>
        <v>2.933939219547672e-002</v>
      </c>
      <c r="U476" s="58">
        <f t="shared" si="205"/>
        <v>-6.9584604425266541</v>
      </c>
      <c r="V476" s="59">
        <f t="shared" si="206"/>
        <v>-6.9877998347221304</v>
      </c>
      <c r="W476" s="60">
        <f t="shared" si="207"/>
        <v>1.720068532051755e-012</v>
      </c>
      <c r="X476" s="61">
        <f t="shared" si="208"/>
        <v>1.3961609646173656e-012</v>
      </c>
      <c r="Y476" s="62">
        <f t="shared" si="209"/>
        <v>0.99999999999827993</v>
      </c>
      <c r="Z476" s="63">
        <f t="shared" si="210"/>
        <v>0.99999999999860378</v>
      </c>
      <c r="AA476" s="64">
        <f t="shared" si="211"/>
        <v>1.220684326229733e-011</v>
      </c>
      <c r="AB476" s="65">
        <f t="shared" si="212"/>
        <v>-1.4199659485832369e-010</v>
      </c>
      <c r="AC476" s="66">
        <f t="shared" si="213"/>
        <v>-5.6941907430414031e-010</v>
      </c>
      <c r="AD476" s="67">
        <f>シート1!C456</f>
        <v>2</v>
      </c>
      <c r="AE476" s="6">
        <f t="shared" si="214"/>
        <v>5.5795889996447946e-004</v>
      </c>
      <c r="AF476" s="13">
        <f t="shared" si="215"/>
        <v>-1.0132324321211685e-006</v>
      </c>
      <c r="AG476" s="11">
        <f t="shared" si="216"/>
        <v>5.5694566753235826e-004</v>
      </c>
      <c r="AH476" s="2">
        <f t="shared" si="217"/>
        <v>7300</v>
      </c>
      <c r="AI476" s="76"/>
      <c r="AJ476" s="76"/>
      <c r="AK476" s="76"/>
    </row>
    <row r="477" ht="14.25">
      <c r="A477" s="76"/>
      <c r="B477" s="76"/>
      <c r="C477" s="76"/>
      <c r="D477" s="55">
        <f t="shared" si="201"/>
        <v>-0.219889</v>
      </c>
      <c r="E477" s="56">
        <f t="shared" si="225"/>
        <v>2.124e-003</v>
      </c>
      <c r="F477" s="57">
        <f t="shared" si="226"/>
        <v>2.9280635068249457e-002</v>
      </c>
      <c r="G477" s="58">
        <f t="shared" si="218"/>
        <v>-7.4371679265978123</v>
      </c>
      <c r="H477" s="59">
        <f t="shared" si="219"/>
        <v>-7.4664485616660619</v>
      </c>
      <c r="I477" s="60">
        <f t="shared" si="220"/>
        <v>5.1458837191376006e-014</v>
      </c>
      <c r="J477" s="61">
        <f t="shared" si="221"/>
        <v>4.1189274213593308e-014</v>
      </c>
      <c r="K477" s="62">
        <f t="shared" si="222"/>
        <v>0.99999999999994849</v>
      </c>
      <c r="L477" s="63">
        <f t="shared" si="223"/>
        <v>0.99999999999995881</v>
      </c>
      <c r="M477" s="64">
        <f t="shared" si="224"/>
        <v>3.8920433072510435e-013</v>
      </c>
      <c r="N477" s="65">
        <f t="shared" si="202"/>
        <v>4.5274350198117191e-012</v>
      </c>
      <c r="O477" s="66">
        <f t="shared" si="203"/>
        <v>1.9437953948740187e-011</v>
      </c>
      <c r="P477" s="67">
        <f>シート1!B457</f>
        <v>3638</v>
      </c>
      <c r="Q477" s="68">
        <f>シート1!A457</f>
        <v>7400</v>
      </c>
      <c r="R477" s="55">
        <f t="shared" si="204"/>
        <v>-0.219889</v>
      </c>
      <c r="S477" s="56">
        <f t="shared" si="227"/>
        <v>2.1259999999999999e-003</v>
      </c>
      <c r="T477" s="57">
        <f t="shared" si="228"/>
        <v>2.933939219547672e-002</v>
      </c>
      <c r="U477" s="58">
        <f t="shared" si="205"/>
        <v>-7.4222055640802509</v>
      </c>
      <c r="V477" s="59">
        <f t="shared" si="206"/>
        <v>-7.4515449562757272</v>
      </c>
      <c r="W477" s="60">
        <f t="shared" si="207"/>
        <v>5.7620574978045624e-014</v>
      </c>
      <c r="X477" s="61">
        <f t="shared" si="208"/>
        <v>4.6129766673175254e-014</v>
      </c>
      <c r="Y477" s="62">
        <f t="shared" si="209"/>
        <v>0.99999999999994238</v>
      </c>
      <c r="Z477" s="63">
        <f t="shared" si="210"/>
        <v>0.99999999999995381</v>
      </c>
      <c r="AA477" s="64">
        <f t="shared" si="211"/>
        <v>4.3496699035767217e-013</v>
      </c>
      <c r="AB477" s="65">
        <f t="shared" si="212"/>
        <v>-5.0597709972511602e-012</v>
      </c>
      <c r="AC477" s="66">
        <f t="shared" si="213"/>
        <v>-2.1636689473605773e-011</v>
      </c>
      <c r="AD477" s="67">
        <f>シート1!C457</f>
        <v>53</v>
      </c>
      <c r="AE477" s="6">
        <f t="shared" si="214"/>
        <v>6.2789886605990771e-005</v>
      </c>
      <c r="AF477" s="13">
        <f t="shared" si="215"/>
        <v>-1.0202668068633848e-006</v>
      </c>
      <c r="AG477" s="11">
        <f t="shared" si="216"/>
        <v>6.1769619799127384e-005</v>
      </c>
      <c r="AH477" s="2">
        <f t="shared" si="217"/>
        <v>7400</v>
      </c>
      <c r="AI477" s="76"/>
      <c r="AJ477" s="76"/>
      <c r="AK477" s="76"/>
    </row>
    <row r="478" ht="14.25">
      <c r="A478" s="76"/>
      <c r="B478" s="76"/>
      <c r="C478" s="76"/>
      <c r="D478" s="55">
        <f t="shared" si="201"/>
        <v>-0.23331199999999999</v>
      </c>
      <c r="E478" s="56">
        <f t="shared" si="225"/>
        <v>2.124e-003</v>
      </c>
      <c r="F478" s="57">
        <f t="shared" si="226"/>
        <v>2.9280635068249457e-002</v>
      </c>
      <c r="G478" s="58">
        <f t="shared" si="218"/>
        <v>-7.8955937759249419</v>
      </c>
      <c r="H478" s="59">
        <f t="shared" si="219"/>
        <v>-7.9248744109931915</v>
      </c>
      <c r="I478" s="60">
        <f t="shared" si="220"/>
        <v>1.4432899320127035e-015</v>
      </c>
      <c r="J478" s="61">
        <f t="shared" si="221"/>
        <v>1.1657341758564144e-015</v>
      </c>
      <c r="K478" s="62">
        <f t="shared" si="222"/>
        <v>0.99999999999999856</v>
      </c>
      <c r="L478" s="63">
        <f t="shared" si="223"/>
        <v>0.99999999999999889</v>
      </c>
      <c r="M478" s="64">
        <f t="shared" si="224"/>
        <v>1.1584144671745386e-014</v>
      </c>
      <c r="N478" s="65">
        <f t="shared" si="202"/>
        <v>1.3475302847662407e-013</v>
      </c>
      <c r="O478" s="66">
        <f t="shared" si="203"/>
        <v>6.1406616509938552e-013</v>
      </c>
      <c r="P478" s="67">
        <f>シート1!B458</f>
        <v>4660</v>
      </c>
      <c r="Q478" s="68">
        <f>シート1!A458</f>
        <v>7500</v>
      </c>
      <c r="R478" s="55">
        <f t="shared" si="204"/>
        <v>-0.23331199999999999</v>
      </c>
      <c r="S478" s="56">
        <f t="shared" si="227"/>
        <v>2.1259999999999999e-003</v>
      </c>
      <c r="T478" s="57">
        <f t="shared" si="228"/>
        <v>2.933939219547672e-002</v>
      </c>
      <c r="U478" s="58">
        <f t="shared" si="205"/>
        <v>-7.8797133376076598</v>
      </c>
      <c r="V478" s="59">
        <f t="shared" si="206"/>
        <v>-7.9090527298031361</v>
      </c>
      <c r="W478" s="60">
        <f t="shared" si="207"/>
        <v>1.6653345369377348e-015</v>
      </c>
      <c r="X478" s="61">
        <f t="shared" si="208"/>
        <v>1.27675647831893e-015</v>
      </c>
      <c r="Y478" s="62">
        <f t="shared" si="209"/>
        <v>0.99999999999999833</v>
      </c>
      <c r="Z478" s="63">
        <f t="shared" si="210"/>
        <v>0.99999999999999867</v>
      </c>
      <c r="AA478" s="64">
        <f t="shared" si="211"/>
        <v>1.3129961029630718e-014</v>
      </c>
      <c r="AB478" s="65">
        <f t="shared" si="212"/>
        <v>-1.5273479938818918e-013</v>
      </c>
      <c r="AC478" s="66">
        <f t="shared" si="213"/>
        <v>-6.9322799815493732e-013</v>
      </c>
      <c r="AD478" s="67">
        <f>シート1!C458</f>
        <v>4</v>
      </c>
      <c r="AE478" s="6">
        <f t="shared" si="214"/>
        <v>2.540841301891678e-006</v>
      </c>
      <c r="AF478" s="13">
        <f t="shared" si="215"/>
        <v>-2.4670795984254187e-009</v>
      </c>
      <c r="AG478" s="11">
        <f t="shared" si="216"/>
        <v>2.5383742222932525e-006</v>
      </c>
      <c r="AH478" s="2">
        <f t="shared" si="217"/>
        <v>7500</v>
      </c>
      <c r="AI478" s="76"/>
      <c r="AJ478" s="76"/>
      <c r="AK478" s="76"/>
    </row>
    <row r="479" ht="14.25">
      <c r="A479" s="76"/>
      <c r="B479" s="76"/>
      <c r="C479" s="76"/>
      <c r="D479" s="55">
        <f t="shared" si="201"/>
        <v>-0.246557</v>
      </c>
      <c r="E479" s="56">
        <f t="shared" si="225"/>
        <v>2.124e-003</v>
      </c>
      <c r="F479" s="57">
        <f t="shared" si="226"/>
        <v>2.9280635068249457e-002</v>
      </c>
      <c r="G479" s="58">
        <f t="shared" si="218"/>
        <v>-8.3479405221320366</v>
      </c>
      <c r="H479" s="59">
        <f t="shared" si="219"/>
        <v>-8.3772211572002853</v>
      </c>
      <c r="I479" s="60">
        <f t="shared" si="220"/>
        <v>5.5511151231257827e-017</v>
      </c>
      <c r="J479" s="61">
        <f t="shared" si="221"/>
        <v>0</v>
      </c>
      <c r="K479" s="62">
        <f t="shared" si="222"/>
        <v>1</v>
      </c>
      <c r="L479" s="63">
        <f t="shared" si="223"/>
        <v>1</v>
      </c>
      <c r="M479" s="64">
        <f t="shared" si="224"/>
        <v>2.9398762075041927e-016</v>
      </c>
      <c r="N479" s="65">
        <f t="shared" si="202"/>
        <v>3.4198228141419867e-015</v>
      </c>
      <c r="O479" s="66">
        <f t="shared" si="203"/>
        <v>1.64735740234474e-014</v>
      </c>
      <c r="P479" s="67">
        <f>シート1!B459</f>
        <v>2916</v>
      </c>
      <c r="Q479" s="68">
        <f>シート1!A459</f>
        <v>7600</v>
      </c>
      <c r="R479" s="55">
        <f t="shared" si="204"/>
        <v>-0.246557</v>
      </c>
      <c r="S479" s="56">
        <f t="shared" si="227"/>
        <v>2.1259999999999999e-003</v>
      </c>
      <c r="T479" s="57">
        <f t="shared" si="228"/>
        <v>2.933939219547672e-002</v>
      </c>
      <c r="U479" s="58">
        <f t="shared" si="205"/>
        <v>-8.3311541824538597</v>
      </c>
      <c r="V479" s="59">
        <f t="shared" si="206"/>
        <v>-8.3604935746493361</v>
      </c>
      <c r="W479" s="60">
        <f t="shared" si="207"/>
        <v>5.5511151231257827e-017</v>
      </c>
      <c r="X479" s="61">
        <f t="shared" si="208"/>
        <v>5.5511151231257827e-017</v>
      </c>
      <c r="Y479" s="62">
        <f t="shared" si="209"/>
        <v>1</v>
      </c>
      <c r="Z479" s="63">
        <f t="shared" si="210"/>
        <v>1</v>
      </c>
      <c r="AA479" s="64">
        <f t="shared" si="211"/>
        <v>3.3816303619008656e-016</v>
      </c>
      <c r="AB479" s="65">
        <f t="shared" si="212"/>
        <v>-3.9336951097140065e-015</v>
      </c>
      <c r="AC479" s="66">
        <f t="shared" si="213"/>
        <v>-1.8873230248672426e-014</v>
      </c>
      <c r="AD479" s="67">
        <f>シート1!C459</f>
        <v>3</v>
      </c>
      <c r="AE479" s="6">
        <f t="shared" si="214"/>
        <v>4.2653218407197611e-008</v>
      </c>
      <c r="AF479" s="13">
        <f t="shared" si="215"/>
        <v>-5.0374943121323511e-011</v>
      </c>
      <c r="AG479" s="11">
        <f t="shared" si="216"/>
        <v>4.260284346407629e-008</v>
      </c>
      <c r="AH479" s="2">
        <f t="shared" si="217"/>
        <v>7600</v>
      </c>
      <c r="AI479" s="76"/>
      <c r="AJ479" s="76"/>
      <c r="AK479" s="76"/>
    </row>
    <row r="480" ht="14.25">
      <c r="A480" s="76"/>
      <c r="B480" s="76"/>
      <c r="C480" s="76"/>
      <c r="D480" s="55">
        <f t="shared" si="201"/>
        <v>-0.259629</v>
      </c>
      <c r="E480" s="56">
        <f t="shared" si="225"/>
        <v>2.124e-003</v>
      </c>
      <c r="F480" s="57">
        <f t="shared" si="226"/>
        <v>2.9280635068249457e-002</v>
      </c>
      <c r="G480" s="58">
        <f t="shared" si="218"/>
        <v>-8.7943789265426933</v>
      </c>
      <c r="H480" s="59">
        <f t="shared" si="219"/>
        <v>-8.8236595616109419</v>
      </c>
      <c r="I480" s="60">
        <f t="shared" si="220"/>
        <v>0</v>
      </c>
      <c r="J480" s="61">
        <f t="shared" si="221"/>
        <v>0</v>
      </c>
      <c r="K480" s="62">
        <f t="shared" si="222"/>
        <v>1</v>
      </c>
      <c r="L480" s="63">
        <f t="shared" si="223"/>
        <v>1</v>
      </c>
      <c r="M480" s="64">
        <f t="shared" si="224"/>
        <v>6.4047684860461044e-018</v>
      </c>
      <c r="N480" s="65">
        <f t="shared" si="202"/>
        <v>7.450372683029668e-017</v>
      </c>
      <c r="O480" s="66">
        <f t="shared" si="203"/>
        <v>3.7801670027963313e-016</v>
      </c>
      <c r="P480" s="67">
        <f>シート1!B460</f>
        <v>568</v>
      </c>
      <c r="Q480" s="68">
        <f>シート1!A460</f>
        <v>7700</v>
      </c>
      <c r="R480" s="55">
        <f t="shared" si="204"/>
        <v>-0.259629</v>
      </c>
      <c r="S480" s="56">
        <f t="shared" si="227"/>
        <v>2.1259999999999999e-003</v>
      </c>
      <c r="T480" s="57">
        <f t="shared" si="228"/>
        <v>2.933939219547672e-002</v>
      </c>
      <c r="U480" s="58">
        <f t="shared" si="205"/>
        <v>-8.7766985179638262</v>
      </c>
      <c r="V480" s="59">
        <f t="shared" si="206"/>
        <v>-8.8060379101593025</v>
      </c>
      <c r="W480" s="60">
        <f t="shared" si="207"/>
        <v>0</v>
      </c>
      <c r="X480" s="61">
        <f t="shared" si="208"/>
        <v>0</v>
      </c>
      <c r="Y480" s="62">
        <f t="shared" si="209"/>
        <v>1</v>
      </c>
      <c r="Z480" s="63">
        <f t="shared" si="210"/>
        <v>1</v>
      </c>
      <c r="AA480" s="64">
        <f t="shared" si="211"/>
        <v>7.4810615702574241e-018</v>
      </c>
      <c r="AB480" s="65">
        <f t="shared" si="212"/>
        <v>-8.7023749390069262e-017</v>
      </c>
      <c r="AC480" s="66">
        <f t="shared" si="213"/>
        <v>-4.3977644723579936e-016</v>
      </c>
      <c r="AD480" s="67">
        <f>シート1!C460</f>
        <v>0</v>
      </c>
      <c r="AE480" s="6">
        <f t="shared" si="214"/>
        <v>1.9064954699213058e-010</v>
      </c>
      <c r="AF480" s="13">
        <f t="shared" si="215"/>
        <v>0</v>
      </c>
      <c r="AG480" s="11">
        <f t="shared" si="216"/>
        <v>1.9064954699213058e-010</v>
      </c>
      <c r="AH480" s="2">
        <f t="shared" si="217"/>
        <v>7700</v>
      </c>
      <c r="AI480" s="76"/>
      <c r="AJ480" s="76"/>
      <c r="AK480" s="76"/>
    </row>
    <row r="481" ht="14.25">
      <c r="A481" s="76"/>
      <c r="B481" s="76"/>
      <c r="C481" s="76"/>
      <c r="D481" s="55">
        <f t="shared" si="201"/>
        <v>-0.272532</v>
      </c>
      <c r="E481" s="56">
        <f t="shared" si="225"/>
        <v>2.124e-003</v>
      </c>
      <c r="F481" s="57">
        <f t="shared" si="226"/>
        <v>2.9280635068249457e-002</v>
      </c>
      <c r="G481" s="58">
        <f t="shared" si="218"/>
        <v>-9.2350455982157875</v>
      </c>
      <c r="H481" s="59">
        <f t="shared" si="219"/>
        <v>-9.2643262332840361</v>
      </c>
      <c r="I481" s="60">
        <f t="shared" si="220"/>
        <v>0</v>
      </c>
      <c r="J481" s="61">
        <f t="shared" si="221"/>
        <v>0</v>
      </c>
      <c r="K481" s="62">
        <f t="shared" si="222"/>
        <v>1</v>
      </c>
      <c r="L481" s="63">
        <f t="shared" si="223"/>
        <v>1</v>
      </c>
      <c r="M481" s="64">
        <f t="shared" si="224"/>
        <v>1.2058016712961848e-019</v>
      </c>
      <c r="N481" s="65">
        <f t="shared" si="202"/>
        <v>1.4026536404163704e-018</v>
      </c>
      <c r="O481" s="66">
        <f t="shared" si="203"/>
        <v>7.4722007060381132e-018</v>
      </c>
      <c r="P481" s="67">
        <f>シート1!B461</f>
        <v>11908</v>
      </c>
      <c r="Q481" s="68">
        <f>シート1!A461</f>
        <v>7800</v>
      </c>
      <c r="R481" s="55">
        <f t="shared" si="204"/>
        <v>-0.272532</v>
      </c>
      <c r="S481" s="56">
        <f t="shared" si="227"/>
        <v>2.1259999999999999e-003</v>
      </c>
      <c r="T481" s="57">
        <f t="shared" si="228"/>
        <v>2.933939219547672e-002</v>
      </c>
      <c r="U481" s="58">
        <f t="shared" si="205"/>
        <v>-9.2164826796135433</v>
      </c>
      <c r="V481" s="59">
        <f t="shared" si="206"/>
        <v>-9.2458220718090196</v>
      </c>
      <c r="W481" s="60">
        <f t="shared" si="207"/>
        <v>0</v>
      </c>
      <c r="X481" s="61">
        <f t="shared" si="208"/>
        <v>0</v>
      </c>
      <c r="Y481" s="62">
        <f t="shared" si="209"/>
        <v>1</v>
      </c>
      <c r="Z481" s="63">
        <f t="shared" si="210"/>
        <v>1</v>
      </c>
      <c r="AA481" s="64">
        <f t="shared" si="211"/>
        <v>1.4310404138704816e-019</v>
      </c>
      <c r="AB481" s="65">
        <f t="shared" si="212"/>
        <v>-1.6646635129810933e-018</v>
      </c>
      <c r="AC481" s="66">
        <f t="shared" si="213"/>
        <v>-8.8325400829201683e-018</v>
      </c>
      <c r="AD481" s="67">
        <f>シート1!C461</f>
        <v>2</v>
      </c>
      <c r="AE481" s="6">
        <f t="shared" si="214"/>
        <v>7.900667953484919e-011</v>
      </c>
      <c r="AF481" s="13">
        <f t="shared" si="215"/>
        <v>-1.5716747952220535e-014</v>
      </c>
      <c r="AG481" s="11">
        <f t="shared" si="216"/>
        <v>7.8990962786896971e-011</v>
      </c>
      <c r="AH481" s="2">
        <f t="shared" si="217"/>
        <v>7800</v>
      </c>
      <c r="AI481" s="76"/>
      <c r="AJ481" s="76"/>
      <c r="AK481" s="76"/>
    </row>
    <row r="482" ht="14.25">
      <c r="A482" s="76"/>
      <c r="B482" s="76"/>
      <c r="C482" s="76"/>
      <c r="D482" s="55">
        <f t="shared" si="201"/>
        <v>-0.285271</v>
      </c>
      <c r="E482" s="56">
        <f t="shared" si="225"/>
        <v>2.124e-003</v>
      </c>
      <c r="F482" s="57">
        <f t="shared" si="226"/>
        <v>2.9280635068249457e-002</v>
      </c>
      <c r="G482" s="58">
        <f t="shared" si="218"/>
        <v>-9.670111298474918</v>
      </c>
      <c r="H482" s="59">
        <f t="shared" si="219"/>
        <v>-9.6993919335431666</v>
      </c>
      <c r="I482" s="60">
        <f t="shared" si="220"/>
        <v>0</v>
      </c>
      <c r="J482" s="61">
        <f t="shared" si="221"/>
        <v>0</v>
      </c>
      <c r="K482" s="62">
        <f t="shared" si="222"/>
        <v>1</v>
      </c>
      <c r="L482" s="63">
        <f t="shared" si="223"/>
        <v>1</v>
      </c>
      <c r="M482" s="64">
        <f t="shared" si="224"/>
        <v>1.9735267235484726e-021</v>
      </c>
      <c r="N482" s="65">
        <f t="shared" si="202"/>
        <v>2.2957128930403532e-020</v>
      </c>
      <c r="O482" s="66">
        <f t="shared" si="203"/>
        <v>1.2804019520413334e-019</v>
      </c>
      <c r="P482" s="67">
        <f>シート1!B462</f>
        <v>476</v>
      </c>
      <c r="Q482" s="68">
        <f>シート1!A462</f>
        <v>7900</v>
      </c>
      <c r="R482" s="55">
        <f t="shared" si="204"/>
        <v>-0.285271</v>
      </c>
      <c r="S482" s="56">
        <f t="shared" si="227"/>
        <v>2.1259999999999999e-003</v>
      </c>
      <c r="T482" s="57">
        <f t="shared" si="228"/>
        <v>2.933939219547672e-002</v>
      </c>
      <c r="U482" s="58">
        <f t="shared" si="205"/>
        <v>-9.6506770867479901</v>
      </c>
      <c r="V482" s="59">
        <f t="shared" si="206"/>
        <v>-9.6800164789434664</v>
      </c>
      <c r="W482" s="60">
        <f t="shared" si="207"/>
        <v>0</v>
      </c>
      <c r="X482" s="61">
        <f t="shared" si="208"/>
        <v>0</v>
      </c>
      <c r="Y482" s="62">
        <f t="shared" si="209"/>
        <v>1</v>
      </c>
      <c r="Z482" s="63">
        <f t="shared" si="210"/>
        <v>1</v>
      </c>
      <c r="AA482" s="64">
        <f t="shared" si="211"/>
        <v>2.3811041372747273e-021</v>
      </c>
      <c r="AB482" s="65">
        <f t="shared" si="212"/>
        <v>-2.7698289576665352e-020</v>
      </c>
      <c r="AC482" s="66">
        <f t="shared" si="213"/>
        <v>-1.5386600325033262e-019</v>
      </c>
      <c r="AD482" s="67">
        <f>シート1!C462</f>
        <v>70</v>
      </c>
      <c r="AE482" s="6">
        <f t="shared" si="214"/>
        <v>5.4116504326972444e-014</v>
      </c>
      <c r="AF482" s="13">
        <f t="shared" si="215"/>
        <v>-9.582697718655892e-015</v>
      </c>
      <c r="AG482" s="11">
        <f t="shared" si="216"/>
        <v>4.4533806608316553e-014</v>
      </c>
      <c r="AH482" s="2">
        <f t="shared" si="217"/>
        <v>7900</v>
      </c>
      <c r="AI482" s="76"/>
      <c r="AJ482" s="76"/>
      <c r="AK482" s="76"/>
    </row>
    <row r="483" ht="14.25">
      <c r="A483" s="76"/>
      <c r="B483" s="76"/>
      <c r="C483" s="76"/>
      <c r="D483" s="55">
        <f t="shared" si="201"/>
        <v>-0.29785</v>
      </c>
      <c r="E483" s="56">
        <f t="shared" si="225"/>
        <v>2.124e-003</v>
      </c>
      <c r="F483" s="57">
        <f t="shared" si="226"/>
        <v>2.9280635068249457e-002</v>
      </c>
      <c r="G483" s="58">
        <f t="shared" si="218"/>
        <v>-10.09971263637896</v>
      </c>
      <c r="H483" s="59">
        <f t="shared" si="219"/>
        <v>-10.128993271447209</v>
      </c>
      <c r="I483" s="60">
        <f t="shared" si="220"/>
        <v>0</v>
      </c>
      <c r="J483" s="61">
        <f t="shared" si="221"/>
        <v>0</v>
      </c>
      <c r="K483" s="62">
        <f t="shared" si="222"/>
        <v>1</v>
      </c>
      <c r="L483" s="63">
        <f t="shared" si="223"/>
        <v>1</v>
      </c>
      <c r="M483" s="64">
        <f t="shared" si="224"/>
        <v>2.8247530276667927e-023</v>
      </c>
      <c r="N483" s="65">
        <f t="shared" si="202"/>
        <v>3.2859053125003972e-022</v>
      </c>
      <c r="O483" s="66">
        <f t="shared" si="203"/>
        <v>1.9138397599155236e-021</v>
      </c>
      <c r="P483" s="67">
        <f>シート1!B463</f>
        <v>1495</v>
      </c>
      <c r="Q483" s="68">
        <f>シート1!A463</f>
        <v>8000</v>
      </c>
      <c r="R483" s="55">
        <f t="shared" si="204"/>
        <v>-0.29785</v>
      </c>
      <c r="S483" s="56">
        <f t="shared" si="227"/>
        <v>2.1259999999999999e-003</v>
      </c>
      <c r="T483" s="57">
        <f t="shared" si="228"/>
        <v>2.933939219547672e-002</v>
      </c>
      <c r="U483" s="58">
        <f t="shared" si="205"/>
        <v>-10.079418074843145</v>
      </c>
      <c r="V483" s="59">
        <f t="shared" si="206"/>
        <v>-10.108757467038622</v>
      </c>
      <c r="W483" s="60">
        <f t="shared" si="207"/>
        <v>0</v>
      </c>
      <c r="X483" s="61">
        <f t="shared" si="208"/>
        <v>0</v>
      </c>
      <c r="Y483" s="62">
        <f t="shared" si="209"/>
        <v>1</v>
      </c>
      <c r="Z483" s="63">
        <f t="shared" si="210"/>
        <v>1</v>
      </c>
      <c r="AA483" s="64">
        <f t="shared" si="211"/>
        <v>3.4666345115474098e-023</v>
      </c>
      <c r="AB483" s="65">
        <f t="shared" si="212"/>
        <v>-4.0325765284335997e-022</v>
      </c>
      <c r="AC483" s="66">
        <f t="shared" si="213"/>
        <v>-2.3393436251067196e-021</v>
      </c>
      <c r="AD483" s="67">
        <f>シート1!C463</f>
        <v>516</v>
      </c>
      <c r="AE483" s="6">
        <f t="shared" si="214"/>
        <v>2.5405235238070264e-015</v>
      </c>
      <c r="AF483" s="13">
        <f t="shared" si="215"/>
        <v>-1.0739666547042008e-015</v>
      </c>
      <c r="AG483" s="11">
        <f t="shared" si="216"/>
        <v>1.4665568691028256e-015</v>
      </c>
      <c r="AH483" s="2">
        <f t="shared" si="217"/>
        <v>8000</v>
      </c>
      <c r="AI483" s="76"/>
      <c r="AJ483" s="76"/>
      <c r="AK483" s="76"/>
    </row>
    <row r="484" ht="14.25">
      <c r="A484" s="76"/>
      <c r="B484" s="76"/>
      <c r="C484" s="76"/>
      <c r="D484" s="55">
        <f t="shared" ref="D484:D505" si="229">ROUND(LN($B$11/Q484),6)</f>
        <v>-0.31027299999999997</v>
      </c>
      <c r="E484" s="56">
        <f t="shared" si="225"/>
        <v>2.124e-003</v>
      </c>
      <c r="F484" s="57">
        <f t="shared" si="226"/>
        <v>2.9280635068249457e-002</v>
      </c>
      <c r="G484" s="58">
        <f t="shared" si="218"/>
        <v>-10.523986220986792</v>
      </c>
      <c r="H484" s="59">
        <f t="shared" si="219"/>
        <v>-10.553266856055041</v>
      </c>
      <c r="I484" s="60">
        <f t="shared" si="220"/>
        <v>0</v>
      </c>
      <c r="J484" s="61">
        <f t="shared" si="221"/>
        <v>0</v>
      </c>
      <c r="K484" s="62">
        <f t="shared" si="222"/>
        <v>1</v>
      </c>
      <c r="L484" s="63">
        <f t="shared" si="223"/>
        <v>1</v>
      </c>
      <c r="M484" s="64">
        <f t="shared" si="224"/>
        <v>3.5556781405061302e-025</v>
      </c>
      <c r="N484" s="65">
        <f t="shared" ref="N484:N505" si="230">($B$11*EXP(-$B$18*$B$17)*M484*SQRT($B$17))/100</f>
        <v>4.1361568876982984e-024</v>
      </c>
      <c r="O484" s="66">
        <f t="shared" ref="O484:O505" si="231">-(EXP(-$B$18*$B$17)*H484)/($B$13/100)*M484</f>
        <v>2.5099679111038637e-023</v>
      </c>
      <c r="P484" s="67">
        <f>シート1!B464</f>
        <v>170</v>
      </c>
      <c r="Q484" s="68">
        <f>シート1!A464</f>
        <v>8100</v>
      </c>
      <c r="R484" s="55">
        <f t="shared" ref="R484:R505" si="232">ROUND(LN($C$11/AH484),6)</f>
        <v>-0.31027299999999997</v>
      </c>
      <c r="S484" s="56">
        <f t="shared" si="227"/>
        <v>2.1259999999999999e-003</v>
      </c>
      <c r="T484" s="57">
        <f t="shared" si="228"/>
        <v>2.933939219547672e-002</v>
      </c>
      <c r="U484" s="58">
        <f t="shared" ref="U484:U505" si="233">(R484+S484)/T484</f>
        <v>-10.502841979374994</v>
      </c>
      <c r="V484" s="59">
        <f t="shared" ref="V484:V505" si="234">U484-T484</f>
        <v>-10.53218137157047</v>
      </c>
      <c r="W484" s="60">
        <f t="shared" ref="W484:W505" si="235">NORMSDIST(U484)</f>
        <v>0</v>
      </c>
      <c r="X484" s="61">
        <f t="shared" ref="X484:X505" si="236">NORMSDIST(V484)</f>
        <v>0</v>
      </c>
      <c r="Y484" s="62">
        <f t="shared" ref="Y484:Y505" si="237">1-NORMSDIST(U484)</f>
        <v>1</v>
      </c>
      <c r="Z484" s="63">
        <f t="shared" ref="Z484:Z505" si="238">1-NORMSDIST(V484)</f>
        <v>1</v>
      </c>
      <c r="AA484" s="64">
        <f t="shared" ref="AA484:AA505" si="239">_xlfn.NORM.DIST(U484,0,1,FALSE)</f>
        <v>4.4408418742406842e-025</v>
      </c>
      <c r="AB484" s="65">
        <f t="shared" ref="AB484:AB505" si="240">($C$11*EXP(-$C$18*$C$17)*AA484*SQRT($C$17))/100*-1</f>
        <v>-5.165827158558578e-024</v>
      </c>
      <c r="AC484" s="66">
        <f t="shared" ref="AC484:AC505" si="241">-(EXP(-$C$18*$C$17)*V484)/($C$13/100)*AA484*-1</f>
        <v>-3.1222798439230853e-023</v>
      </c>
      <c r="AD484" s="67">
        <f>シート1!C464</f>
        <v>0</v>
      </c>
      <c r="AE484" s="6">
        <f t="shared" ref="AE484:AE505" si="242">O484*P484*$B$11*($B$13*0.01)</f>
        <v>3.7887290311246336e-018</v>
      </c>
      <c r="AF484" s="13">
        <f t="shared" ref="AF484:AF505" si="243">AC484*AD484*$C$11*($C$13*0.01)</f>
        <v>0</v>
      </c>
      <c r="AG484" s="11">
        <f t="shared" ref="AG484:AG505" si="244">SUM(AE484:AF484)</f>
        <v>3.7887290311246336e-018</v>
      </c>
      <c r="AH484" s="2">
        <f t="shared" ref="AH484:AH505" si="245">Q484</f>
        <v>8100</v>
      </c>
      <c r="AI484" s="76"/>
      <c r="AJ484" s="76"/>
      <c r="AK484" s="76"/>
    </row>
    <row r="485" ht="14.25">
      <c r="A485" s="76"/>
      <c r="B485" s="76"/>
      <c r="C485" s="76"/>
      <c r="D485" s="55">
        <f t="shared" si="229"/>
        <v>-0.32254299999999997</v>
      </c>
      <c r="E485" s="56">
        <f t="shared" si="225"/>
        <v>2.124e-003</v>
      </c>
      <c r="F485" s="57">
        <f t="shared" si="226"/>
        <v>2.9280635068249457e-002</v>
      </c>
      <c r="G485" s="58">
        <f t="shared" si="218"/>
        <v>-10.943034509092572</v>
      </c>
      <c r="H485" s="59">
        <f t="shared" si="219"/>
        <v>-10.97231514416082</v>
      </c>
      <c r="I485" s="60">
        <f t="shared" si="220"/>
        <v>0</v>
      </c>
      <c r="J485" s="61">
        <f t="shared" si="221"/>
        <v>0</v>
      </c>
      <c r="K485" s="62">
        <f t="shared" si="222"/>
        <v>1</v>
      </c>
      <c r="L485" s="63">
        <f t="shared" si="223"/>
        <v>1</v>
      </c>
      <c r="M485" s="64">
        <f t="shared" si="224"/>
        <v>3.9584670591220874e-027</v>
      </c>
      <c r="N485" s="65">
        <f t="shared" si="230"/>
        <v>4.6047027161418135e-026</v>
      </c>
      <c r="O485" s="66">
        <f t="shared" si="231"/>
        <v>2.9052540508673601e-025</v>
      </c>
      <c r="P485" s="67">
        <f>シート1!B465</f>
        <v>2007</v>
      </c>
      <c r="Q485" s="68">
        <f>シート1!A465</f>
        <v>8200</v>
      </c>
      <c r="R485" s="55">
        <f t="shared" si="232"/>
        <v>-0.32254299999999997</v>
      </c>
      <c r="S485" s="56">
        <f t="shared" si="227"/>
        <v>2.1259999999999999e-003</v>
      </c>
      <c r="T485" s="57">
        <f t="shared" si="228"/>
        <v>2.933939219547672e-002</v>
      </c>
      <c r="U485" s="58">
        <f t="shared" si="233"/>
        <v>-10.921051051950521</v>
      </c>
      <c r="V485" s="59">
        <f t="shared" si="234"/>
        <v>-10.950390444145997</v>
      </c>
      <c r="W485" s="60">
        <f t="shared" si="235"/>
        <v>0</v>
      </c>
      <c r="X485" s="61">
        <f t="shared" si="236"/>
        <v>0</v>
      </c>
      <c r="Y485" s="62">
        <f t="shared" si="237"/>
        <v>1</v>
      </c>
      <c r="Z485" s="63">
        <f t="shared" si="238"/>
        <v>1</v>
      </c>
      <c r="AA485" s="64">
        <f t="shared" si="239"/>
        <v>5.0338290546388744e-027</v>
      </c>
      <c r="AB485" s="65">
        <f t="shared" si="240"/>
        <v>-5.8556218794529832e-026</v>
      </c>
      <c r="AC485" s="66">
        <f t="shared" si="241"/>
        <v>-3.6797325485568757e-025</v>
      </c>
      <c r="AD485" s="67">
        <f>シート1!C465</f>
        <v>37</v>
      </c>
      <c r="AE485" s="6">
        <f t="shared" si="242"/>
        <v>5.1773549809503241e-019</v>
      </c>
      <c r="AF485" s="13">
        <f t="shared" si="243"/>
        <v>-1.2113371990443364e-020</v>
      </c>
      <c r="AG485" s="11">
        <f t="shared" si="244"/>
        <v>5.0562212610458901e-019</v>
      </c>
      <c r="AH485" s="2">
        <f t="shared" si="245"/>
        <v>8200</v>
      </c>
      <c r="AI485" s="76"/>
      <c r="AJ485" s="76"/>
      <c r="AK485" s="76"/>
    </row>
    <row r="486" ht="14.25">
      <c r="A486" s="76"/>
      <c r="B486" s="76"/>
      <c r="C486" s="76"/>
      <c r="D486" s="55">
        <f t="shared" si="229"/>
        <v>-0.33466399999999996</v>
      </c>
      <c r="E486" s="56">
        <f t="shared" si="225"/>
        <v>2.124e-003</v>
      </c>
      <c r="F486" s="57">
        <f t="shared" si="226"/>
        <v>2.9280635068249457e-002</v>
      </c>
      <c r="G486" s="58">
        <f t="shared" si="218"/>
        <v>-11.356994109755176</v>
      </c>
      <c r="H486" s="59">
        <f t="shared" si="219"/>
        <v>-11.386274744823424</v>
      </c>
      <c r="I486" s="60">
        <f t="shared" si="220"/>
        <v>0</v>
      </c>
      <c r="J486" s="61">
        <f t="shared" si="221"/>
        <v>0</v>
      </c>
      <c r="K486" s="62">
        <f t="shared" si="222"/>
        <v>1</v>
      </c>
      <c r="L486" s="63">
        <f t="shared" si="223"/>
        <v>1</v>
      </c>
      <c r="M486" s="64">
        <f t="shared" si="224"/>
        <v>3.9171782449158896e-029</v>
      </c>
      <c r="N486" s="65">
        <f t="shared" si="230"/>
        <v>4.5566733370710881e-028</v>
      </c>
      <c r="O486" s="66">
        <f t="shared" si="231"/>
        <v>2.983415901074083e-027</v>
      </c>
      <c r="P486" s="67">
        <f>シート1!B466</f>
        <v>4652</v>
      </c>
      <c r="Q486" s="68">
        <f>シート1!A466</f>
        <v>8300</v>
      </c>
      <c r="R486" s="55">
        <f t="shared" si="232"/>
        <v>-0.33466399999999996</v>
      </c>
      <c r="S486" s="56">
        <f t="shared" si="227"/>
        <v>2.1259999999999999e-003</v>
      </c>
      <c r="T486" s="57">
        <f t="shared" si="228"/>
        <v>2.933939219547672e-002</v>
      </c>
      <c r="U486" s="58">
        <f t="shared" si="233"/>
        <v>-11.334181628045711</v>
      </c>
      <c r="V486" s="59">
        <f t="shared" si="234"/>
        <v>-11.363521020241187</v>
      </c>
      <c r="W486" s="60">
        <f t="shared" si="235"/>
        <v>0</v>
      </c>
      <c r="X486" s="61">
        <f t="shared" si="236"/>
        <v>0</v>
      </c>
      <c r="Y486" s="62">
        <f t="shared" si="237"/>
        <v>1</v>
      </c>
      <c r="Z486" s="63">
        <f t="shared" si="238"/>
        <v>1</v>
      </c>
      <c r="AA486" s="64">
        <f t="shared" si="239"/>
        <v>5.074320248923892e-029</v>
      </c>
      <c r="AB486" s="65">
        <f t="shared" si="240"/>
        <v>-5.9027234239446521e-028</v>
      </c>
      <c r="AC486" s="66">
        <f t="shared" si="241"/>
        <v>-3.8492753546116242e-027</v>
      </c>
      <c r="AD486" s="67">
        <f>シート1!C466</f>
        <v>0</v>
      </c>
      <c r="AE486" s="6">
        <f t="shared" si="242"/>
        <v>1.2323383429145296e-020</v>
      </c>
      <c r="AF486" s="13">
        <f t="shared" si="243"/>
        <v>0</v>
      </c>
      <c r="AG486" s="11">
        <f t="shared" si="244"/>
        <v>1.2323383429145296e-020</v>
      </c>
      <c r="AH486" s="2">
        <f t="shared" si="245"/>
        <v>8300</v>
      </c>
      <c r="AI486" s="76"/>
      <c r="AJ486" s="76"/>
      <c r="AK486" s="76"/>
    </row>
    <row r="487" ht="14.25">
      <c r="A487" s="76"/>
      <c r="B487" s="76"/>
      <c r="C487" s="76"/>
      <c r="D487" s="55">
        <f t="shared" si="229"/>
        <v>-0.34664</v>
      </c>
      <c r="E487" s="56">
        <f t="shared" si="225"/>
        <v>2.124e-003</v>
      </c>
      <c r="F487" s="57">
        <f t="shared" si="226"/>
        <v>2.9280635068249457e-002</v>
      </c>
      <c r="G487" s="58">
        <f t="shared" si="218"/>
        <v>-11.766001632033484</v>
      </c>
      <c r="H487" s="59">
        <f t="shared" si="219"/>
        <v>-11.795282267101733</v>
      </c>
      <c r="I487" s="60">
        <f t="shared" si="220"/>
        <v>0</v>
      </c>
      <c r="J487" s="61">
        <f t="shared" si="221"/>
        <v>0</v>
      </c>
      <c r="K487" s="62">
        <f t="shared" si="222"/>
        <v>1</v>
      </c>
      <c r="L487" s="63">
        <f t="shared" si="223"/>
        <v>1</v>
      </c>
      <c r="M487" s="64">
        <f t="shared" si="224"/>
        <v>3.4618466033881802e-031</v>
      </c>
      <c r="N487" s="65">
        <f t="shared" si="230"/>
        <v>4.0270069750241205e-030</v>
      </c>
      <c r="O487" s="66">
        <f t="shared" si="231"/>
        <v>2.7313349734027402e-029</v>
      </c>
      <c r="P487" s="67">
        <f>シート1!B467</f>
        <v>440</v>
      </c>
      <c r="Q487" s="68">
        <f>シート1!A467</f>
        <v>8400</v>
      </c>
      <c r="R487" s="55">
        <f t="shared" si="232"/>
        <v>-0.34664</v>
      </c>
      <c r="S487" s="56">
        <f t="shared" si="227"/>
        <v>2.1259999999999999e-003</v>
      </c>
      <c r="T487" s="57">
        <f t="shared" si="228"/>
        <v>2.933939219547672e-002</v>
      </c>
      <c r="U487" s="58">
        <f t="shared" si="233"/>
        <v>-11.742370043136544</v>
      </c>
      <c r="V487" s="59">
        <f t="shared" si="234"/>
        <v>-11.771709435332021</v>
      </c>
      <c r="W487" s="60">
        <f t="shared" si="235"/>
        <v>0</v>
      </c>
      <c r="X487" s="61">
        <f t="shared" si="236"/>
        <v>0</v>
      </c>
      <c r="Y487" s="62">
        <f t="shared" si="237"/>
        <v>1</v>
      </c>
      <c r="Z487" s="63">
        <f t="shared" si="238"/>
        <v>1</v>
      </c>
      <c r="AA487" s="64">
        <f t="shared" si="239"/>
        <v>4.5702697738254736e-031</v>
      </c>
      <c r="AB487" s="65">
        <f t="shared" si="240"/>
        <v>-5.3163846829389329e-030</v>
      </c>
      <c r="AC487" s="66">
        <f t="shared" si="241"/>
        <v>-3.5914477849502044e-029</v>
      </c>
      <c r="AD487" s="67">
        <f>シート1!C467</f>
        <v>1</v>
      </c>
      <c r="AE487" s="6">
        <f t="shared" si="242"/>
        <v>1.0670974873793822e-023</v>
      </c>
      <c r="AF487" s="13">
        <f t="shared" si="243"/>
        <v>-3.1953367372073819e-026</v>
      </c>
      <c r="AG487" s="11">
        <f t="shared" si="244"/>
        <v>1.0639021506421749e-023</v>
      </c>
      <c r="AH487" s="2">
        <f t="shared" si="245"/>
        <v>8400</v>
      </c>
      <c r="AI487" s="76"/>
      <c r="AJ487" s="76"/>
      <c r="AK487" s="76"/>
    </row>
    <row r="488" ht="14.25">
      <c r="A488" s="76"/>
      <c r="B488" s="76"/>
      <c r="C488" s="76"/>
      <c r="D488" s="55">
        <f t="shared" si="229"/>
        <v>-0.35847499999999999</v>
      </c>
      <c r="E488" s="56">
        <f t="shared" si="225"/>
        <v>2.124e-003</v>
      </c>
      <c r="F488" s="57">
        <f t="shared" si="226"/>
        <v>2.9280635068249457e-002</v>
      </c>
      <c r="G488" s="58">
        <f t="shared" si="218"/>
        <v>-12.170193684986369</v>
      </c>
      <c r="H488" s="59">
        <f t="shared" si="219"/>
        <v>-12.199474320054618</v>
      </c>
      <c r="I488" s="60">
        <f t="shared" si="220"/>
        <v>0</v>
      </c>
      <c r="J488" s="61">
        <f t="shared" si="221"/>
        <v>0</v>
      </c>
      <c r="K488" s="62">
        <f t="shared" si="222"/>
        <v>1</v>
      </c>
      <c r="L488" s="63">
        <f t="shared" si="223"/>
        <v>1</v>
      </c>
      <c r="M488" s="64">
        <f t="shared" si="224"/>
        <v>2.7443997220559258e-033</v>
      </c>
      <c r="N488" s="65">
        <f t="shared" si="230"/>
        <v>3.1924340067976821e-032</v>
      </c>
      <c r="O488" s="66">
        <f t="shared" si="231"/>
        <v>2.239480530647913e-031</v>
      </c>
      <c r="P488" s="67">
        <f>シート1!B468</f>
        <v>403</v>
      </c>
      <c r="Q488" s="68">
        <f>シート1!A468</f>
        <v>8500</v>
      </c>
      <c r="R488" s="55">
        <f t="shared" si="232"/>
        <v>-0.35847499999999999</v>
      </c>
      <c r="S488" s="56">
        <f t="shared" si="227"/>
        <v>2.1259999999999999e-003</v>
      </c>
      <c r="T488" s="57">
        <f t="shared" si="228"/>
        <v>2.933939219547672e-002</v>
      </c>
      <c r="U488" s="58">
        <f t="shared" si="233"/>
        <v>-12.145752632699004</v>
      </c>
      <c r="V488" s="59">
        <f t="shared" si="234"/>
        <v>-12.175092024894481</v>
      </c>
      <c r="W488" s="60">
        <f t="shared" si="235"/>
        <v>0</v>
      </c>
      <c r="X488" s="61">
        <f t="shared" si="236"/>
        <v>0</v>
      </c>
      <c r="Y488" s="62">
        <f t="shared" si="237"/>
        <v>1</v>
      </c>
      <c r="Z488" s="63">
        <f t="shared" si="238"/>
        <v>1</v>
      </c>
      <c r="AA488" s="64">
        <f t="shared" si="239"/>
        <v>3.6940227051092267e-033</v>
      </c>
      <c r="AB488" s="65">
        <f t="shared" si="240"/>
        <v>-4.2970867584984913e-032</v>
      </c>
      <c r="AC488" s="66">
        <f t="shared" si="241"/>
        <v>-3.0023408796231292e-031</v>
      </c>
      <c r="AD488" s="67">
        <f>シート1!C468</f>
        <v>11</v>
      </c>
      <c r="AE488" s="6">
        <f t="shared" si="242"/>
        <v>8.0136208819947466e-026</v>
      </c>
      <c r="AF488" s="13">
        <f t="shared" si="243"/>
        <v>-2.9383245290460365e-027</v>
      </c>
      <c r="AG488" s="11">
        <f t="shared" si="244"/>
        <v>7.719788429090143e-026</v>
      </c>
      <c r="AH488" s="2">
        <f t="shared" si="245"/>
        <v>8500</v>
      </c>
      <c r="AI488" s="76"/>
      <c r="AJ488" s="76"/>
      <c r="AK488" s="76"/>
    </row>
    <row r="489" ht="14.25">
      <c r="A489" s="76"/>
      <c r="B489" s="76"/>
      <c r="C489" s="76"/>
      <c r="D489" s="55">
        <f t="shared" si="229"/>
        <v>-0.37017099999999997</v>
      </c>
      <c r="E489" s="56">
        <f t="shared" si="225"/>
        <v>2.124e-003</v>
      </c>
      <c r="F489" s="57">
        <f t="shared" si="226"/>
        <v>2.9280635068249457e-002</v>
      </c>
      <c r="G489" s="58">
        <f t="shared" si="218"/>
        <v>-12.569638573143271</v>
      </c>
      <c r="H489" s="59">
        <f t="shared" si="219"/>
        <v>-12.59891920821152</v>
      </c>
      <c r="I489" s="60">
        <f t="shared" si="220"/>
        <v>0</v>
      </c>
      <c r="J489" s="61">
        <f t="shared" si="221"/>
        <v>0</v>
      </c>
      <c r="K489" s="62">
        <f t="shared" si="222"/>
        <v>1</v>
      </c>
      <c r="L489" s="63">
        <f t="shared" si="223"/>
        <v>1</v>
      </c>
      <c r="M489" s="64">
        <f t="shared" si="224"/>
        <v>1.9613495689064606e-035</v>
      </c>
      <c r="N489" s="65">
        <f t="shared" si="230"/>
        <v>2.2815477689613904e-034</v>
      </c>
      <c r="O489" s="66">
        <f t="shared" si="231"/>
        <v>1.6529019904824742e-033</v>
      </c>
      <c r="P489" s="67">
        <f>シート1!B469</f>
        <v>1625</v>
      </c>
      <c r="Q489" s="68">
        <f>シート1!A469</f>
        <v>8600</v>
      </c>
      <c r="R489" s="55">
        <f t="shared" si="232"/>
        <v>-0.37017099999999997</v>
      </c>
      <c r="S489" s="56">
        <f t="shared" si="227"/>
        <v>2.1259999999999999e-003</v>
      </c>
      <c r="T489" s="57">
        <f t="shared" si="228"/>
        <v>2.933939219547672e-002</v>
      </c>
      <c r="U489" s="58">
        <f t="shared" si="233"/>
        <v>-12.54439756447108</v>
      </c>
      <c r="V489" s="59">
        <f t="shared" si="234"/>
        <v>-12.573736956666556</v>
      </c>
      <c r="W489" s="60">
        <f t="shared" si="235"/>
        <v>0</v>
      </c>
      <c r="X489" s="61">
        <f t="shared" si="236"/>
        <v>0</v>
      </c>
      <c r="Y489" s="62">
        <f t="shared" si="237"/>
        <v>1</v>
      </c>
      <c r="Z489" s="63">
        <f t="shared" si="238"/>
        <v>1</v>
      </c>
      <c r="AA489" s="64">
        <f t="shared" si="239"/>
        <v>2.6928082113790695e-035</v>
      </c>
      <c r="AB489" s="65">
        <f t="shared" si="240"/>
        <v>-3.1324199746495229e-034</v>
      </c>
      <c r="AC489" s="66">
        <f t="shared" si="241"/>
        <v>-2.2602578187337895e-033</v>
      </c>
      <c r="AD489" s="67">
        <f>シート1!C469</f>
        <v>0</v>
      </c>
      <c r="AE489" s="6">
        <f t="shared" si="242"/>
        <v>2.3849370649241273e-027</v>
      </c>
      <c r="AF489" s="13">
        <f t="shared" si="243"/>
        <v>0</v>
      </c>
      <c r="AG489" s="11">
        <f t="shared" si="244"/>
        <v>2.3849370649241273e-027</v>
      </c>
      <c r="AH489" s="2">
        <f t="shared" si="245"/>
        <v>8600</v>
      </c>
      <c r="AI489" s="76"/>
      <c r="AJ489" s="76"/>
      <c r="AK489" s="76"/>
    </row>
    <row r="490" ht="14.25">
      <c r="A490" s="76"/>
      <c r="B490" s="76"/>
      <c r="C490" s="76"/>
      <c r="D490" s="55">
        <f t="shared" si="229"/>
        <v>-0.38173199999999996</v>
      </c>
      <c r="E490" s="56">
        <f t="shared" si="225"/>
        <v>2.124e-003</v>
      </c>
      <c r="F490" s="57">
        <f t="shared" si="226"/>
        <v>2.9280635068249457e-002</v>
      </c>
      <c r="G490" s="58">
        <f t="shared" si="218"/>
        <v>-12.964472905563069</v>
      </c>
      <c r="H490" s="59">
        <f t="shared" si="219"/>
        <v>-12.993753540631317</v>
      </c>
      <c r="I490" s="60">
        <f t="shared" si="220"/>
        <v>0</v>
      </c>
      <c r="J490" s="61">
        <f t="shared" si="221"/>
        <v>0</v>
      </c>
      <c r="K490" s="62">
        <f t="shared" si="222"/>
        <v>1</v>
      </c>
      <c r="L490" s="63">
        <f t="shared" si="223"/>
        <v>1</v>
      </c>
      <c r="M490" s="64">
        <f t="shared" si="224"/>
        <v>1.2686217158496455e-037</v>
      </c>
      <c r="N490" s="65">
        <f t="shared" si="230"/>
        <v>1.4757293097254954e-036</v>
      </c>
      <c r="O490" s="66">
        <f t="shared" si="231"/>
        <v>1.1026192583306427e-035</v>
      </c>
      <c r="P490" s="67">
        <f>シート1!B470</f>
        <v>18</v>
      </c>
      <c r="Q490" s="68">
        <f>シート1!A470</f>
        <v>8700</v>
      </c>
      <c r="R490" s="55">
        <f t="shared" si="232"/>
        <v>-0.38173199999999996</v>
      </c>
      <c r="S490" s="56">
        <f t="shared" si="227"/>
        <v>2.1259999999999999e-003</v>
      </c>
      <c r="T490" s="57">
        <f t="shared" si="228"/>
        <v>2.933939219547672e-002</v>
      </c>
      <c r="U490" s="58">
        <f t="shared" si="233"/>
        <v>-12.938441173928753</v>
      </c>
      <c r="V490" s="59">
        <f t="shared" si="234"/>
        <v>-12.96778056612423</v>
      </c>
      <c r="W490" s="60">
        <f t="shared" si="235"/>
        <v>0</v>
      </c>
      <c r="X490" s="61">
        <f t="shared" si="236"/>
        <v>0</v>
      </c>
      <c r="Y490" s="62">
        <f t="shared" si="237"/>
        <v>1</v>
      </c>
      <c r="Z490" s="63">
        <f t="shared" si="238"/>
        <v>1</v>
      </c>
      <c r="AA490" s="64">
        <f t="shared" si="239"/>
        <v>1.7772725288128438e-037</v>
      </c>
      <c r="AB490" s="65">
        <f t="shared" si="240"/>
        <v>-2.0674194122418049e-036</v>
      </c>
      <c r="AC490" s="66">
        <f t="shared" si="241"/>
        <v>-1.5385367262914325e-035</v>
      </c>
      <c r="AD490" s="67">
        <f>シート1!C470</f>
        <v>0</v>
      </c>
      <c r="AE490" s="6">
        <f t="shared" si="242"/>
        <v>1.7622784635659575e-031</v>
      </c>
      <c r="AF490" s="13">
        <f t="shared" si="243"/>
        <v>0</v>
      </c>
      <c r="AG490" s="11">
        <f t="shared" si="244"/>
        <v>1.7622784635659575e-031</v>
      </c>
      <c r="AH490" s="2">
        <f t="shared" si="245"/>
        <v>8700</v>
      </c>
      <c r="AI490" s="76"/>
      <c r="AJ490" s="76"/>
      <c r="AK490" s="76"/>
    </row>
    <row r="491" ht="14.25">
      <c r="A491" s="76"/>
      <c r="B491" s="76"/>
      <c r="C491" s="76"/>
      <c r="D491" s="55">
        <f t="shared" si="229"/>
        <v>-0.39316000000000001</v>
      </c>
      <c r="E491" s="56">
        <f t="shared" si="225"/>
        <v>2.124e-003</v>
      </c>
      <c r="F491" s="57">
        <f t="shared" si="226"/>
        <v>2.9280635068249457e-002</v>
      </c>
      <c r="G491" s="58">
        <f t="shared" si="218"/>
        <v>-13.354764986775203</v>
      </c>
      <c r="H491" s="59">
        <f t="shared" si="219"/>
        <v>-13.384045621843452</v>
      </c>
      <c r="I491" s="60">
        <f t="shared" si="220"/>
        <v>0</v>
      </c>
      <c r="J491" s="61">
        <f t="shared" si="221"/>
        <v>0</v>
      </c>
      <c r="K491" s="62">
        <f t="shared" si="222"/>
        <v>1</v>
      </c>
      <c r="L491" s="63">
        <f t="shared" si="223"/>
        <v>1</v>
      </c>
      <c r="M491" s="64">
        <f t="shared" si="224"/>
        <v>7.4602674185120745e-040</v>
      </c>
      <c r="N491" s="65">
        <f t="shared" si="230"/>
        <v>8.6781860584146205e-039</v>
      </c>
      <c r="O491" s="66">
        <f t="shared" si="231"/>
        <v>6.6788334100680863e-038</v>
      </c>
      <c r="P491" s="67">
        <f>シート1!B471</f>
        <v>335</v>
      </c>
      <c r="Q491" s="68">
        <f>シート1!A471</f>
        <v>8800</v>
      </c>
      <c r="R491" s="55">
        <f t="shared" si="232"/>
        <v>-0.39316000000000001</v>
      </c>
      <c r="S491" s="56">
        <f t="shared" si="227"/>
        <v>2.1259999999999999e-003</v>
      </c>
      <c r="T491" s="57">
        <f t="shared" si="228"/>
        <v>2.933939219547672e-002</v>
      </c>
      <c r="U491" s="58">
        <f t="shared" si="233"/>
        <v>-13.327951628810021</v>
      </c>
      <c r="V491" s="59">
        <f t="shared" si="234"/>
        <v>-13.357291021005498</v>
      </c>
      <c r="W491" s="60">
        <f t="shared" si="235"/>
        <v>0</v>
      </c>
      <c r="X491" s="61">
        <f t="shared" si="236"/>
        <v>0</v>
      </c>
      <c r="Y491" s="62">
        <f t="shared" si="237"/>
        <v>1</v>
      </c>
      <c r="Z491" s="63">
        <f t="shared" si="238"/>
        <v>1</v>
      </c>
      <c r="AA491" s="64">
        <f t="shared" si="239"/>
        <v>1.0668739001022602e-039</v>
      </c>
      <c r="AB491" s="65">
        <f t="shared" si="240"/>
        <v>-1.2410453522054107e-038</v>
      </c>
      <c r="AC491" s="66">
        <f t="shared" si="241"/>
        <v>-9.5130475075974862e-038</v>
      </c>
      <c r="AD491" s="67">
        <f>シート1!C471</f>
        <v>0</v>
      </c>
      <c r="AE491" s="6">
        <f t="shared" si="242"/>
        <v>1.9866523402308436e-032</v>
      </c>
      <c r="AF491" s="13">
        <f t="shared" si="243"/>
        <v>0</v>
      </c>
      <c r="AG491" s="11">
        <f t="shared" si="244"/>
        <v>1.9866523402308436e-032</v>
      </c>
      <c r="AH491" s="2">
        <f t="shared" si="245"/>
        <v>8800</v>
      </c>
      <c r="AI491" s="76"/>
      <c r="AJ491" s="76"/>
      <c r="AK491" s="76"/>
    </row>
    <row r="492" ht="14.25">
      <c r="A492" s="76"/>
      <c r="B492" s="76"/>
      <c r="C492" s="76"/>
      <c r="D492" s="55">
        <f t="shared" si="229"/>
        <v>-0.40445999999999999</v>
      </c>
      <c r="E492" s="56">
        <f t="shared" si="225"/>
        <v>2.124e-003</v>
      </c>
      <c r="F492" s="57">
        <f t="shared" si="226"/>
        <v>2.9280635068249457e-002</v>
      </c>
      <c r="G492" s="58">
        <f t="shared" ref="G492:G505" si="246">(D492+E492)/F492</f>
        <v>-13.740685578103262</v>
      </c>
      <c r="H492" s="59">
        <f t="shared" ref="H492:H505" si="247">G492-F492</f>
        <v>-13.769966213171511</v>
      </c>
      <c r="I492" s="60">
        <f t="shared" ref="I492:I505" si="248">NORMSDIST(G492)</f>
        <v>0</v>
      </c>
      <c r="J492" s="61">
        <f t="shared" ref="J492:J505" si="249">NORMSDIST(H492)</f>
        <v>0</v>
      </c>
      <c r="K492" s="62">
        <f t="shared" ref="K492:K505" si="250">1-NORMSDIST(G492)</f>
        <v>1</v>
      </c>
      <c r="L492" s="63">
        <f t="shared" ref="L492:L505" si="251">1-NORMSDIST(H492)</f>
        <v>1</v>
      </c>
      <c r="M492" s="64">
        <f t="shared" ref="M492:M505" si="252">_xlfn.NORM.DIST(G492,0,1,FALSE)</f>
        <v>4.0004837623623792e-042</v>
      </c>
      <c r="N492" s="65">
        <f t="shared" si="230"/>
        <v>4.6535788150569333e-041</v>
      </c>
      <c r="O492" s="66">
        <f t="shared" si="231"/>
        <v>3.6847174745198136e-040</v>
      </c>
      <c r="P492" s="67">
        <f>シート1!B472</f>
        <v>1</v>
      </c>
      <c r="Q492" s="68">
        <f>シート1!A472</f>
        <v>8900</v>
      </c>
      <c r="R492" s="55">
        <f t="shared" si="232"/>
        <v>-0.40445999999999999</v>
      </c>
      <c r="S492" s="56">
        <f t="shared" si="227"/>
        <v>2.1259999999999999e-003</v>
      </c>
      <c r="T492" s="57">
        <f t="shared" si="228"/>
        <v>2.933939219547672e-002</v>
      </c>
      <c r="U492" s="58">
        <f t="shared" si="233"/>
        <v>-13.713099348459854</v>
      </c>
      <c r="V492" s="59">
        <f t="shared" si="234"/>
        <v>-13.742438740655331</v>
      </c>
      <c r="W492" s="60">
        <f t="shared" si="235"/>
        <v>0</v>
      </c>
      <c r="X492" s="61">
        <f t="shared" si="236"/>
        <v>0</v>
      </c>
      <c r="Y492" s="62">
        <f t="shared" si="237"/>
        <v>1</v>
      </c>
      <c r="Z492" s="63">
        <f t="shared" si="238"/>
        <v>1</v>
      </c>
      <c r="AA492" s="64">
        <f t="shared" si="239"/>
        <v>5.8420893728536277e-042</v>
      </c>
      <c r="AB492" s="65">
        <f t="shared" si="240"/>
        <v>-6.7958339431245571e-041</v>
      </c>
      <c r="AC492" s="66">
        <f t="shared" si="241"/>
        <v>-5.3594496210864151e-040</v>
      </c>
      <c r="AD492" s="67">
        <f>シート1!C472</f>
        <v>1</v>
      </c>
      <c r="AE492" s="6">
        <f t="shared" si="242"/>
        <v>3.2717540532141213e-037</v>
      </c>
      <c r="AF492" s="13">
        <f t="shared" si="243"/>
        <v>-4.7683405943508785e-037</v>
      </c>
      <c r="AG492" s="11">
        <f t="shared" si="244"/>
        <v>-1.4965865411367573e-037</v>
      </c>
      <c r="AH492" s="2">
        <f t="shared" si="245"/>
        <v>8900</v>
      </c>
      <c r="AI492" s="76"/>
      <c r="AJ492" s="76"/>
      <c r="AK492" s="76"/>
    </row>
    <row r="493" ht="14.25">
      <c r="A493" s="76"/>
      <c r="B493" s="76"/>
      <c r="C493" s="76"/>
      <c r="D493" s="55">
        <f t="shared" si="229"/>
        <v>-0.41563299999999997</v>
      </c>
      <c r="E493" s="56">
        <f t="shared" si="225"/>
        <v>2.124e-003</v>
      </c>
      <c r="F493" s="57">
        <f t="shared" si="226"/>
        <v>2.9280635068249457e-002</v>
      </c>
      <c r="G493" s="58">
        <f t="shared" si="246"/>
        <v>-14.122268831811974</v>
      </c>
      <c r="H493" s="59">
        <f t="shared" si="247"/>
        <v>-14.151549466880223</v>
      </c>
      <c r="I493" s="60">
        <f t="shared" si="248"/>
        <v>0</v>
      </c>
      <c r="J493" s="61">
        <f t="shared" si="249"/>
        <v>0</v>
      </c>
      <c r="K493" s="62">
        <f t="shared" si="250"/>
        <v>1</v>
      </c>
      <c r="L493" s="63">
        <f t="shared" si="251"/>
        <v>1</v>
      </c>
      <c r="M493" s="64">
        <f t="shared" si="252"/>
        <v>1.9651470547606009e-044</v>
      </c>
      <c r="N493" s="65">
        <f t="shared" si="230"/>
        <v>2.2859652096438315e-043</v>
      </c>
      <c r="O493" s="66">
        <f t="shared" si="231"/>
        <v>1.8601923582032524e-042</v>
      </c>
      <c r="P493" s="67">
        <f>シート1!B473</f>
        <v>3727</v>
      </c>
      <c r="Q493" s="68">
        <f>シート1!A473</f>
        <v>9000</v>
      </c>
      <c r="R493" s="55">
        <f t="shared" si="232"/>
        <v>-0.41563299999999997</v>
      </c>
      <c r="S493" s="56">
        <f t="shared" si="227"/>
        <v>2.1259999999999999e-003</v>
      </c>
      <c r="T493" s="57">
        <f t="shared" si="228"/>
        <v>2.933939219547672e-002</v>
      </c>
      <c r="U493" s="58">
        <f t="shared" si="233"/>
        <v>-14.093918416747252</v>
      </c>
      <c r="V493" s="59">
        <f t="shared" si="234"/>
        <v>-14.123257808942729</v>
      </c>
      <c r="W493" s="60">
        <f t="shared" si="235"/>
        <v>0</v>
      </c>
      <c r="X493" s="61">
        <f t="shared" si="236"/>
        <v>0</v>
      </c>
      <c r="Y493" s="62">
        <f t="shared" si="237"/>
        <v>1</v>
      </c>
      <c r="Z493" s="63">
        <f t="shared" si="238"/>
        <v>1</v>
      </c>
      <c r="AA493" s="64">
        <f t="shared" si="239"/>
        <v>2.9315678713061241e-044</v>
      </c>
      <c r="AB493" s="65">
        <f t="shared" si="240"/>
        <v>-3.4101581086672486e-043</v>
      </c>
      <c r="AC493" s="66">
        <f t="shared" si="241"/>
        <v>-2.7639044613397746e-042</v>
      </c>
      <c r="AD493" s="67">
        <f>シート1!C473</f>
        <v>341</v>
      </c>
      <c r="AE493" s="6">
        <f t="shared" si="242"/>
        <v>6.1559304403518834e-036</v>
      </c>
      <c r="AF493" s="13">
        <f t="shared" si="243"/>
        <v>-8.3854134693436146e-037</v>
      </c>
      <c r="AG493" s="11">
        <f t="shared" si="244"/>
        <v>5.3173890934175216e-036</v>
      </c>
      <c r="AH493" s="2">
        <f t="shared" si="245"/>
        <v>9000</v>
      </c>
      <c r="AI493" s="76"/>
      <c r="AJ493" s="76"/>
      <c r="AK493" s="76"/>
    </row>
    <row r="494" ht="14.25">
      <c r="A494" s="76"/>
      <c r="B494" s="76"/>
      <c r="C494" s="76"/>
      <c r="D494" s="55">
        <f t="shared" si="229"/>
        <v>-0.437612</v>
      </c>
      <c r="E494" s="56">
        <f t="shared" si="225"/>
        <v>2.124e-003</v>
      </c>
      <c r="F494" s="57">
        <f t="shared" si="226"/>
        <v>2.9280635068249457e-002</v>
      </c>
      <c r="G494" s="58">
        <f t="shared" si="246"/>
        <v>-14.872901458077413</v>
      </c>
      <c r="H494" s="59">
        <f t="shared" si="247"/>
        <v>-14.902182093145662</v>
      </c>
      <c r="I494" s="60">
        <f t="shared" si="248"/>
        <v>0</v>
      </c>
      <c r="J494" s="61">
        <f t="shared" si="249"/>
        <v>0</v>
      </c>
      <c r="K494" s="62">
        <f t="shared" si="250"/>
        <v>1</v>
      </c>
      <c r="L494" s="63">
        <f t="shared" si="251"/>
        <v>1</v>
      </c>
      <c r="M494" s="64">
        <f t="shared" si="252"/>
        <v>3.6918664111713815e-049</v>
      </c>
      <c r="N494" s="65">
        <f t="shared" si="230"/>
        <v>4.294578440908854e-048</v>
      </c>
      <c r="O494" s="66">
        <f t="shared" si="231"/>
        <v>3.680057894504622e-047</v>
      </c>
      <c r="P494" s="67">
        <f>シート1!B474</f>
        <v>24</v>
      </c>
      <c r="Q494" s="68">
        <f>シート1!A474</f>
        <v>9200</v>
      </c>
      <c r="R494" s="55">
        <f t="shared" si="232"/>
        <v>-0.437612</v>
      </c>
      <c r="S494" s="56">
        <f t="shared" si="227"/>
        <v>2.1259999999999999e-003</v>
      </c>
      <c r="T494" s="57">
        <f t="shared" si="228"/>
        <v>2.933939219547672e-002</v>
      </c>
      <c r="U494" s="58">
        <f t="shared" si="233"/>
        <v>-14.843047773400679</v>
      </c>
      <c r="V494" s="59">
        <f t="shared" si="234"/>
        <v>-14.872387165596155</v>
      </c>
      <c r="W494" s="60">
        <f t="shared" si="235"/>
        <v>0</v>
      </c>
      <c r="X494" s="61">
        <f t="shared" si="236"/>
        <v>0</v>
      </c>
      <c r="Y494" s="62">
        <f t="shared" si="237"/>
        <v>1</v>
      </c>
      <c r="Z494" s="63">
        <f t="shared" si="238"/>
        <v>1</v>
      </c>
      <c r="AA494" s="64">
        <f t="shared" si="239"/>
        <v>5.7528617219496857e-049</v>
      </c>
      <c r="AB494" s="65">
        <f t="shared" si="240"/>
        <v>-6.6920395195924678e-048</v>
      </c>
      <c r="AC494" s="66">
        <f t="shared" si="241"/>
        <v>-5.7115345019341725e-047</v>
      </c>
      <c r="AD494" s="67">
        <f>シート1!C474</f>
        <v>3</v>
      </c>
      <c r="AE494" s="6">
        <f t="shared" si="242"/>
        <v>7.8422800655958703e-043</v>
      </c>
      <c r="AF494" s="13">
        <f t="shared" si="243"/>
        <v>-1.5244779080181534e-043</v>
      </c>
      <c r="AG494" s="11">
        <f t="shared" si="244"/>
        <v>6.3178021575777165e-043</v>
      </c>
      <c r="AH494" s="2">
        <f t="shared" si="245"/>
        <v>9200</v>
      </c>
      <c r="AI494" s="76"/>
      <c r="AJ494" s="76"/>
      <c r="AK494" s="76"/>
    </row>
    <row r="495" ht="14.25">
      <c r="A495" s="76"/>
      <c r="B495" s="76"/>
      <c r="C495" s="76"/>
      <c r="D495" s="55">
        <f t="shared" si="229"/>
        <v>-0.48017199999999999</v>
      </c>
      <c r="E495" s="56">
        <f t="shared" si="225"/>
        <v>2.124e-003</v>
      </c>
      <c r="F495" s="57">
        <f t="shared" si="226"/>
        <v>2.9280635068249457e-002</v>
      </c>
      <c r="G495" s="58">
        <f t="shared" si="246"/>
        <v>-16.326421844530714</v>
      </c>
      <c r="H495" s="59">
        <f t="shared" si="247"/>
        <v>-16.355702479598964</v>
      </c>
      <c r="I495" s="60">
        <f t="shared" si="248"/>
        <v>0</v>
      </c>
      <c r="J495" s="61">
        <f t="shared" si="249"/>
        <v>0</v>
      </c>
      <c r="K495" s="62">
        <f t="shared" si="250"/>
        <v>1</v>
      </c>
      <c r="L495" s="63">
        <f t="shared" si="251"/>
        <v>1</v>
      </c>
      <c r="M495" s="64">
        <f t="shared" si="252"/>
        <v>5.2464771412768063e-059</v>
      </c>
      <c r="N495" s="65">
        <f t="shared" si="230"/>
        <v>6.1029856208961702e-058</v>
      </c>
      <c r="O495" s="66">
        <f t="shared" si="231"/>
        <v>5.7397872367050392e-057</v>
      </c>
      <c r="P495" s="67">
        <f>シート1!B475</f>
        <v>0</v>
      </c>
      <c r="Q495" s="68">
        <f>シート1!A475</f>
        <v>9600</v>
      </c>
      <c r="R495" s="55">
        <f t="shared" si="232"/>
        <v>-0.48017199999999999</v>
      </c>
      <c r="S495" s="56">
        <f t="shared" si="227"/>
        <v>2.1259999999999999e-003</v>
      </c>
      <c r="T495" s="57">
        <f t="shared" si="228"/>
        <v>2.933939219547672e-002</v>
      </c>
      <c r="U495" s="58">
        <f t="shared" si="233"/>
        <v>-16.293657237851736</v>
      </c>
      <c r="V495" s="59">
        <f t="shared" si="234"/>
        <v>-16.322996630047214</v>
      </c>
      <c r="W495" s="60">
        <f t="shared" si="235"/>
        <v>0</v>
      </c>
      <c r="X495" s="61">
        <f t="shared" si="236"/>
        <v>0</v>
      </c>
      <c r="Y495" s="62">
        <f t="shared" si="237"/>
        <v>1</v>
      </c>
      <c r="Z495" s="63">
        <f t="shared" si="238"/>
        <v>1</v>
      </c>
      <c r="AA495" s="64">
        <f t="shared" si="239"/>
        <v>8.9526435836242209e-059</v>
      </c>
      <c r="AB495" s="65">
        <f t="shared" si="240"/>
        <v>-1.0414198630544316e-057</v>
      </c>
      <c r="AC495" s="66">
        <f t="shared" si="241"/>
        <v>-9.7552717653879812e-057</v>
      </c>
      <c r="AD495" s="67">
        <f>シート1!C475</f>
        <v>0</v>
      </c>
      <c r="AE495" s="6">
        <f t="shared" si="242"/>
        <v>0</v>
      </c>
      <c r="AF495" s="13">
        <f t="shared" si="243"/>
        <v>0</v>
      </c>
      <c r="AG495" s="11">
        <f t="shared" si="244"/>
        <v>0</v>
      </c>
      <c r="AH495" s="2">
        <f t="shared" si="245"/>
        <v>9600</v>
      </c>
      <c r="AI495" s="76"/>
      <c r="AJ495" s="76"/>
      <c r="AK495" s="76"/>
    </row>
    <row r="496" ht="14.25">
      <c r="A496" s="76"/>
      <c r="B496" s="76"/>
      <c r="C496" s="76"/>
      <c r="D496" s="55">
        <f t="shared" si="229"/>
        <v>-0.52099399999999996</v>
      </c>
      <c r="E496" s="56">
        <f t="shared" si="225"/>
        <v>2.124e-003</v>
      </c>
      <c r="F496" s="57">
        <f t="shared" si="226"/>
        <v>2.9280635068249457e-002</v>
      </c>
      <c r="G496" s="58">
        <f t="shared" si="246"/>
        <v>-17.720585594901873</v>
      </c>
      <c r="H496" s="59">
        <f t="shared" si="247"/>
        <v>-17.749866229970124</v>
      </c>
      <c r="I496" s="60">
        <f t="shared" si="248"/>
        <v>0</v>
      </c>
      <c r="J496" s="61">
        <f t="shared" si="249"/>
        <v>0</v>
      </c>
      <c r="K496" s="62">
        <f t="shared" si="250"/>
        <v>1</v>
      </c>
      <c r="L496" s="63">
        <f t="shared" si="251"/>
        <v>1</v>
      </c>
      <c r="M496" s="64">
        <f t="shared" si="252"/>
        <v>2.5853372670510185e-069</v>
      </c>
      <c r="N496" s="65">
        <f t="shared" si="230"/>
        <v>3.0074039667195601e-068</v>
      </c>
      <c r="O496" s="66">
        <f t="shared" si="231"/>
        <v>3.069524458161346e-067</v>
      </c>
      <c r="P496" s="67">
        <f>シート1!B476</f>
        <v>144</v>
      </c>
      <c r="Q496" s="68">
        <f>シート1!A476</f>
        <v>10000</v>
      </c>
      <c r="R496" s="55">
        <f t="shared" si="232"/>
        <v>-0.52099399999999996</v>
      </c>
      <c r="S496" s="56">
        <f t="shared" si="227"/>
        <v>2.1259999999999999e-003</v>
      </c>
      <c r="T496" s="57">
        <f t="shared" si="228"/>
        <v>2.933939219547672e-002</v>
      </c>
      <c r="U496" s="58">
        <f t="shared" si="233"/>
        <v>-17.685028937988509</v>
      </c>
      <c r="V496" s="59">
        <f t="shared" si="234"/>
        <v>-17.714368330183987</v>
      </c>
      <c r="W496" s="60">
        <f t="shared" si="235"/>
        <v>0</v>
      </c>
      <c r="X496" s="61">
        <f t="shared" si="236"/>
        <v>0</v>
      </c>
      <c r="Y496" s="62">
        <f t="shared" si="237"/>
        <v>1</v>
      </c>
      <c r="Z496" s="63">
        <f t="shared" si="238"/>
        <v>1</v>
      </c>
      <c r="AA496" s="64">
        <f t="shared" si="239"/>
        <v>4.8516003259616219e-069</v>
      </c>
      <c r="AB496" s="65">
        <f t="shared" si="240"/>
        <v>-5.643643578417099e-068</v>
      </c>
      <c r="AC496" s="66">
        <f t="shared" si="241"/>
        <v>-5.7371852580056646e-067</v>
      </c>
      <c r="AD496" s="67">
        <f>シート1!C476</f>
        <v>1230</v>
      </c>
      <c r="AE496" s="6">
        <f t="shared" si="242"/>
        <v>3.9247323535389214e-062</v>
      </c>
      <c r="AF496" s="13">
        <f t="shared" si="243"/>
        <v>-6.2784300656869709e-061</v>
      </c>
      <c r="AG496" s="11">
        <f t="shared" si="244"/>
        <v>-5.8859568303330788e-061</v>
      </c>
      <c r="AH496" s="2">
        <f t="shared" si="245"/>
        <v>10000</v>
      </c>
      <c r="AI496" s="76"/>
      <c r="AJ496" s="76"/>
      <c r="AK496" s="76"/>
    </row>
    <row r="497" ht="14.25">
      <c r="A497" s="76"/>
      <c r="B497" s="76"/>
      <c r="C497" s="76"/>
      <c r="D497" s="55">
        <f t="shared" si="229"/>
        <v>-0.53094399999999997</v>
      </c>
      <c r="E497" s="56">
        <f t="shared" si="225"/>
        <v>2.124e-003</v>
      </c>
      <c r="F497" s="57">
        <f t="shared" si="226"/>
        <v>2.9280635068249457e-002</v>
      </c>
      <c r="G497" s="58">
        <f t="shared" si="246"/>
        <v>-18.060400628858883</v>
      </c>
      <c r="H497" s="59">
        <f t="shared" si="247"/>
        <v>-18.089681263927133</v>
      </c>
      <c r="I497" s="60">
        <f t="shared" si="248"/>
        <v>0</v>
      </c>
      <c r="J497" s="61">
        <f t="shared" si="249"/>
        <v>0</v>
      </c>
      <c r="K497" s="62">
        <f t="shared" si="250"/>
        <v>1</v>
      </c>
      <c r="L497" s="63">
        <f t="shared" si="251"/>
        <v>1</v>
      </c>
      <c r="M497" s="64">
        <f t="shared" si="252"/>
        <v>5.918912453990257e-072</v>
      </c>
      <c r="N497" s="65">
        <f t="shared" si="230"/>
        <v>6.8851987010191632e-071</v>
      </c>
      <c r="O497" s="66">
        <f t="shared" si="231"/>
        <v>7.1619558342322758e-070</v>
      </c>
      <c r="P497" s="67">
        <f>シート1!B477</f>
        <v>0</v>
      </c>
      <c r="Q497" s="68">
        <f>シート1!A477</f>
        <v>10100</v>
      </c>
      <c r="R497" s="55">
        <f t="shared" si="232"/>
        <v>-0.53094399999999997</v>
      </c>
      <c r="S497" s="56">
        <f t="shared" si="227"/>
        <v>2.1259999999999999e-003</v>
      </c>
      <c r="T497" s="57">
        <f t="shared" si="228"/>
        <v>2.933939219547672e-002</v>
      </c>
      <c r="U497" s="58">
        <f t="shared" si="233"/>
        <v>-18.024163434494337</v>
      </c>
      <c r="V497" s="59">
        <f t="shared" si="234"/>
        <v>-18.053502826689815</v>
      </c>
      <c r="W497" s="60">
        <f t="shared" si="235"/>
        <v>0</v>
      </c>
      <c r="X497" s="61">
        <f t="shared" si="236"/>
        <v>0</v>
      </c>
      <c r="Y497" s="62">
        <f t="shared" si="237"/>
        <v>1</v>
      </c>
      <c r="Z497" s="63">
        <f t="shared" si="238"/>
        <v>1</v>
      </c>
      <c r="AA497" s="64">
        <f t="shared" si="239"/>
        <v>1.1381103651626462e-071</v>
      </c>
      <c r="AB497" s="65">
        <f t="shared" si="240"/>
        <v>-1.3239114564959565e-070</v>
      </c>
      <c r="AC497" s="66">
        <f t="shared" si="241"/>
        <v>-1.3716207406240861e-069</v>
      </c>
      <c r="AD497" s="67">
        <f>シート1!C477</f>
        <v>0</v>
      </c>
      <c r="AE497" s="6">
        <f t="shared" si="242"/>
        <v>0</v>
      </c>
      <c r="AF497" s="13">
        <f t="shared" si="243"/>
        <v>0</v>
      </c>
      <c r="AG497" s="11">
        <f t="shared" si="244"/>
        <v>0</v>
      </c>
      <c r="AH497" s="2">
        <f t="shared" si="245"/>
        <v>10100</v>
      </c>
      <c r="AI497" s="76"/>
      <c r="AJ497" s="76"/>
      <c r="AK497" s="76"/>
    </row>
    <row r="498" ht="14.25">
      <c r="A498" s="76"/>
      <c r="B498" s="76"/>
      <c r="C498" s="76"/>
      <c r="D498" s="55">
        <f t="shared" si="229"/>
        <v>-0.54079599999999994</v>
      </c>
      <c r="E498" s="56">
        <f t="shared" si="225"/>
        <v>2.124e-003</v>
      </c>
      <c r="F498" s="57">
        <f t="shared" si="226"/>
        <v>2.9280635068249457e-002</v>
      </c>
      <c r="G498" s="58">
        <f t="shared" si="246"/>
        <v>-18.396868740873401</v>
      </c>
      <c r="H498" s="59">
        <f t="shared" si="247"/>
        <v>-18.426149375941652</v>
      </c>
      <c r="I498" s="60">
        <f t="shared" si="248"/>
        <v>0</v>
      </c>
      <c r="J498" s="61">
        <f t="shared" si="249"/>
        <v>0</v>
      </c>
      <c r="K498" s="62">
        <f t="shared" si="250"/>
        <v>1</v>
      </c>
      <c r="L498" s="63">
        <f t="shared" si="251"/>
        <v>1</v>
      </c>
      <c r="M498" s="64">
        <f t="shared" si="252"/>
        <v>1.2839851167601162e-074</v>
      </c>
      <c r="N498" s="65">
        <f t="shared" si="230"/>
        <v>1.4936008475822006e-073</v>
      </c>
      <c r="O498" s="66">
        <f t="shared" si="231"/>
        <v>1.5825352212647349e-072</v>
      </c>
      <c r="P498" s="67">
        <f>シート1!B478</f>
        <v>0</v>
      </c>
      <c r="Q498" s="68">
        <f>シート1!A478</f>
        <v>10200</v>
      </c>
      <c r="R498" s="55">
        <f t="shared" si="232"/>
        <v>-0.54079599999999994</v>
      </c>
      <c r="S498" s="56">
        <f t="shared" si="227"/>
        <v>2.1259999999999999e-003</v>
      </c>
      <c r="T498" s="57">
        <f t="shared" si="228"/>
        <v>2.933939219547672e-002</v>
      </c>
      <c r="U498" s="58">
        <f t="shared" si="233"/>
        <v>-18.359957711838597</v>
      </c>
      <c r="V498" s="59">
        <f t="shared" si="234"/>
        <v>-18.389297104034075</v>
      </c>
      <c r="W498" s="60">
        <f t="shared" si="235"/>
        <v>0</v>
      </c>
      <c r="X498" s="61">
        <f t="shared" si="236"/>
        <v>0</v>
      </c>
      <c r="Y498" s="62">
        <f t="shared" si="237"/>
        <v>1</v>
      </c>
      <c r="Z498" s="63">
        <f t="shared" si="238"/>
        <v>1</v>
      </c>
      <c r="AA498" s="64">
        <f t="shared" si="239"/>
        <v>2.5302921189351871e-074</v>
      </c>
      <c r="AB498" s="65">
        <f t="shared" si="240"/>
        <v>-2.943372476939875e-073</v>
      </c>
      <c r="AC498" s="66">
        <f t="shared" si="241"/>
        <v>-3.1061611171625548e-072</v>
      </c>
      <c r="AD498" s="67">
        <f>シート1!C478</f>
        <v>12</v>
      </c>
      <c r="AE498" s="6">
        <f t="shared" si="242"/>
        <v>0</v>
      </c>
      <c r="AF498" s="13">
        <f t="shared" si="243"/>
        <v>-3.3162884687158827e-068</v>
      </c>
      <c r="AG498" s="11">
        <f t="shared" si="244"/>
        <v>-3.3162884687158827e-068</v>
      </c>
      <c r="AH498" s="2">
        <f t="shared" si="245"/>
        <v>10200</v>
      </c>
      <c r="AI498" s="76"/>
      <c r="AJ498" s="76"/>
      <c r="AK498" s="76"/>
    </row>
    <row r="499" ht="14.25">
      <c r="A499" s="76"/>
      <c r="B499" s="76"/>
      <c r="C499" s="76"/>
      <c r="D499" s="55">
        <f t="shared" si="229"/>
        <v>-0.56021500000000002</v>
      </c>
      <c r="E499" s="56">
        <f t="shared" si="225"/>
        <v>2.124e-003</v>
      </c>
      <c r="F499" s="57">
        <f t="shared" si="226"/>
        <v>2.9280635068249457e-002</v>
      </c>
      <c r="G499" s="58">
        <f t="shared" si="246"/>
        <v>-19.060071569457442</v>
      </c>
      <c r="H499" s="59">
        <f t="shared" si="247"/>
        <v>-19.089352204525692</v>
      </c>
      <c r="I499" s="60">
        <f t="shared" si="248"/>
        <v>0</v>
      </c>
      <c r="J499" s="61">
        <f t="shared" si="249"/>
        <v>0</v>
      </c>
      <c r="K499" s="62">
        <f t="shared" si="250"/>
        <v>1</v>
      </c>
      <c r="L499" s="63">
        <f t="shared" si="251"/>
        <v>1</v>
      </c>
      <c r="M499" s="64">
        <f t="shared" si="252"/>
        <v>5.1794806462285281e-080</v>
      </c>
      <c r="N499" s="65">
        <f t="shared" si="230"/>
        <v>6.0250516787632251e-079</v>
      </c>
      <c r="O499" s="66">
        <f t="shared" si="231"/>
        <v>6.6135739326007166e-078</v>
      </c>
      <c r="P499" s="67">
        <f>シート1!B479</f>
        <v>61</v>
      </c>
      <c r="Q499" s="68">
        <f>シート1!A479</f>
        <v>10400</v>
      </c>
      <c r="R499" s="55">
        <f t="shared" si="232"/>
        <v>-0.56021500000000002</v>
      </c>
      <c r="S499" s="56">
        <f t="shared" si="227"/>
        <v>2.1259999999999999e-003</v>
      </c>
      <c r="T499" s="57">
        <f t="shared" si="228"/>
        <v>2.933939219547672e-002</v>
      </c>
      <c r="U499" s="58">
        <f t="shared" si="233"/>
        <v>-19.021832363863389</v>
      </c>
      <c r="V499" s="59">
        <f t="shared" si="234"/>
        <v>-19.051171756058867</v>
      </c>
      <c r="W499" s="60">
        <f t="shared" si="235"/>
        <v>0</v>
      </c>
      <c r="X499" s="61">
        <f t="shared" si="236"/>
        <v>0</v>
      </c>
      <c r="Y499" s="62">
        <f t="shared" si="237"/>
        <v>1</v>
      </c>
      <c r="Z499" s="63">
        <f t="shared" si="238"/>
        <v>1</v>
      </c>
      <c r="AA499" s="64">
        <f t="shared" si="239"/>
        <v>1.0727555021221689e-079</v>
      </c>
      <c r="AB499" s="65">
        <f t="shared" si="240"/>
        <v>-1.247887149394029e-078</v>
      </c>
      <c r="AC499" s="66">
        <f t="shared" si="241"/>
        <v>-1.3643023580231383e-077</v>
      </c>
      <c r="AD499" s="67">
        <f>シート1!C479</f>
        <v>66</v>
      </c>
      <c r="AE499" s="6">
        <f t="shared" si="242"/>
        <v>3.5821395688017736e-073</v>
      </c>
      <c r="AF499" s="13">
        <f t="shared" si="243"/>
        <v>-8.0112750237433487e-073</v>
      </c>
      <c r="AG499" s="11">
        <f t="shared" si="244"/>
        <v>-4.4291354549415751e-073</v>
      </c>
      <c r="AH499" s="2">
        <f t="shared" si="245"/>
        <v>10400</v>
      </c>
      <c r="AI499" s="76"/>
      <c r="AJ499" s="76"/>
      <c r="AK499" s="76"/>
    </row>
    <row r="500" ht="14.25">
      <c r="A500" s="76"/>
      <c r="B500" s="76"/>
      <c r="C500" s="76"/>
      <c r="D500" s="55">
        <f t="shared" si="229"/>
        <v>-0.56978399999999996</v>
      </c>
      <c r="E500" s="56">
        <f t="shared" si="225"/>
        <v>2.124e-003</v>
      </c>
      <c r="F500" s="57">
        <f t="shared" si="226"/>
        <v>2.9280635068249457e-002</v>
      </c>
      <c r="G500" s="58">
        <f t="shared" si="246"/>
        <v>-19.386874590556396</v>
      </c>
      <c r="H500" s="59">
        <f t="shared" si="247"/>
        <v>-19.416155225624646</v>
      </c>
      <c r="I500" s="60">
        <f t="shared" si="248"/>
        <v>0</v>
      </c>
      <c r="J500" s="61">
        <f t="shared" si="249"/>
        <v>0</v>
      </c>
      <c r="K500" s="62">
        <f t="shared" si="250"/>
        <v>1</v>
      </c>
      <c r="L500" s="63">
        <f t="shared" si="251"/>
        <v>1</v>
      </c>
      <c r="M500" s="64">
        <f t="shared" si="252"/>
        <v>9.681056039430147e-083</v>
      </c>
      <c r="N500" s="65">
        <f t="shared" si="230"/>
        <v>1.1261527347349389e-081</v>
      </c>
      <c r="O500" s="66">
        <f t="shared" si="231"/>
        <v>1.2573169686257303e-080</v>
      </c>
      <c r="P500" s="67">
        <f>シート1!B480</f>
        <v>0</v>
      </c>
      <c r="Q500" s="68">
        <f>シート1!A480</f>
        <v>10500</v>
      </c>
      <c r="R500" s="55">
        <f t="shared" si="232"/>
        <v>-0.56978399999999996</v>
      </c>
      <c r="S500" s="56">
        <f t="shared" si="227"/>
        <v>2.1259999999999999e-003</v>
      </c>
      <c r="T500" s="57">
        <f t="shared" si="228"/>
        <v>2.933939219547672e-002</v>
      </c>
      <c r="U500" s="58">
        <f t="shared" si="233"/>
        <v>-19.347980906281908</v>
      </c>
      <c r="V500" s="59">
        <f t="shared" si="234"/>
        <v>-19.377320298477386</v>
      </c>
      <c r="W500" s="60">
        <f t="shared" si="235"/>
        <v>0</v>
      </c>
      <c r="X500" s="61">
        <f t="shared" si="236"/>
        <v>0</v>
      </c>
      <c r="Y500" s="62">
        <f t="shared" si="237"/>
        <v>1</v>
      </c>
      <c r="Z500" s="63">
        <f t="shared" si="238"/>
        <v>1</v>
      </c>
      <c r="AA500" s="64">
        <f t="shared" si="239"/>
        <v>2.0561936222037646e-082</v>
      </c>
      <c r="AB500" s="65">
        <f t="shared" si="240"/>
        <v>-2.391875495150642e-081</v>
      </c>
      <c r="AC500" s="66">
        <f t="shared" si="241"/>
        <v>-2.6597812024785545e-080</v>
      </c>
      <c r="AD500" s="67">
        <f>シート1!C480</f>
        <v>3</v>
      </c>
      <c r="AE500" s="6">
        <f t="shared" si="242"/>
        <v>0</v>
      </c>
      <c r="AF500" s="13">
        <f t="shared" si="243"/>
        <v>-7.0992789800488681e-077</v>
      </c>
      <c r="AG500" s="11">
        <f t="shared" si="244"/>
        <v>-7.0992789800488681e-077</v>
      </c>
      <c r="AH500" s="2">
        <f t="shared" si="245"/>
        <v>10500</v>
      </c>
      <c r="AI500" s="76"/>
      <c r="AJ500" s="76"/>
      <c r="AK500" s="76"/>
    </row>
    <row r="501" ht="14.25">
      <c r="A501" s="76"/>
      <c r="B501" s="76"/>
      <c r="C501" s="76"/>
      <c r="D501" s="55">
        <f t="shared" si="229"/>
        <v>-0.57926299999999997</v>
      </c>
      <c r="E501" s="56">
        <f t="shared" si="225"/>
        <v>2.124e-003</v>
      </c>
      <c r="F501" s="57">
        <f t="shared" si="226"/>
        <v>2.9280635068249457e-002</v>
      </c>
      <c r="G501" s="58">
        <f t="shared" si="246"/>
        <v>-19.710603907830617</v>
      </c>
      <c r="H501" s="59">
        <f t="shared" si="247"/>
        <v>-19.739884542898867</v>
      </c>
      <c r="I501" s="60">
        <f t="shared" si="248"/>
        <v>0</v>
      </c>
      <c r="J501" s="61">
        <f t="shared" si="249"/>
        <v>0</v>
      </c>
      <c r="K501" s="62">
        <f t="shared" si="250"/>
        <v>1</v>
      </c>
      <c r="L501" s="63">
        <f t="shared" si="251"/>
        <v>1</v>
      </c>
      <c r="M501" s="64">
        <f t="shared" si="252"/>
        <v>1.7277865969074486e-085</v>
      </c>
      <c r="N501" s="65">
        <f t="shared" si="230"/>
        <v>2.009854703062156e-084</v>
      </c>
      <c r="O501" s="66">
        <f t="shared" si="231"/>
        <v>2.2813583904830223e-083</v>
      </c>
      <c r="P501" s="67">
        <f>シート1!B481</f>
        <v>0</v>
      </c>
      <c r="Q501" s="68">
        <f>シート1!A481</f>
        <v>10600</v>
      </c>
      <c r="R501" s="55">
        <f t="shared" si="232"/>
        <v>-0.57926299999999997</v>
      </c>
      <c r="S501" s="56">
        <f t="shared" si="227"/>
        <v>2.1259999999999999e-003</v>
      </c>
      <c r="T501" s="57">
        <f t="shared" si="228"/>
        <v>2.933939219547672e-002</v>
      </c>
      <c r="U501" s="58">
        <f t="shared" si="233"/>
        <v>-19.671061900490827</v>
      </c>
      <c r="V501" s="59">
        <f t="shared" si="234"/>
        <v>-19.700401292686305</v>
      </c>
      <c r="W501" s="60">
        <f t="shared" si="235"/>
        <v>0</v>
      </c>
      <c r="X501" s="61">
        <f t="shared" si="236"/>
        <v>0</v>
      </c>
      <c r="Y501" s="62">
        <f t="shared" si="237"/>
        <v>1</v>
      </c>
      <c r="Z501" s="63">
        <f t="shared" si="238"/>
        <v>1</v>
      </c>
      <c r="AA501" s="64">
        <f t="shared" si="239"/>
        <v>3.7639021489222586e-085</v>
      </c>
      <c r="AB501" s="65">
        <f t="shared" si="240"/>
        <v>-4.3783743023689993e-084</v>
      </c>
      <c r="AC501" s="66">
        <f t="shared" si="241"/>
        <v>-4.9499587957391727e-083</v>
      </c>
      <c r="AD501" s="67">
        <f>シート1!C481</f>
        <v>25</v>
      </c>
      <c r="AE501" s="6">
        <f t="shared" si="242"/>
        <v>0</v>
      </c>
      <c r="AF501" s="13">
        <f t="shared" si="243"/>
        <v>-1.101003420818736e-078</v>
      </c>
      <c r="AG501" s="11">
        <f t="shared" si="244"/>
        <v>-1.101003420818736e-078</v>
      </c>
      <c r="AH501" s="2">
        <f t="shared" si="245"/>
        <v>10600</v>
      </c>
      <c r="AI501" s="76"/>
      <c r="AJ501" s="76"/>
      <c r="AK501" s="76"/>
    </row>
    <row r="502" ht="14.25">
      <c r="A502" s="76"/>
      <c r="B502" s="76"/>
      <c r="C502" s="76"/>
      <c r="D502" s="55">
        <f t="shared" si="229"/>
        <v>-0.59795500000000001</v>
      </c>
      <c r="E502" s="56">
        <f t="shared" si="225"/>
        <v>2.124e-003</v>
      </c>
      <c r="F502" s="57">
        <f t="shared" si="226"/>
        <v>2.9280635068249457e-002</v>
      </c>
      <c r="G502" s="58">
        <f t="shared" si="246"/>
        <v>-20.348978039963725</v>
      </c>
      <c r="H502" s="59">
        <f t="shared" si="247"/>
        <v>-20.378258675031976</v>
      </c>
      <c r="I502" s="60">
        <f t="shared" si="248"/>
        <v>0</v>
      </c>
      <c r="J502" s="61">
        <f t="shared" si="249"/>
        <v>0</v>
      </c>
      <c r="K502" s="62">
        <f t="shared" si="250"/>
        <v>1</v>
      </c>
      <c r="L502" s="63">
        <f t="shared" si="251"/>
        <v>1</v>
      </c>
      <c r="M502" s="64">
        <f t="shared" si="252"/>
        <v>4.8348557493721097e-091</v>
      </c>
      <c r="N502" s="65">
        <f t="shared" si="230"/>
        <v>5.6241653824006151e-090</v>
      </c>
      <c r="O502" s="66">
        <f t="shared" si="231"/>
        <v>6.590363954325781e-089</v>
      </c>
      <c r="P502" s="67">
        <f>シート1!B482</f>
        <v>0</v>
      </c>
      <c r="Q502" s="68">
        <f>シート1!A482</f>
        <v>10800</v>
      </c>
      <c r="R502" s="55">
        <f t="shared" si="232"/>
        <v>-0.59795500000000001</v>
      </c>
      <c r="S502" s="56">
        <f t="shared" si="227"/>
        <v>2.1259999999999999e-003</v>
      </c>
      <c r="T502" s="57">
        <f t="shared" si="228"/>
        <v>2.933939219547672e-002</v>
      </c>
      <c r="U502" s="58">
        <f t="shared" si="233"/>
        <v>-20.308157579755846</v>
      </c>
      <c r="V502" s="59">
        <f t="shared" si="234"/>
        <v>-20.337496971951325</v>
      </c>
      <c r="W502" s="60">
        <f t="shared" si="235"/>
        <v>0</v>
      </c>
      <c r="X502" s="61">
        <f t="shared" si="236"/>
        <v>0</v>
      </c>
      <c r="Y502" s="62">
        <f t="shared" si="237"/>
        <v>1</v>
      </c>
      <c r="Z502" s="63">
        <f t="shared" si="238"/>
        <v>1</v>
      </c>
      <c r="AA502" s="64">
        <f t="shared" si="239"/>
        <v>1.108588621563664e-090</v>
      </c>
      <c r="AB502" s="65">
        <f t="shared" si="240"/>
        <v>-1.2895701696025337e-089</v>
      </c>
      <c r="AC502" s="66">
        <f t="shared" si="241"/>
        <v>-1.50506793953209e-088</v>
      </c>
      <c r="AD502" s="67">
        <f>シート1!C482</f>
        <v>39</v>
      </c>
      <c r="AE502" s="6">
        <f t="shared" si="242"/>
        <v>0</v>
      </c>
      <c r="AF502" s="13">
        <f t="shared" si="243"/>
        <v>-5.222371798748477e-084</v>
      </c>
      <c r="AG502" s="11">
        <f t="shared" si="244"/>
        <v>-5.222371798748477e-084</v>
      </c>
      <c r="AH502" s="2">
        <f t="shared" si="245"/>
        <v>10800</v>
      </c>
      <c r="AI502" s="76"/>
      <c r="AJ502" s="76"/>
      <c r="AK502" s="76"/>
    </row>
    <row r="503" ht="14.25">
      <c r="A503" s="76"/>
      <c r="B503" s="76"/>
      <c r="C503" s="76"/>
      <c r="D503" s="55">
        <f t="shared" si="229"/>
        <v>-0.61630399999999996</v>
      </c>
      <c r="E503" s="56">
        <f t="shared" si="225"/>
        <v>2.124e-003</v>
      </c>
      <c r="F503" s="57">
        <f t="shared" si="226"/>
        <v>2.9280635068249457e-002</v>
      </c>
      <c r="G503" s="58">
        <f t="shared" si="246"/>
        <v>-20.975637945298114</v>
      </c>
      <c r="H503" s="59">
        <f t="shared" si="247"/>
        <v>-21.004918580366365</v>
      </c>
      <c r="I503" s="60">
        <f t="shared" si="248"/>
        <v>0</v>
      </c>
      <c r="J503" s="61">
        <f t="shared" si="249"/>
        <v>0</v>
      </c>
      <c r="K503" s="62">
        <f t="shared" si="250"/>
        <v>1</v>
      </c>
      <c r="L503" s="63">
        <f t="shared" si="251"/>
        <v>1</v>
      </c>
      <c r="M503" s="64">
        <f t="shared" si="252"/>
        <v>1.1508914179046112e-096</v>
      </c>
      <c r="N503" s="65">
        <f t="shared" si="230"/>
        <v>1.3387790674668384e-095</v>
      </c>
      <c r="O503" s="66">
        <f t="shared" si="231"/>
        <v>1.617015419928345e-094</v>
      </c>
      <c r="P503" s="67">
        <f>シート1!B483</f>
        <v>0</v>
      </c>
      <c r="Q503" s="68">
        <f>シート1!A483</f>
        <v>11000</v>
      </c>
      <c r="R503" s="55">
        <f t="shared" si="232"/>
        <v>-0.61630399999999996</v>
      </c>
      <c r="S503" s="56">
        <f t="shared" si="227"/>
        <v>2.1259999999999999e-003</v>
      </c>
      <c r="T503" s="57">
        <f t="shared" si="228"/>
        <v>2.933939219547672e-002</v>
      </c>
      <c r="U503" s="58">
        <f t="shared" si="233"/>
        <v>-20.933562491955385</v>
      </c>
      <c r="V503" s="59">
        <f t="shared" si="234"/>
        <v>-20.962901884150863</v>
      </c>
      <c r="W503" s="60">
        <f t="shared" si="235"/>
        <v>0</v>
      </c>
      <c r="X503" s="61">
        <f t="shared" si="236"/>
        <v>0</v>
      </c>
      <c r="Y503" s="62">
        <f t="shared" si="237"/>
        <v>1</v>
      </c>
      <c r="Z503" s="63">
        <f t="shared" si="238"/>
        <v>1</v>
      </c>
      <c r="AA503" s="64">
        <f t="shared" si="239"/>
        <v>2.7793333364810578e-096</v>
      </c>
      <c r="AB503" s="65">
        <f t="shared" si="240"/>
        <v>-3.2330706741806682e-095</v>
      </c>
      <c r="AC503" s="66">
        <f t="shared" si="241"/>
        <v>-3.8893786405875877e-094</v>
      </c>
      <c r="AD503" s="67">
        <f>シート1!C483</f>
        <v>328</v>
      </c>
      <c r="AE503" s="6">
        <f t="shared" si="242"/>
        <v>0</v>
      </c>
      <c r="AF503" s="13">
        <f t="shared" si="243"/>
        <v>-1.1350138065157209e-088</v>
      </c>
      <c r="AG503" s="11">
        <f t="shared" si="244"/>
        <v>-1.1350138065157209e-088</v>
      </c>
      <c r="AH503" s="2">
        <f t="shared" si="245"/>
        <v>11000</v>
      </c>
      <c r="AI503" s="76"/>
      <c r="AJ503" s="76"/>
      <c r="AK503" s="76"/>
    </row>
    <row r="504" ht="14.25">
      <c r="A504" s="76"/>
      <c r="B504" s="76"/>
      <c r="C504" s="76"/>
      <c r="D504" s="55">
        <f t="shared" si="229"/>
        <v>-0.62535399999999997</v>
      </c>
      <c r="E504" s="56">
        <f t="shared" si="225"/>
        <v>2.124e-003</v>
      </c>
      <c r="F504" s="57">
        <f t="shared" si="226"/>
        <v>2.9280635068249457e-002</v>
      </c>
      <c r="G504" s="58">
        <f t="shared" si="246"/>
        <v>-21.284715941007757</v>
      </c>
      <c r="H504" s="59">
        <f t="shared" si="247"/>
        <v>-21.313996576076008</v>
      </c>
      <c r="I504" s="60">
        <f t="shared" si="248"/>
        <v>0</v>
      </c>
      <c r="J504" s="61">
        <f t="shared" si="249"/>
        <v>0</v>
      </c>
      <c r="K504" s="62">
        <f t="shared" si="250"/>
        <v>1</v>
      </c>
      <c r="L504" s="63">
        <f t="shared" si="251"/>
        <v>1</v>
      </c>
      <c r="M504" s="64">
        <f t="shared" si="252"/>
        <v>1.6776924851233262e-099</v>
      </c>
      <c r="N504" s="65">
        <f t="shared" si="230"/>
        <v>1.9515825261942203e-098</v>
      </c>
      <c r="O504" s="66">
        <f t="shared" si="231"/>
        <v>2.391861664456657e-097</v>
      </c>
      <c r="P504" s="67">
        <f>シート1!B484</f>
        <v>0</v>
      </c>
      <c r="Q504" s="68">
        <f>シート1!A484</f>
        <v>11100</v>
      </c>
      <c r="R504" s="55">
        <f t="shared" si="232"/>
        <v>-0.62535399999999997</v>
      </c>
      <c r="S504" s="56">
        <f t="shared" si="227"/>
        <v>2.1259999999999999e-003</v>
      </c>
      <c r="T504" s="57">
        <f t="shared" si="228"/>
        <v>2.933939219547672e-002</v>
      </c>
      <c r="U504" s="58">
        <f t="shared" si="233"/>
        <v>-21.242021506365209</v>
      </c>
      <c r="V504" s="59">
        <f t="shared" si="234"/>
        <v>-21.271360898560687</v>
      </c>
      <c r="W504" s="60">
        <f t="shared" si="235"/>
        <v>0</v>
      </c>
      <c r="X504" s="61">
        <f t="shared" si="236"/>
        <v>0</v>
      </c>
      <c r="Y504" s="62">
        <f t="shared" si="237"/>
        <v>1</v>
      </c>
      <c r="Z504" s="63">
        <f t="shared" si="238"/>
        <v>1</v>
      </c>
      <c r="AA504" s="64">
        <f t="shared" si="239"/>
        <v>4.158884273292948e-099</v>
      </c>
      <c r="AB504" s="65">
        <f t="shared" si="240"/>
        <v>-4.837838846030137e-098</v>
      </c>
      <c r="AC504" s="66">
        <f t="shared" si="241"/>
        <v>-5.9055492865529095e-097</v>
      </c>
      <c r="AD504" s="67">
        <f>シート1!C484</f>
        <v>55</v>
      </c>
      <c r="AE504" s="6">
        <f t="shared" si="242"/>
        <v>0</v>
      </c>
      <c r="AF504" s="13">
        <f t="shared" si="243"/>
        <v>-2.8898151512274168e-092</v>
      </c>
      <c r="AG504" s="11">
        <f t="shared" si="244"/>
        <v>-2.8898151512274168e-092</v>
      </c>
      <c r="AH504" s="2">
        <f t="shared" si="245"/>
        <v>11100</v>
      </c>
      <c r="AI504" s="76"/>
      <c r="AJ504" s="76"/>
      <c r="AK504" s="76"/>
    </row>
    <row r="505" ht="14.25">
      <c r="A505" s="76"/>
      <c r="B505" s="76"/>
      <c r="C505" s="76"/>
      <c r="D505" s="55">
        <f t="shared" si="229"/>
        <v>-0.70331500000000002</v>
      </c>
      <c r="E505" s="56">
        <f t="shared" si="225"/>
        <v>2.124e-003</v>
      </c>
      <c r="F505" s="57">
        <f t="shared" si="226"/>
        <v>2.9280635068249457e-002</v>
      </c>
      <c r="G505" s="58">
        <f t="shared" si="246"/>
        <v>-23.947260650788909</v>
      </c>
      <c r="H505" s="59">
        <f t="shared" si="247"/>
        <v>-23.976541285857159</v>
      </c>
      <c r="I505" s="60">
        <f t="shared" si="248"/>
        <v>0</v>
      </c>
      <c r="J505" s="61">
        <f t="shared" si="249"/>
        <v>0</v>
      </c>
      <c r="K505" s="62">
        <f t="shared" si="250"/>
        <v>1</v>
      </c>
      <c r="L505" s="63">
        <f t="shared" si="251"/>
        <v>1</v>
      </c>
      <c r="M505" s="64">
        <f t="shared" si="252"/>
        <v>1.1835894791396378e-125</v>
      </c>
      <c r="N505" s="65">
        <f t="shared" si="230"/>
        <v>1.376815218616443e-124</v>
      </c>
      <c r="O505" s="66">
        <f t="shared" si="231"/>
        <v>1.8982195325817857e-123</v>
      </c>
      <c r="P505" s="67">
        <f>シート1!B485</f>
        <v>434</v>
      </c>
      <c r="Q505" s="68">
        <f>シート1!A485</f>
        <v>12000</v>
      </c>
      <c r="R505" s="55">
        <f t="shared" si="232"/>
        <v>-0.70331500000000002</v>
      </c>
      <c r="S505" s="56">
        <f t="shared" si="227"/>
        <v>2.1259999999999999e-003</v>
      </c>
      <c r="T505" s="57">
        <f t="shared" si="228"/>
        <v>2.933939219547672e-002</v>
      </c>
      <c r="U505" s="58">
        <f t="shared" si="233"/>
        <v>-23.899234017128105</v>
      </c>
      <c r="V505" s="59">
        <f t="shared" si="234"/>
        <v>-23.928573409323583</v>
      </c>
      <c r="W505" s="60">
        <f t="shared" si="235"/>
        <v>0</v>
      </c>
      <c r="X505" s="61">
        <f t="shared" si="236"/>
        <v>0</v>
      </c>
      <c r="Y505" s="62">
        <f t="shared" si="237"/>
        <v>1</v>
      </c>
      <c r="Z505" s="63">
        <f t="shared" si="238"/>
        <v>1</v>
      </c>
      <c r="AA505" s="64">
        <f t="shared" si="239"/>
        <v>3.734092392270206e-125</v>
      </c>
      <c r="AB505" s="65">
        <f t="shared" si="240"/>
        <v>-4.3436979831340288e-124</v>
      </c>
      <c r="AC505" s="66">
        <f t="shared" si="241"/>
        <v>-5.9647198882265906e-123</v>
      </c>
      <c r="AD505" s="67">
        <f>シート1!C485</f>
        <v>481</v>
      </c>
      <c r="AE505" s="6">
        <f t="shared" si="242"/>
        <v>7.3149712339452099e-118</v>
      </c>
      <c r="AF505" s="13">
        <f t="shared" si="243"/>
        <v>-2.5525967127471513e-117</v>
      </c>
      <c r="AG505" s="11">
        <f t="shared" si="244"/>
        <v>-1.8210995893526301e-117</v>
      </c>
      <c r="AH505" s="2">
        <f t="shared" si="245"/>
        <v>12000</v>
      </c>
      <c r="AI505" s="76"/>
      <c r="AJ505" s="76"/>
      <c r="AK505" s="76"/>
    </row>
    <row r="506" ht="14.25">
      <c r="A506" s="98"/>
      <c r="B506" s="98"/>
      <c r="C506" s="98"/>
      <c r="D506" s="98"/>
      <c r="E506" s="98"/>
      <c r="F506" s="98"/>
      <c r="G506" s="98"/>
      <c r="H506" s="98"/>
      <c r="I506" s="98"/>
      <c r="J506" s="98"/>
      <c r="K506" s="98"/>
      <c r="L506" s="98"/>
      <c r="M506" s="98"/>
      <c r="R506" s="98"/>
      <c r="S506" s="98"/>
      <c r="T506" s="98"/>
      <c r="U506" s="98"/>
      <c r="V506" s="98"/>
      <c r="W506" s="98"/>
      <c r="X506" s="98"/>
      <c r="Y506" s="98"/>
      <c r="Z506" s="98"/>
      <c r="AA506" s="98"/>
      <c r="AE506" s="98"/>
      <c r="AF506" s="98"/>
      <c r="AG506" s="98"/>
      <c r="AH506" s="98"/>
      <c r="AI506" s="98"/>
      <c r="AJ506" s="98"/>
      <c r="AK506" s="98"/>
    </row>
    <row r="507" ht="14.25">
      <c r="A507" s="98"/>
      <c r="B507" s="98"/>
      <c r="C507" s="98"/>
      <c r="D507" s="98"/>
      <c r="E507" s="98"/>
      <c r="F507" s="98"/>
      <c r="G507" s="98"/>
      <c r="H507" s="98"/>
      <c r="I507" s="98"/>
      <c r="J507" s="98"/>
      <c r="K507" s="98"/>
      <c r="L507" s="98"/>
      <c r="M507" s="98"/>
      <c r="R507" s="98"/>
      <c r="S507" s="98"/>
      <c r="T507" s="98"/>
      <c r="U507" s="98"/>
      <c r="V507" s="98"/>
      <c r="W507" s="98"/>
      <c r="X507" s="98"/>
      <c r="Y507" s="98"/>
      <c r="Z507" s="98"/>
      <c r="AA507" s="98"/>
      <c r="AE507" s="98"/>
      <c r="AF507" s="98"/>
      <c r="AG507" s="98"/>
      <c r="AH507" s="98"/>
      <c r="AI507" s="98"/>
      <c r="AJ507" s="98"/>
      <c r="AK507" s="98"/>
    </row>
    <row r="508" ht="14.25">
      <c r="A508" s="98"/>
      <c r="B508" s="98"/>
      <c r="C508" s="98"/>
      <c r="D508" s="98"/>
      <c r="E508" s="98"/>
      <c r="F508" s="98"/>
      <c r="G508" s="98"/>
      <c r="H508" s="98"/>
      <c r="I508" s="98"/>
      <c r="J508" s="98"/>
      <c r="K508" s="98"/>
      <c r="L508" s="98"/>
      <c r="M508" s="98"/>
      <c r="R508" s="98"/>
      <c r="S508" s="98"/>
      <c r="T508" s="98"/>
      <c r="U508" s="98"/>
      <c r="V508" s="98"/>
      <c r="W508" s="98"/>
      <c r="X508" s="98"/>
      <c r="Y508" s="98"/>
      <c r="Z508" s="98"/>
      <c r="AA508" s="98"/>
      <c r="AE508" s="98"/>
      <c r="AF508" s="98"/>
      <c r="AG508" s="98"/>
      <c r="AH508" s="98"/>
      <c r="AI508" s="98"/>
      <c r="AJ508" s="98"/>
      <c r="AK508" s="98"/>
    </row>
    <row r="509" ht="14.25">
      <c r="A509" s="98"/>
      <c r="B509" s="98"/>
      <c r="C509" s="98"/>
      <c r="D509" s="98"/>
      <c r="E509" s="98"/>
      <c r="F509" s="98"/>
      <c r="G509" s="98"/>
      <c r="H509" s="98"/>
      <c r="I509" s="98"/>
      <c r="J509" s="98"/>
      <c r="K509" s="98"/>
      <c r="L509" s="98"/>
      <c r="M509" s="98"/>
      <c r="R509" s="98"/>
      <c r="S509" s="98"/>
      <c r="T509" s="98"/>
      <c r="U509" s="98"/>
      <c r="V509" s="98"/>
      <c r="W509" s="98"/>
      <c r="X509" s="98"/>
      <c r="Y509" s="98"/>
      <c r="Z509" s="98"/>
      <c r="AA509" s="98"/>
      <c r="AE509" s="98"/>
      <c r="AF509" s="98"/>
      <c r="AG509" s="98"/>
      <c r="AH509" s="98"/>
      <c r="AI509" s="98"/>
      <c r="AJ509" s="98"/>
      <c r="AK509" s="98"/>
    </row>
    <row r="510" ht="14.25">
      <c r="A510" s="98"/>
      <c r="B510" s="98"/>
      <c r="C510" s="98"/>
      <c r="D510" s="98"/>
      <c r="E510" s="98"/>
      <c r="F510" s="98"/>
      <c r="G510" s="98"/>
      <c r="H510" s="98"/>
      <c r="I510" s="98"/>
      <c r="J510" s="98"/>
      <c r="K510" s="98"/>
      <c r="L510" s="98"/>
      <c r="M510" s="98"/>
      <c r="R510" s="98"/>
      <c r="S510" s="98"/>
      <c r="T510" s="98"/>
      <c r="U510" s="98"/>
      <c r="V510" s="98"/>
      <c r="W510" s="98"/>
      <c r="X510" s="98"/>
      <c r="Y510" s="98"/>
      <c r="Z510" s="98"/>
      <c r="AA510" s="98"/>
      <c r="AE510" s="98"/>
      <c r="AF510" s="98"/>
      <c r="AG510" s="98"/>
      <c r="AH510" s="98"/>
      <c r="AI510" s="98"/>
      <c r="AJ510" s="98"/>
      <c r="AK510" s="98"/>
    </row>
    <row r="511" ht="14.25">
      <c r="A511" s="98"/>
      <c r="B511" s="98"/>
      <c r="C511" s="98"/>
      <c r="D511" s="98"/>
      <c r="E511" s="98"/>
      <c r="F511" s="98"/>
      <c r="G511" s="98"/>
      <c r="H511" s="98"/>
      <c r="I511" s="98"/>
      <c r="J511" s="98"/>
      <c r="K511" s="98"/>
      <c r="L511" s="98"/>
      <c r="M511" s="98"/>
      <c r="R511" s="98"/>
      <c r="S511" s="98"/>
      <c r="T511" s="98"/>
      <c r="U511" s="98"/>
      <c r="V511" s="98"/>
      <c r="W511" s="98"/>
      <c r="X511" s="98"/>
      <c r="Y511" s="98"/>
      <c r="Z511" s="98"/>
      <c r="AA511" s="98"/>
      <c r="AE511" s="98"/>
      <c r="AF511" s="98"/>
      <c r="AG511" s="98"/>
      <c r="AH511" s="98"/>
      <c r="AI511" s="98"/>
      <c r="AJ511" s="98"/>
      <c r="AK511" s="98"/>
    </row>
    <row r="512" ht="14.25">
      <c r="A512" s="98"/>
      <c r="B512" s="98"/>
      <c r="C512" s="98"/>
      <c r="D512" s="98"/>
      <c r="E512" s="98"/>
      <c r="F512" s="98"/>
      <c r="G512" s="98"/>
      <c r="H512" s="98"/>
      <c r="I512" s="98"/>
      <c r="J512" s="98"/>
      <c r="K512" s="98"/>
      <c r="L512" s="98"/>
      <c r="M512" s="98"/>
      <c r="R512" s="98"/>
      <c r="S512" s="98"/>
      <c r="T512" s="98"/>
      <c r="U512" s="98"/>
      <c r="V512" s="98"/>
      <c r="W512" s="98"/>
      <c r="X512" s="98"/>
      <c r="Y512" s="98"/>
      <c r="Z512" s="98"/>
      <c r="AA512" s="98"/>
      <c r="AE512" s="98"/>
      <c r="AF512" s="98"/>
      <c r="AG512" s="98"/>
      <c r="AH512" s="98"/>
      <c r="AI512" s="98"/>
      <c r="AJ512" s="98"/>
      <c r="AK512" s="98"/>
    </row>
    <row r="513" ht="14.25">
      <c r="A513" s="98"/>
      <c r="B513" s="98"/>
      <c r="C513" s="98"/>
      <c r="D513" s="98"/>
      <c r="E513" s="98"/>
      <c r="F513" s="98"/>
      <c r="G513" s="98"/>
      <c r="H513" s="98"/>
      <c r="I513" s="98"/>
      <c r="J513" s="98"/>
      <c r="K513" s="98"/>
      <c r="L513" s="98"/>
      <c r="M513" s="98"/>
      <c r="R513" s="98"/>
      <c r="S513" s="98"/>
      <c r="T513" s="98"/>
      <c r="U513" s="98"/>
      <c r="V513" s="98"/>
      <c r="W513" s="98"/>
      <c r="X513" s="98"/>
      <c r="Y513" s="98"/>
      <c r="Z513" s="98"/>
      <c r="AA513" s="98"/>
      <c r="AE513" s="98"/>
      <c r="AF513" s="98"/>
      <c r="AG513" s="98"/>
      <c r="AH513" s="98"/>
      <c r="AI513" s="98"/>
      <c r="AJ513" s="98"/>
      <c r="AK513" s="98"/>
    </row>
    <row r="514" ht="14.25">
      <c r="A514" s="98"/>
      <c r="B514" s="98"/>
      <c r="C514" s="98"/>
      <c r="D514" s="98"/>
      <c r="E514" s="98"/>
      <c r="F514" s="98"/>
      <c r="G514" s="98"/>
      <c r="H514" s="98"/>
      <c r="I514" s="98"/>
      <c r="J514" s="98"/>
      <c r="K514" s="98"/>
      <c r="L514" s="98"/>
      <c r="M514" s="98"/>
      <c r="R514" s="98"/>
      <c r="S514" s="98"/>
      <c r="T514" s="98"/>
      <c r="U514" s="98"/>
      <c r="V514" s="98"/>
      <c r="W514" s="98"/>
      <c r="X514" s="98"/>
      <c r="Y514" s="98"/>
      <c r="Z514" s="98"/>
      <c r="AA514" s="98"/>
      <c r="AE514" s="98"/>
      <c r="AF514" s="98"/>
      <c r="AG514" s="98"/>
      <c r="AH514" s="98"/>
      <c r="AI514" s="98"/>
      <c r="AJ514" s="98"/>
      <c r="AK514" s="98"/>
    </row>
    <row r="515" ht="14.25">
      <c r="A515" s="98"/>
      <c r="B515" s="98"/>
      <c r="C515" s="98"/>
      <c r="D515" s="98"/>
      <c r="E515" s="98"/>
      <c r="F515" s="98"/>
      <c r="G515" s="98"/>
      <c r="H515" s="98"/>
      <c r="I515" s="98"/>
      <c r="J515" s="98"/>
      <c r="K515" s="98"/>
      <c r="L515" s="98"/>
      <c r="M515" s="98"/>
      <c r="R515" s="98"/>
      <c r="S515" s="98"/>
      <c r="T515" s="98"/>
      <c r="U515" s="98"/>
      <c r="V515" s="98"/>
      <c r="W515" s="98"/>
      <c r="X515" s="98"/>
      <c r="Y515" s="98"/>
      <c r="Z515" s="98"/>
      <c r="AA515" s="98"/>
      <c r="AE515" s="98"/>
      <c r="AF515" s="98"/>
      <c r="AG515" s="98"/>
      <c r="AH515" s="98"/>
      <c r="AI515" s="98"/>
      <c r="AJ515" s="98"/>
      <c r="AK515" s="98"/>
    </row>
    <row r="516" ht="14.25">
      <c r="A516" s="98"/>
      <c r="B516" s="98"/>
      <c r="C516" s="98"/>
      <c r="D516" s="98"/>
      <c r="E516" s="98"/>
      <c r="F516" s="98"/>
      <c r="G516" s="98"/>
      <c r="H516" s="98"/>
      <c r="I516" s="98"/>
      <c r="J516" s="98"/>
      <c r="K516" s="98"/>
      <c r="L516" s="98"/>
      <c r="M516" s="98"/>
      <c r="R516" s="98"/>
      <c r="S516" s="98"/>
      <c r="T516" s="98"/>
      <c r="U516" s="98"/>
      <c r="V516" s="98"/>
      <c r="W516" s="98"/>
      <c r="X516" s="98"/>
      <c r="Y516" s="98"/>
      <c r="Z516" s="98"/>
      <c r="AA516" s="98"/>
      <c r="AE516" s="98"/>
      <c r="AF516" s="98"/>
      <c r="AG516" s="98"/>
      <c r="AH516" s="98"/>
      <c r="AI516" s="98"/>
      <c r="AJ516" s="98"/>
      <c r="AK516" s="98"/>
    </row>
    <row r="517" ht="14.25">
      <c r="A517" s="98"/>
      <c r="B517" s="98"/>
      <c r="C517" s="98"/>
      <c r="D517" s="98"/>
      <c r="E517" s="98"/>
      <c r="F517" s="98"/>
      <c r="G517" s="98"/>
      <c r="H517" s="98"/>
      <c r="I517" s="98"/>
      <c r="J517" s="98"/>
      <c r="K517" s="98"/>
      <c r="L517" s="98"/>
      <c r="M517" s="98"/>
      <c r="R517" s="98"/>
      <c r="S517" s="98"/>
      <c r="T517" s="98"/>
      <c r="U517" s="98"/>
      <c r="V517" s="98"/>
      <c r="W517" s="98"/>
      <c r="X517" s="98"/>
      <c r="Y517" s="98"/>
      <c r="Z517" s="98"/>
      <c r="AA517" s="98"/>
      <c r="AE517" s="98"/>
      <c r="AF517" s="98"/>
      <c r="AG517" s="98"/>
      <c r="AH517" s="98"/>
      <c r="AI517" s="98"/>
      <c r="AJ517" s="98"/>
      <c r="AK517" s="98"/>
    </row>
    <row r="518" ht="14.25">
      <c r="A518" s="98"/>
      <c r="B518" s="98"/>
      <c r="C518" s="98"/>
      <c r="D518" s="98"/>
      <c r="E518" s="98"/>
      <c r="F518" s="98"/>
      <c r="G518" s="98"/>
      <c r="H518" s="98"/>
      <c r="I518" s="98"/>
      <c r="J518" s="98"/>
      <c r="K518" s="98"/>
      <c r="L518" s="98"/>
      <c r="M518" s="98"/>
      <c r="R518" s="98"/>
      <c r="S518" s="98"/>
      <c r="T518" s="98"/>
      <c r="U518" s="98"/>
      <c r="V518" s="98"/>
      <c r="W518" s="98"/>
      <c r="X518" s="98"/>
      <c r="Y518" s="98"/>
      <c r="Z518" s="98"/>
      <c r="AA518" s="98"/>
      <c r="AE518" s="98"/>
      <c r="AF518" s="98"/>
      <c r="AG518" s="98"/>
      <c r="AH518" s="98"/>
      <c r="AI518" s="98"/>
      <c r="AJ518" s="98"/>
      <c r="AK518" s="98"/>
    </row>
    <row r="519" ht="14.25">
      <c r="A519" s="98"/>
      <c r="B519" s="98"/>
      <c r="C519" s="98"/>
      <c r="D519" s="98"/>
      <c r="E519" s="98"/>
      <c r="F519" s="98"/>
      <c r="G519" s="98"/>
      <c r="H519" s="98"/>
      <c r="I519" s="98"/>
      <c r="J519" s="98"/>
      <c r="K519" s="98"/>
      <c r="L519" s="98"/>
      <c r="M519" s="98"/>
      <c r="R519" s="98"/>
      <c r="S519" s="98"/>
      <c r="T519" s="98"/>
      <c r="U519" s="98"/>
      <c r="V519" s="98"/>
      <c r="W519" s="98"/>
      <c r="X519" s="98"/>
      <c r="Y519" s="98"/>
      <c r="Z519" s="98"/>
      <c r="AA519" s="98"/>
      <c r="AE519" s="98"/>
      <c r="AF519" s="98"/>
      <c r="AG519" s="98"/>
      <c r="AH519" s="98"/>
      <c r="AI519" s="98"/>
      <c r="AJ519" s="98"/>
      <c r="AK519" s="98"/>
    </row>
    <row r="520" ht="14.25">
      <c r="A520" s="98"/>
      <c r="B520" s="98"/>
      <c r="C520" s="98"/>
      <c r="D520" s="98"/>
      <c r="E520" s="98"/>
      <c r="F520" s="98"/>
      <c r="G520" s="98"/>
      <c r="H520" s="98"/>
      <c r="I520" s="98"/>
      <c r="J520" s="98"/>
      <c r="K520" s="98"/>
      <c r="L520" s="98"/>
      <c r="M520" s="98"/>
      <c r="R520" s="98"/>
      <c r="S520" s="98"/>
      <c r="T520" s="98"/>
      <c r="U520" s="98"/>
      <c r="V520" s="98"/>
      <c r="W520" s="98"/>
      <c r="X520" s="98"/>
      <c r="Y520" s="98"/>
      <c r="Z520" s="98"/>
      <c r="AA520" s="98"/>
      <c r="AE520" s="98"/>
      <c r="AF520" s="98"/>
      <c r="AG520" s="98"/>
      <c r="AH520" s="98"/>
      <c r="AI520" s="98"/>
      <c r="AJ520" s="98"/>
      <c r="AK520" s="98"/>
    </row>
    <row r="521" ht="14.25">
      <c r="A521" s="98"/>
      <c r="B521" s="98"/>
      <c r="C521" s="98"/>
      <c r="D521" s="98"/>
      <c r="E521" s="98"/>
      <c r="F521" s="98"/>
      <c r="G521" s="98"/>
      <c r="H521" s="98"/>
      <c r="I521" s="98"/>
      <c r="J521" s="98"/>
      <c r="K521" s="98"/>
      <c r="L521" s="98"/>
      <c r="M521" s="98"/>
      <c r="R521" s="98"/>
      <c r="S521" s="98"/>
      <c r="T521" s="98"/>
      <c r="U521" s="98"/>
      <c r="V521" s="98"/>
      <c r="W521" s="98"/>
      <c r="X521" s="98"/>
      <c r="Y521" s="98"/>
      <c r="Z521" s="98"/>
      <c r="AA521" s="98"/>
      <c r="AE521" s="98"/>
      <c r="AF521" s="98"/>
      <c r="AG521" s="98"/>
      <c r="AH521" s="98"/>
      <c r="AI521" s="98"/>
      <c r="AJ521" s="98"/>
      <c r="AK521" s="98"/>
    </row>
    <row r="522" ht="14.25">
      <c r="A522" s="98"/>
      <c r="B522" s="98"/>
      <c r="C522" s="98"/>
      <c r="D522" s="98"/>
      <c r="E522" s="98"/>
      <c r="F522" s="98"/>
      <c r="G522" s="98"/>
      <c r="H522" s="98"/>
      <c r="I522" s="98"/>
      <c r="J522" s="98"/>
      <c r="K522" s="98"/>
      <c r="L522" s="98"/>
      <c r="M522" s="98"/>
      <c r="R522" s="98"/>
      <c r="S522" s="98"/>
      <c r="T522" s="98"/>
      <c r="U522" s="98"/>
      <c r="V522" s="98"/>
      <c r="W522" s="98"/>
      <c r="X522" s="98"/>
      <c r="Y522" s="98"/>
      <c r="Z522" s="98"/>
      <c r="AA522" s="98"/>
      <c r="AE522" s="98"/>
      <c r="AF522" s="98"/>
      <c r="AG522" s="98"/>
      <c r="AH522" s="98"/>
      <c r="AI522" s="98"/>
      <c r="AJ522" s="98"/>
      <c r="AK522" s="98"/>
    </row>
    <row r="523" ht="14.25">
      <c r="A523" s="98"/>
      <c r="B523" s="98"/>
      <c r="C523" s="98"/>
      <c r="D523" s="98"/>
      <c r="E523" s="98"/>
      <c r="F523" s="98"/>
      <c r="G523" s="98"/>
      <c r="H523" s="98"/>
      <c r="I523" s="98"/>
      <c r="J523" s="98"/>
      <c r="K523" s="98"/>
      <c r="L523" s="98"/>
      <c r="M523" s="98"/>
      <c r="R523" s="98"/>
      <c r="S523" s="98"/>
      <c r="T523" s="98"/>
      <c r="U523" s="98"/>
      <c r="V523" s="98"/>
      <c r="W523" s="98"/>
      <c r="X523" s="98"/>
      <c r="Y523" s="98"/>
      <c r="Z523" s="98"/>
      <c r="AA523" s="98"/>
      <c r="AE523" s="98"/>
      <c r="AF523" s="98"/>
      <c r="AG523" s="98"/>
      <c r="AH523" s="98"/>
      <c r="AI523" s="98"/>
      <c r="AJ523" s="98"/>
      <c r="AK523" s="98"/>
    </row>
    <row r="524" ht="14.25">
      <c r="A524" s="98"/>
      <c r="B524" s="98"/>
      <c r="C524" s="98"/>
      <c r="D524" s="98"/>
      <c r="E524" s="98"/>
      <c r="F524" s="98"/>
      <c r="G524" s="98"/>
      <c r="H524" s="98"/>
      <c r="I524" s="98"/>
      <c r="J524" s="98"/>
      <c r="K524" s="98"/>
      <c r="L524" s="98"/>
      <c r="M524" s="98"/>
      <c r="R524" s="98"/>
      <c r="S524" s="98"/>
      <c r="T524" s="98"/>
      <c r="U524" s="98"/>
      <c r="V524" s="98"/>
      <c r="W524" s="98"/>
      <c r="X524" s="98"/>
      <c r="Y524" s="98"/>
      <c r="Z524" s="98"/>
      <c r="AA524" s="98"/>
      <c r="AE524" s="98"/>
      <c r="AF524" s="98"/>
      <c r="AG524" s="98"/>
      <c r="AH524" s="98"/>
      <c r="AI524" s="98"/>
      <c r="AJ524" s="98"/>
      <c r="AK524" s="98"/>
    </row>
    <row r="525" ht="14.25">
      <c r="A525" s="98"/>
      <c r="B525" s="98"/>
      <c r="C525" s="98"/>
      <c r="D525" s="98"/>
      <c r="E525" s="98"/>
      <c r="F525" s="98"/>
      <c r="G525" s="98"/>
      <c r="H525" s="98"/>
      <c r="I525" s="98"/>
      <c r="J525" s="98"/>
      <c r="K525" s="98"/>
      <c r="L525" s="98"/>
      <c r="M525" s="98"/>
      <c r="R525" s="98"/>
      <c r="S525" s="98"/>
      <c r="T525" s="98"/>
      <c r="U525" s="98"/>
      <c r="V525" s="98"/>
      <c r="W525" s="98"/>
      <c r="X525" s="98"/>
      <c r="Y525" s="98"/>
      <c r="Z525" s="98"/>
      <c r="AA525" s="98"/>
      <c r="AE525" s="98"/>
      <c r="AF525" s="98"/>
      <c r="AG525" s="98"/>
      <c r="AH525" s="98"/>
      <c r="AI525" s="98"/>
      <c r="AJ525" s="98"/>
      <c r="AK525" s="98"/>
    </row>
    <row r="526" ht="14.25">
      <c r="A526" s="98"/>
      <c r="B526" s="98"/>
      <c r="C526" s="98"/>
      <c r="D526" s="98"/>
      <c r="E526" s="98"/>
      <c r="F526" s="98"/>
      <c r="G526" s="98"/>
      <c r="H526" s="98"/>
      <c r="I526" s="98"/>
      <c r="J526" s="98"/>
      <c r="K526" s="98"/>
      <c r="L526" s="98"/>
      <c r="M526" s="98"/>
      <c r="R526" s="98"/>
      <c r="S526" s="98"/>
      <c r="T526" s="98"/>
      <c r="U526" s="98"/>
      <c r="V526" s="98"/>
      <c r="W526" s="98"/>
      <c r="X526" s="98"/>
      <c r="Y526" s="98"/>
      <c r="Z526" s="98"/>
      <c r="AA526" s="98"/>
      <c r="AE526" s="98"/>
      <c r="AF526" s="98"/>
      <c r="AG526" s="98"/>
      <c r="AH526" s="98"/>
      <c r="AI526" s="98"/>
      <c r="AJ526" s="98"/>
      <c r="AK526" s="98"/>
    </row>
    <row r="527" ht="14.25">
      <c r="A527" s="98"/>
      <c r="B527" s="98"/>
      <c r="C527" s="98"/>
      <c r="D527" s="98"/>
      <c r="E527" s="98"/>
      <c r="F527" s="98"/>
      <c r="G527" s="98"/>
      <c r="H527" s="98"/>
      <c r="I527" s="98"/>
      <c r="J527" s="98"/>
      <c r="K527" s="98"/>
      <c r="L527" s="98"/>
      <c r="M527" s="98"/>
      <c r="R527" s="98"/>
      <c r="S527" s="98"/>
      <c r="T527" s="98"/>
      <c r="U527" s="98"/>
      <c r="V527" s="98"/>
      <c r="W527" s="98"/>
      <c r="X527" s="98"/>
      <c r="Y527" s="98"/>
      <c r="Z527" s="98"/>
      <c r="AA527" s="98"/>
      <c r="AE527" s="98"/>
      <c r="AF527" s="98"/>
      <c r="AG527" s="98"/>
      <c r="AH527" s="98"/>
      <c r="AI527" s="98"/>
      <c r="AJ527" s="98"/>
      <c r="AK527" s="98"/>
    </row>
    <row r="528" ht="14.25">
      <c r="A528" s="98"/>
      <c r="B528" s="98"/>
      <c r="C528" s="98"/>
      <c r="D528" s="98"/>
      <c r="E528" s="98"/>
      <c r="F528" s="98"/>
      <c r="G528" s="98"/>
      <c r="H528" s="98"/>
      <c r="I528" s="98"/>
      <c r="J528" s="98"/>
      <c r="K528" s="98"/>
      <c r="L528" s="98"/>
      <c r="M528" s="98"/>
      <c r="R528" s="98"/>
      <c r="S528" s="98"/>
      <c r="T528" s="98"/>
      <c r="U528" s="98"/>
      <c r="V528" s="98"/>
      <c r="W528" s="98"/>
      <c r="X528" s="98"/>
      <c r="Y528" s="98"/>
      <c r="Z528" s="98"/>
      <c r="AA528" s="98"/>
      <c r="AE528" s="98"/>
      <c r="AF528" s="98"/>
      <c r="AG528" s="98"/>
      <c r="AH528" s="98"/>
      <c r="AI528" s="98"/>
      <c r="AJ528" s="98"/>
      <c r="AK528" s="98"/>
    </row>
    <row r="529" ht="14.25">
      <c r="A529" s="98"/>
      <c r="B529" s="98"/>
      <c r="C529" s="98"/>
      <c r="D529" s="98"/>
      <c r="E529" s="98"/>
      <c r="F529" s="98"/>
      <c r="G529" s="98"/>
      <c r="H529" s="98"/>
      <c r="I529" s="98"/>
      <c r="J529" s="98"/>
      <c r="K529" s="98"/>
      <c r="L529" s="98"/>
      <c r="M529" s="98"/>
      <c r="R529" s="98"/>
      <c r="S529" s="98"/>
      <c r="T529" s="98"/>
      <c r="U529" s="98"/>
      <c r="V529" s="98"/>
      <c r="W529" s="98"/>
      <c r="X529" s="98"/>
      <c r="Y529" s="98"/>
      <c r="Z529" s="98"/>
      <c r="AA529" s="98"/>
      <c r="AE529" s="98"/>
      <c r="AF529" s="98"/>
      <c r="AG529" s="98"/>
      <c r="AH529" s="98"/>
      <c r="AI529" s="98"/>
      <c r="AJ529" s="98"/>
      <c r="AK529" s="98"/>
    </row>
    <row r="530" ht="14.25">
      <c r="A530" s="98"/>
      <c r="B530" s="98"/>
      <c r="C530" s="98"/>
      <c r="D530" s="98"/>
      <c r="E530" s="98"/>
      <c r="F530" s="98"/>
      <c r="G530" s="98"/>
      <c r="H530" s="98"/>
      <c r="I530" s="98"/>
      <c r="J530" s="98"/>
      <c r="K530" s="98"/>
      <c r="L530" s="98"/>
      <c r="M530" s="98"/>
      <c r="R530" s="98"/>
      <c r="S530" s="98"/>
      <c r="T530" s="98"/>
      <c r="U530" s="98"/>
      <c r="V530" s="98"/>
      <c r="W530" s="98"/>
      <c r="X530" s="98"/>
      <c r="Y530" s="98"/>
      <c r="Z530" s="98"/>
      <c r="AA530" s="98"/>
      <c r="AE530" s="98"/>
      <c r="AF530" s="98"/>
      <c r="AG530" s="98"/>
      <c r="AH530" s="98"/>
      <c r="AI530" s="98"/>
      <c r="AJ530" s="98"/>
      <c r="AK530" s="98"/>
    </row>
    <row r="531" ht="14.25">
      <c r="A531" s="98"/>
      <c r="B531" s="98"/>
      <c r="C531" s="98"/>
      <c r="D531" s="98"/>
      <c r="E531" s="98"/>
      <c r="F531" s="98"/>
      <c r="G531" s="98"/>
      <c r="H531" s="98"/>
      <c r="I531" s="98"/>
      <c r="J531" s="98"/>
      <c r="K531" s="98"/>
      <c r="L531" s="98"/>
      <c r="M531" s="98"/>
      <c r="R531" s="98"/>
      <c r="S531" s="98"/>
      <c r="T531" s="98"/>
      <c r="U531" s="98"/>
      <c r="V531" s="98"/>
      <c r="W531" s="98"/>
      <c r="X531" s="98"/>
      <c r="Y531" s="98"/>
      <c r="Z531" s="98"/>
      <c r="AA531" s="98"/>
      <c r="AE531" s="98"/>
      <c r="AF531" s="98"/>
      <c r="AG531" s="98"/>
      <c r="AH531" s="98"/>
      <c r="AI531" s="98"/>
      <c r="AJ531" s="98"/>
      <c r="AK531" s="98"/>
    </row>
    <row r="532" ht="14.25">
      <c r="A532" s="98"/>
      <c r="B532" s="98"/>
      <c r="C532" s="98"/>
      <c r="D532" s="98"/>
      <c r="E532" s="98"/>
      <c r="F532" s="98"/>
      <c r="G532" s="98"/>
      <c r="H532" s="98"/>
      <c r="I532" s="98"/>
      <c r="J532" s="98"/>
      <c r="K532" s="98"/>
      <c r="L532" s="98"/>
      <c r="M532" s="98"/>
      <c r="R532" s="98"/>
      <c r="S532" s="98"/>
      <c r="T532" s="98"/>
      <c r="U532" s="98"/>
      <c r="V532" s="98"/>
      <c r="W532" s="98"/>
      <c r="X532" s="98"/>
      <c r="Y532" s="98"/>
      <c r="Z532" s="98"/>
      <c r="AA532" s="98"/>
      <c r="AE532" s="98"/>
      <c r="AF532" s="98"/>
      <c r="AG532" s="98"/>
      <c r="AH532" s="98"/>
      <c r="AI532" s="98"/>
      <c r="AJ532" s="98"/>
      <c r="AK532" s="98"/>
    </row>
    <row r="533" ht="14.25">
      <c r="A533" s="98"/>
      <c r="B533" s="98"/>
      <c r="C533" s="98"/>
      <c r="D533" s="98"/>
      <c r="E533" s="98"/>
      <c r="F533" s="98"/>
      <c r="G533" s="98"/>
      <c r="H533" s="98"/>
      <c r="I533" s="98"/>
      <c r="J533" s="98"/>
      <c r="K533" s="98"/>
      <c r="L533" s="98"/>
      <c r="M533" s="98"/>
      <c r="R533" s="98"/>
      <c r="S533" s="98"/>
      <c r="T533" s="98"/>
      <c r="U533" s="98"/>
      <c r="V533" s="98"/>
      <c r="W533" s="98"/>
      <c r="X533" s="98"/>
      <c r="Y533" s="98"/>
      <c r="Z533" s="98"/>
      <c r="AA533" s="98"/>
      <c r="AE533" s="98"/>
      <c r="AF533" s="98"/>
      <c r="AG533" s="98"/>
      <c r="AH533" s="98"/>
      <c r="AI533" s="98"/>
      <c r="AJ533" s="98"/>
      <c r="AK533" s="98"/>
    </row>
    <row r="534" ht="14.25">
      <c r="A534" s="98"/>
      <c r="B534" s="98"/>
      <c r="C534" s="98"/>
      <c r="D534" s="98"/>
      <c r="E534" s="98"/>
      <c r="F534" s="98"/>
      <c r="G534" s="98"/>
      <c r="H534" s="98"/>
      <c r="I534" s="98"/>
      <c r="J534" s="98"/>
      <c r="K534" s="98"/>
      <c r="L534" s="98"/>
      <c r="M534" s="98"/>
      <c r="R534" s="98"/>
      <c r="S534" s="98"/>
      <c r="T534" s="98"/>
      <c r="U534" s="98"/>
      <c r="V534" s="98"/>
      <c r="W534" s="98"/>
      <c r="X534" s="98"/>
      <c r="Y534" s="98"/>
      <c r="Z534" s="98"/>
      <c r="AA534" s="98"/>
      <c r="AE534" s="98"/>
      <c r="AF534" s="98"/>
      <c r="AG534" s="98"/>
      <c r="AH534" s="98"/>
      <c r="AI534" s="98"/>
      <c r="AJ534" s="98"/>
      <c r="AK534" s="98"/>
    </row>
    <row r="535" ht="14.25">
      <c r="A535" s="98"/>
      <c r="B535" s="98"/>
      <c r="C535" s="98"/>
      <c r="D535" s="98"/>
      <c r="E535" s="98"/>
      <c r="F535" s="98"/>
      <c r="G535" s="98"/>
      <c r="H535" s="98"/>
      <c r="I535" s="98"/>
      <c r="J535" s="98"/>
      <c r="K535" s="98"/>
      <c r="L535" s="98"/>
      <c r="M535" s="98"/>
      <c r="R535" s="98"/>
      <c r="S535" s="98"/>
      <c r="T535" s="98"/>
      <c r="U535" s="98"/>
      <c r="V535" s="98"/>
      <c r="W535" s="98"/>
      <c r="X535" s="98"/>
      <c r="Y535" s="98"/>
      <c r="Z535" s="98"/>
      <c r="AA535" s="98"/>
      <c r="AE535" s="98"/>
      <c r="AF535" s="98"/>
      <c r="AG535" s="98"/>
      <c r="AH535" s="98"/>
      <c r="AI535" s="98"/>
      <c r="AJ535" s="98"/>
      <c r="AK535" s="98"/>
    </row>
    <row r="536" ht="14.25">
      <c r="A536" s="98"/>
      <c r="B536" s="98"/>
      <c r="C536" s="98"/>
      <c r="D536" s="98"/>
      <c r="E536" s="98"/>
      <c r="F536" s="98"/>
      <c r="G536" s="98"/>
      <c r="H536" s="98"/>
      <c r="I536" s="98"/>
      <c r="J536" s="98"/>
      <c r="K536" s="98"/>
      <c r="L536" s="98"/>
      <c r="M536" s="98"/>
      <c r="R536" s="98"/>
      <c r="S536" s="98"/>
      <c r="T536" s="98"/>
      <c r="U536" s="98"/>
      <c r="V536" s="98"/>
      <c r="W536" s="98"/>
      <c r="X536" s="98"/>
      <c r="Y536" s="98"/>
      <c r="Z536" s="98"/>
      <c r="AA536" s="98"/>
      <c r="AE536" s="98"/>
      <c r="AF536" s="98"/>
      <c r="AG536" s="98"/>
      <c r="AH536" s="98"/>
      <c r="AI536" s="98"/>
      <c r="AJ536" s="98"/>
      <c r="AK536" s="98"/>
    </row>
    <row r="537" ht="14.25">
      <c r="A537" s="98"/>
      <c r="B537" s="98"/>
      <c r="C537" s="98"/>
      <c r="D537" s="98"/>
      <c r="E537" s="98"/>
      <c r="F537" s="98"/>
      <c r="G537" s="98"/>
      <c r="H537" s="98"/>
      <c r="I537" s="98"/>
      <c r="J537" s="98"/>
      <c r="K537" s="98"/>
      <c r="L537" s="98"/>
      <c r="M537" s="98"/>
      <c r="R537" s="98"/>
      <c r="S537" s="98"/>
      <c r="T537" s="98"/>
      <c r="U537" s="98"/>
      <c r="V537" s="98"/>
      <c r="W537" s="98"/>
      <c r="X537" s="98"/>
      <c r="Y537" s="98"/>
      <c r="Z537" s="98"/>
      <c r="AA537" s="98"/>
      <c r="AE537" s="98"/>
      <c r="AF537" s="98"/>
      <c r="AG537" s="98"/>
      <c r="AH537" s="98"/>
      <c r="AI537" s="98"/>
      <c r="AJ537" s="98"/>
      <c r="AK537" s="98"/>
    </row>
    <row r="538" ht="14.25">
      <c r="A538" s="98"/>
      <c r="B538" s="98"/>
      <c r="C538" s="98"/>
      <c r="D538" s="98"/>
      <c r="E538" s="98"/>
      <c r="F538" s="98"/>
      <c r="G538" s="98"/>
      <c r="H538" s="98"/>
      <c r="I538" s="98"/>
      <c r="J538" s="98"/>
      <c r="K538" s="98"/>
      <c r="L538" s="98"/>
      <c r="M538" s="98"/>
      <c r="R538" s="98"/>
      <c r="S538" s="98"/>
      <c r="T538" s="98"/>
      <c r="U538" s="98"/>
      <c r="V538" s="98"/>
      <c r="W538" s="98"/>
      <c r="X538" s="98"/>
      <c r="Y538" s="98"/>
      <c r="Z538" s="98"/>
      <c r="AA538" s="98"/>
      <c r="AE538" s="98"/>
      <c r="AF538" s="98"/>
      <c r="AG538" s="98"/>
      <c r="AH538" s="98"/>
      <c r="AI538" s="98"/>
      <c r="AJ538" s="98"/>
      <c r="AK538" s="98"/>
    </row>
    <row r="539" ht="14.25">
      <c r="A539" s="98"/>
      <c r="B539" s="98"/>
      <c r="C539" s="98"/>
      <c r="D539" s="98"/>
      <c r="E539" s="98"/>
      <c r="F539" s="98"/>
      <c r="G539" s="98"/>
      <c r="H539" s="98"/>
      <c r="I539" s="98"/>
      <c r="J539" s="98"/>
      <c r="K539" s="98"/>
      <c r="L539" s="98"/>
      <c r="M539" s="98"/>
      <c r="R539" s="98"/>
      <c r="S539" s="98"/>
      <c r="T539" s="98"/>
      <c r="U539" s="98"/>
      <c r="V539" s="98"/>
      <c r="W539" s="98"/>
      <c r="X539" s="98"/>
      <c r="Y539" s="98"/>
      <c r="Z539" s="98"/>
      <c r="AA539" s="98"/>
      <c r="AE539" s="98"/>
      <c r="AF539" s="98"/>
      <c r="AG539" s="98"/>
      <c r="AH539" s="98"/>
      <c r="AI539" s="98"/>
      <c r="AJ539" s="98"/>
      <c r="AK539" s="98"/>
    </row>
    <row r="540" ht="14.25">
      <c r="A540" s="98"/>
      <c r="B540" s="98"/>
      <c r="C540" s="98"/>
      <c r="D540" s="98"/>
      <c r="E540" s="98"/>
      <c r="F540" s="98"/>
      <c r="G540" s="98"/>
      <c r="H540" s="98"/>
      <c r="I540" s="98"/>
      <c r="J540" s="98"/>
      <c r="K540" s="98"/>
      <c r="L540" s="98"/>
      <c r="M540" s="98"/>
      <c r="R540" s="98"/>
      <c r="S540" s="98"/>
      <c r="T540" s="98"/>
      <c r="U540" s="98"/>
      <c r="V540" s="98"/>
      <c r="W540" s="98"/>
      <c r="X540" s="98"/>
      <c r="Y540" s="98"/>
      <c r="Z540" s="98"/>
      <c r="AA540" s="98"/>
      <c r="AE540" s="98"/>
      <c r="AF540" s="98"/>
      <c r="AG540" s="98"/>
      <c r="AH540" s="98"/>
      <c r="AI540" s="98"/>
      <c r="AJ540" s="98"/>
      <c r="AK540" s="98"/>
    </row>
    <row r="541" ht="14.25">
      <c r="A541" s="98"/>
      <c r="B541" s="98"/>
      <c r="C541" s="98"/>
      <c r="D541" s="98"/>
      <c r="E541" s="98"/>
      <c r="F541" s="98"/>
      <c r="G541" s="98"/>
      <c r="H541" s="98"/>
      <c r="I541" s="98"/>
      <c r="J541" s="98"/>
      <c r="K541" s="98"/>
      <c r="L541" s="98"/>
      <c r="M541" s="98"/>
      <c r="R541" s="98"/>
      <c r="S541" s="98"/>
      <c r="T541" s="98"/>
      <c r="U541" s="98"/>
      <c r="V541" s="98"/>
      <c r="W541" s="98"/>
      <c r="X541" s="98"/>
      <c r="Y541" s="98"/>
      <c r="Z541" s="98"/>
      <c r="AA541" s="98"/>
      <c r="AE541" s="98"/>
      <c r="AF541" s="98"/>
      <c r="AG541" s="98"/>
      <c r="AH541" s="98"/>
      <c r="AI541" s="98"/>
      <c r="AJ541" s="98"/>
      <c r="AK541" s="98"/>
    </row>
    <row r="542" ht="14.25">
      <c r="A542" s="98"/>
      <c r="B542" s="98"/>
      <c r="C542" s="98"/>
      <c r="D542" s="98"/>
      <c r="E542" s="98"/>
      <c r="F542" s="98"/>
      <c r="G542" s="98"/>
      <c r="H542" s="98"/>
      <c r="I542" s="98"/>
      <c r="J542" s="98"/>
      <c r="K542" s="98"/>
      <c r="L542" s="98"/>
      <c r="M542" s="98"/>
      <c r="R542" s="98"/>
      <c r="S542" s="98"/>
      <c r="T542" s="98"/>
      <c r="U542" s="98"/>
      <c r="V542" s="98"/>
      <c r="W542" s="98"/>
      <c r="X542" s="98"/>
      <c r="Y542" s="98"/>
      <c r="Z542" s="98"/>
      <c r="AA542" s="98"/>
      <c r="AE542" s="98"/>
      <c r="AF542" s="98"/>
      <c r="AG542" s="98"/>
      <c r="AH542" s="98"/>
      <c r="AI542" s="98"/>
      <c r="AJ542" s="98"/>
      <c r="AK542" s="98"/>
    </row>
    <row r="543" ht="14.25">
      <c r="A543" s="98"/>
      <c r="B543" s="98"/>
      <c r="C543" s="98"/>
      <c r="D543" s="98"/>
      <c r="E543" s="98"/>
      <c r="F543" s="98"/>
      <c r="G543" s="98"/>
      <c r="H543" s="98"/>
      <c r="I543" s="98"/>
      <c r="J543" s="98"/>
      <c r="K543" s="98"/>
      <c r="L543" s="98"/>
      <c r="M543" s="98"/>
      <c r="R543" s="98"/>
      <c r="S543" s="98"/>
      <c r="T543" s="98"/>
      <c r="U543" s="98"/>
      <c r="V543" s="98"/>
      <c r="W543" s="98"/>
      <c r="X543" s="98"/>
      <c r="Y543" s="98"/>
      <c r="Z543" s="98"/>
      <c r="AA543" s="98"/>
      <c r="AE543" s="98"/>
      <c r="AF543" s="98"/>
      <c r="AG543" s="98"/>
      <c r="AH543" s="98"/>
      <c r="AI543" s="98"/>
      <c r="AJ543" s="98"/>
      <c r="AK543" s="98"/>
    </row>
    <row r="544" ht="14.25">
      <c r="A544" s="98"/>
      <c r="B544" s="98"/>
      <c r="C544" s="98"/>
      <c r="D544" s="98"/>
      <c r="E544" s="98"/>
      <c r="F544" s="98"/>
      <c r="G544" s="98"/>
      <c r="H544" s="98"/>
      <c r="I544" s="98"/>
      <c r="J544" s="98"/>
      <c r="K544" s="98"/>
      <c r="L544" s="98"/>
      <c r="M544" s="98"/>
      <c r="R544" s="98"/>
      <c r="S544" s="98"/>
      <c r="T544" s="98"/>
      <c r="U544" s="98"/>
      <c r="V544" s="98"/>
      <c r="W544" s="98"/>
      <c r="X544" s="98"/>
      <c r="Y544" s="98"/>
      <c r="Z544" s="98"/>
      <c r="AA544" s="98"/>
      <c r="AE544" s="98"/>
      <c r="AF544" s="98"/>
      <c r="AG544" s="98"/>
      <c r="AH544" s="98"/>
      <c r="AI544" s="98"/>
      <c r="AJ544" s="98"/>
      <c r="AK544" s="98"/>
    </row>
    <row r="545" ht="14.25">
      <c r="A545" s="98"/>
      <c r="B545" s="98"/>
      <c r="C545" s="98"/>
      <c r="D545" s="98"/>
      <c r="E545" s="98"/>
      <c r="F545" s="98"/>
      <c r="G545" s="98"/>
      <c r="H545" s="98"/>
      <c r="I545" s="98"/>
      <c r="J545" s="98"/>
      <c r="K545" s="98"/>
      <c r="L545" s="98"/>
      <c r="M545" s="98"/>
      <c r="R545" s="98"/>
      <c r="S545" s="98"/>
      <c r="T545" s="98"/>
      <c r="U545" s="98"/>
      <c r="V545" s="98"/>
      <c r="W545" s="98"/>
      <c r="X545" s="98"/>
      <c r="Y545" s="98"/>
      <c r="Z545" s="98"/>
      <c r="AA545" s="98"/>
      <c r="AE545" s="98"/>
      <c r="AF545" s="98"/>
      <c r="AG545" s="98"/>
      <c r="AH545" s="98"/>
      <c r="AI545" s="98"/>
      <c r="AJ545" s="98"/>
      <c r="AK545" s="98"/>
    </row>
    <row r="546" ht="14.25">
      <c r="A546" s="98"/>
      <c r="B546" s="98"/>
      <c r="C546" s="98"/>
      <c r="D546" s="98"/>
      <c r="E546" s="98"/>
      <c r="F546" s="98"/>
      <c r="G546" s="98"/>
      <c r="H546" s="98"/>
      <c r="I546" s="98"/>
      <c r="J546" s="98"/>
      <c r="K546" s="98"/>
      <c r="L546" s="98"/>
      <c r="M546" s="98"/>
      <c r="R546" s="98"/>
      <c r="S546" s="98"/>
      <c r="T546" s="98"/>
      <c r="U546" s="98"/>
      <c r="V546" s="98"/>
      <c r="W546" s="98"/>
      <c r="X546" s="98"/>
      <c r="Y546" s="98"/>
      <c r="Z546" s="98"/>
      <c r="AA546" s="98"/>
      <c r="AE546" s="98"/>
      <c r="AF546" s="98"/>
      <c r="AG546" s="98"/>
      <c r="AH546" s="98"/>
      <c r="AI546" s="98"/>
      <c r="AJ546" s="98"/>
      <c r="AK546" s="98"/>
    </row>
    <row r="547" ht="14.25">
      <c r="A547" s="98"/>
      <c r="B547" s="98"/>
      <c r="C547" s="98"/>
      <c r="D547" s="98"/>
      <c r="E547" s="98"/>
      <c r="F547" s="98"/>
      <c r="G547" s="98"/>
      <c r="H547" s="98"/>
      <c r="I547" s="98"/>
      <c r="J547" s="98"/>
      <c r="K547" s="98"/>
      <c r="L547" s="98"/>
      <c r="M547" s="98"/>
      <c r="R547" s="98"/>
      <c r="S547" s="98"/>
      <c r="T547" s="98"/>
      <c r="U547" s="98"/>
      <c r="V547" s="98"/>
      <c r="W547" s="98"/>
      <c r="X547" s="98"/>
      <c r="Y547" s="98"/>
      <c r="Z547" s="98"/>
      <c r="AA547" s="98"/>
      <c r="AE547" s="98"/>
      <c r="AF547" s="98"/>
      <c r="AG547" s="98"/>
      <c r="AH547" s="98"/>
      <c r="AI547" s="98"/>
      <c r="AJ547" s="98"/>
      <c r="AK547" s="98"/>
    </row>
    <row r="548" ht="14.25">
      <c r="A548" s="98"/>
      <c r="B548" s="98"/>
      <c r="C548" s="98"/>
      <c r="D548" s="98"/>
      <c r="E548" s="98"/>
      <c r="F548" s="98"/>
      <c r="G548" s="98"/>
      <c r="H548" s="98"/>
      <c r="I548" s="98"/>
      <c r="J548" s="98"/>
      <c r="K548" s="98"/>
      <c r="L548" s="98"/>
      <c r="M548" s="98"/>
      <c r="R548" s="98"/>
      <c r="S548" s="98"/>
      <c r="T548" s="98"/>
      <c r="U548" s="98"/>
      <c r="V548" s="98"/>
      <c r="W548" s="98"/>
      <c r="X548" s="98"/>
      <c r="Y548" s="98"/>
      <c r="Z548" s="98"/>
      <c r="AA548" s="98"/>
      <c r="AE548" s="98"/>
      <c r="AF548" s="98"/>
      <c r="AG548" s="98"/>
      <c r="AH548" s="98"/>
      <c r="AI548" s="98"/>
      <c r="AJ548" s="98"/>
      <c r="AK548" s="98"/>
    </row>
    <row r="549" ht="14.25">
      <c r="A549" s="98"/>
      <c r="B549" s="98"/>
      <c r="C549" s="98"/>
      <c r="D549" s="98"/>
      <c r="E549" s="98"/>
      <c r="F549" s="98"/>
      <c r="G549" s="98"/>
      <c r="H549" s="98"/>
      <c r="I549" s="98"/>
      <c r="J549" s="98"/>
      <c r="K549" s="98"/>
      <c r="L549" s="98"/>
      <c r="M549" s="98"/>
      <c r="R549" s="98"/>
      <c r="S549" s="98"/>
      <c r="T549" s="98"/>
      <c r="U549" s="98"/>
      <c r="V549" s="98"/>
      <c r="W549" s="98"/>
      <c r="X549" s="98"/>
      <c r="Y549" s="98"/>
      <c r="Z549" s="98"/>
      <c r="AA549" s="98"/>
      <c r="AE549" s="98"/>
      <c r="AF549" s="98"/>
      <c r="AG549" s="98"/>
      <c r="AH549" s="98"/>
      <c r="AI549" s="98"/>
      <c r="AJ549" s="98"/>
      <c r="AK549" s="98"/>
    </row>
    <row r="550" ht="14.25">
      <c r="A550" s="98"/>
      <c r="B550" s="98"/>
      <c r="C550" s="98"/>
      <c r="D550" s="98"/>
      <c r="E550" s="98"/>
      <c r="F550" s="98"/>
      <c r="G550" s="98"/>
      <c r="H550" s="98"/>
      <c r="I550" s="98"/>
      <c r="J550" s="98"/>
      <c r="K550" s="98"/>
      <c r="L550" s="98"/>
      <c r="M550" s="98"/>
      <c r="R550" s="98"/>
      <c r="S550" s="98"/>
      <c r="T550" s="98"/>
      <c r="U550" s="98"/>
      <c r="V550" s="98"/>
      <c r="W550" s="98"/>
      <c r="X550" s="98"/>
      <c r="Y550" s="98"/>
      <c r="Z550" s="98"/>
      <c r="AA550" s="98"/>
      <c r="AE550" s="98"/>
      <c r="AF550" s="98"/>
      <c r="AG550" s="98"/>
      <c r="AH550" s="98"/>
      <c r="AI550" s="98"/>
      <c r="AJ550" s="98"/>
      <c r="AK550" s="98"/>
    </row>
    <row r="551" ht="14.25">
      <c r="A551" s="98"/>
      <c r="B551" s="98"/>
      <c r="C551" s="98"/>
      <c r="D551" s="98"/>
      <c r="E551" s="98"/>
      <c r="F551" s="98"/>
      <c r="G551" s="98"/>
      <c r="H551" s="98"/>
      <c r="I551" s="98"/>
      <c r="J551" s="98"/>
      <c r="K551" s="98"/>
      <c r="L551" s="98"/>
      <c r="M551" s="98"/>
      <c r="R551" s="98"/>
      <c r="S551" s="98"/>
      <c r="T551" s="98"/>
      <c r="U551" s="98"/>
      <c r="V551" s="98"/>
      <c r="W551" s="98"/>
      <c r="X551" s="98"/>
      <c r="Y551" s="98"/>
      <c r="Z551" s="98"/>
      <c r="AA551" s="98"/>
      <c r="AE551" s="98"/>
      <c r="AF551" s="98"/>
      <c r="AG551" s="98"/>
      <c r="AH551" s="98"/>
      <c r="AI551" s="98"/>
      <c r="AJ551" s="98"/>
      <c r="AK551" s="98"/>
    </row>
    <row r="552" ht="14.25">
      <c r="A552" s="98"/>
      <c r="B552" s="98"/>
      <c r="C552" s="98"/>
      <c r="D552" s="98"/>
      <c r="E552" s="98"/>
      <c r="F552" s="98"/>
      <c r="G552" s="98"/>
      <c r="H552" s="98"/>
      <c r="I552" s="98"/>
      <c r="J552" s="98"/>
      <c r="K552" s="98"/>
      <c r="L552" s="98"/>
      <c r="M552" s="98"/>
      <c r="R552" s="98"/>
      <c r="S552" s="98"/>
      <c r="T552" s="98"/>
      <c r="U552" s="98"/>
      <c r="V552" s="98"/>
      <c r="W552" s="98"/>
      <c r="X552" s="98"/>
      <c r="Y552" s="98"/>
      <c r="Z552" s="98"/>
      <c r="AA552" s="98"/>
      <c r="AE552" s="98"/>
      <c r="AF552" s="98"/>
      <c r="AG552" s="98"/>
      <c r="AH552" s="98"/>
      <c r="AI552" s="98"/>
      <c r="AJ552" s="98"/>
      <c r="AK552" s="98"/>
    </row>
    <row r="553" ht="14.25">
      <c r="A553" s="98"/>
      <c r="B553" s="98"/>
      <c r="C553" s="98"/>
      <c r="D553" s="98"/>
      <c r="E553" s="98"/>
      <c r="F553" s="98"/>
      <c r="G553" s="98"/>
      <c r="H553" s="98"/>
      <c r="I553" s="98"/>
      <c r="J553" s="98"/>
      <c r="K553" s="98"/>
      <c r="L553" s="98"/>
      <c r="M553" s="98"/>
      <c r="R553" s="98"/>
      <c r="S553" s="98"/>
      <c r="T553" s="98"/>
      <c r="U553" s="98"/>
      <c r="V553" s="98"/>
      <c r="W553" s="98"/>
      <c r="X553" s="98"/>
      <c r="Y553" s="98"/>
      <c r="Z553" s="98"/>
      <c r="AA553" s="98"/>
      <c r="AE553" s="98"/>
      <c r="AF553" s="98"/>
      <c r="AG553" s="98"/>
      <c r="AH553" s="98"/>
      <c r="AI553" s="98"/>
      <c r="AJ553" s="98"/>
      <c r="AK553" s="98"/>
    </row>
    <row r="554" ht="14.25">
      <c r="A554" s="98"/>
      <c r="B554" s="98"/>
      <c r="C554" s="98"/>
      <c r="D554" s="98"/>
      <c r="E554" s="98"/>
      <c r="F554" s="98"/>
      <c r="G554" s="98"/>
      <c r="H554" s="98"/>
      <c r="I554" s="98"/>
      <c r="J554" s="98"/>
      <c r="K554" s="98"/>
      <c r="L554" s="98"/>
      <c r="M554" s="98"/>
      <c r="R554" s="98"/>
      <c r="S554" s="98"/>
      <c r="T554" s="98"/>
      <c r="U554" s="98"/>
      <c r="V554" s="98"/>
      <c r="W554" s="98"/>
      <c r="X554" s="98"/>
      <c r="Y554" s="98"/>
      <c r="Z554" s="98"/>
      <c r="AA554" s="98"/>
      <c r="AE554" s="98"/>
      <c r="AF554" s="98"/>
      <c r="AG554" s="98"/>
      <c r="AH554" s="98"/>
      <c r="AI554" s="98"/>
      <c r="AJ554" s="98"/>
      <c r="AK554" s="98"/>
    </row>
    <row r="555" ht="14.25">
      <c r="A555" s="98"/>
      <c r="B555" s="98"/>
      <c r="C555" s="98"/>
      <c r="D555" s="98"/>
      <c r="E555" s="98"/>
      <c r="F555" s="98"/>
      <c r="G555" s="98"/>
      <c r="H555" s="98"/>
      <c r="I555" s="98"/>
      <c r="J555" s="98"/>
      <c r="K555" s="98"/>
      <c r="L555" s="98"/>
      <c r="M555" s="98"/>
      <c r="R555" s="98"/>
      <c r="S555" s="98"/>
      <c r="T555" s="98"/>
      <c r="U555" s="98"/>
      <c r="V555" s="98"/>
      <c r="W555" s="98"/>
      <c r="X555" s="98"/>
      <c r="Y555" s="98"/>
      <c r="Z555" s="98"/>
      <c r="AA555" s="98"/>
      <c r="AE555" s="98"/>
      <c r="AF555" s="98"/>
      <c r="AG555" s="98"/>
      <c r="AH555" s="98"/>
      <c r="AI555" s="98"/>
      <c r="AJ555" s="98"/>
      <c r="AK555" s="98"/>
    </row>
    <row r="556" ht="14.25">
      <c r="A556" s="98"/>
      <c r="B556" s="98"/>
      <c r="C556" s="98"/>
      <c r="D556" s="98"/>
      <c r="E556" s="98"/>
      <c r="F556" s="98"/>
      <c r="G556" s="98"/>
      <c r="H556" s="98"/>
      <c r="I556" s="98"/>
      <c r="J556" s="98"/>
      <c r="K556" s="98"/>
      <c r="L556" s="98"/>
      <c r="M556" s="98"/>
      <c r="R556" s="98"/>
      <c r="S556" s="98"/>
      <c r="T556" s="98"/>
      <c r="U556" s="98"/>
      <c r="V556" s="98"/>
      <c r="W556" s="98"/>
      <c r="X556" s="98"/>
      <c r="Y556" s="98"/>
      <c r="Z556" s="98"/>
      <c r="AA556" s="98"/>
      <c r="AE556" s="98"/>
      <c r="AF556" s="98"/>
      <c r="AG556" s="98"/>
      <c r="AH556" s="98"/>
      <c r="AI556" s="98"/>
      <c r="AJ556" s="98"/>
      <c r="AK556" s="98"/>
    </row>
    <row r="557" ht="14.25">
      <c r="A557" s="98"/>
      <c r="B557" s="98"/>
      <c r="C557" s="98"/>
      <c r="D557" s="98"/>
      <c r="E557" s="98"/>
      <c r="F557" s="98"/>
      <c r="G557" s="98"/>
      <c r="H557" s="98"/>
      <c r="I557" s="98"/>
      <c r="J557" s="98"/>
      <c r="K557" s="98"/>
      <c r="L557" s="98"/>
      <c r="M557" s="98"/>
      <c r="R557" s="98"/>
      <c r="S557" s="98"/>
      <c r="T557" s="98"/>
      <c r="U557" s="98"/>
      <c r="V557" s="98"/>
      <c r="W557" s="98"/>
      <c r="X557" s="98"/>
      <c r="Y557" s="98"/>
      <c r="Z557" s="98"/>
      <c r="AA557" s="98"/>
      <c r="AE557" s="98"/>
      <c r="AF557" s="98"/>
      <c r="AG557" s="98"/>
      <c r="AH557" s="98"/>
      <c r="AI557" s="98"/>
      <c r="AJ557" s="98"/>
      <c r="AK557" s="98"/>
    </row>
    <row r="558" ht="14.25">
      <c r="A558" s="98"/>
      <c r="B558" s="98"/>
      <c r="C558" s="98"/>
      <c r="D558" s="98"/>
      <c r="E558" s="98"/>
      <c r="F558" s="98"/>
      <c r="G558" s="98"/>
      <c r="H558" s="98"/>
      <c r="I558" s="98"/>
      <c r="J558" s="98"/>
      <c r="K558" s="98"/>
      <c r="L558" s="98"/>
      <c r="M558" s="98"/>
      <c r="R558" s="98"/>
      <c r="S558" s="98"/>
      <c r="T558" s="98"/>
      <c r="U558" s="98"/>
      <c r="V558" s="98"/>
      <c r="W558" s="98"/>
      <c r="X558" s="98"/>
      <c r="Y558" s="98"/>
      <c r="Z558" s="98"/>
      <c r="AA558" s="98"/>
      <c r="AE558" s="98"/>
      <c r="AF558" s="98"/>
      <c r="AG558" s="98"/>
      <c r="AH558" s="98"/>
      <c r="AI558" s="98"/>
      <c r="AJ558" s="98"/>
      <c r="AK558" s="98"/>
    </row>
    <row r="559" ht="14.25">
      <c r="A559" s="98"/>
      <c r="B559" s="98"/>
      <c r="C559" s="98"/>
      <c r="D559" s="98"/>
      <c r="E559" s="98"/>
      <c r="F559" s="98"/>
      <c r="G559" s="98"/>
      <c r="H559" s="98"/>
      <c r="I559" s="98"/>
      <c r="J559" s="98"/>
      <c r="K559" s="98"/>
      <c r="L559" s="98"/>
      <c r="M559" s="98"/>
      <c r="R559" s="98"/>
      <c r="S559" s="98"/>
      <c r="T559" s="98"/>
      <c r="U559" s="98"/>
      <c r="V559" s="98"/>
      <c r="W559" s="98"/>
      <c r="X559" s="98"/>
      <c r="Y559" s="98"/>
      <c r="Z559" s="98"/>
      <c r="AA559" s="98"/>
      <c r="AE559" s="98"/>
      <c r="AF559" s="98"/>
      <c r="AG559" s="98"/>
      <c r="AH559" s="98"/>
      <c r="AI559" s="98"/>
      <c r="AJ559" s="98"/>
      <c r="AK559" s="98"/>
    </row>
    <row r="560" ht="14.25">
      <c r="A560" s="98"/>
      <c r="B560" s="98"/>
      <c r="C560" s="98"/>
      <c r="D560" s="98"/>
      <c r="E560" s="98"/>
      <c r="F560" s="98"/>
      <c r="G560" s="98"/>
      <c r="H560" s="98"/>
      <c r="I560" s="98"/>
      <c r="J560" s="98"/>
      <c r="K560" s="98"/>
      <c r="L560" s="98"/>
      <c r="M560" s="98"/>
      <c r="R560" s="98"/>
      <c r="S560" s="98"/>
      <c r="T560" s="98"/>
      <c r="U560" s="98"/>
      <c r="V560" s="98"/>
      <c r="W560" s="98"/>
      <c r="X560" s="98"/>
      <c r="Y560" s="98"/>
      <c r="Z560" s="98"/>
      <c r="AA560" s="98"/>
      <c r="AE560" s="98"/>
      <c r="AF560" s="98"/>
      <c r="AG560" s="98"/>
      <c r="AH560" s="98"/>
      <c r="AI560" s="98"/>
      <c r="AJ560" s="98"/>
      <c r="AK560" s="98"/>
    </row>
    <row r="561" ht="14.25">
      <c r="A561" s="98"/>
      <c r="B561" s="98"/>
      <c r="C561" s="98"/>
      <c r="D561" s="98"/>
      <c r="E561" s="98"/>
      <c r="F561" s="98"/>
      <c r="G561" s="98"/>
      <c r="H561" s="98"/>
      <c r="I561" s="98"/>
      <c r="J561" s="98"/>
      <c r="K561" s="98"/>
      <c r="L561" s="98"/>
      <c r="M561" s="98"/>
      <c r="R561" s="98"/>
      <c r="S561" s="98"/>
      <c r="T561" s="98"/>
      <c r="U561" s="98"/>
      <c r="V561" s="98"/>
      <c r="W561" s="98"/>
      <c r="X561" s="98"/>
      <c r="Y561" s="98"/>
      <c r="Z561" s="98"/>
      <c r="AA561" s="98"/>
      <c r="AE561" s="98"/>
      <c r="AF561" s="98"/>
      <c r="AG561" s="98"/>
      <c r="AH561" s="98"/>
      <c r="AI561" s="98"/>
      <c r="AJ561" s="98"/>
      <c r="AK561" s="98"/>
    </row>
    <row r="562" ht="14.25">
      <c r="A562" s="98"/>
      <c r="B562" s="98"/>
      <c r="C562" s="98"/>
      <c r="D562" s="98"/>
      <c r="E562" s="98"/>
      <c r="F562" s="98"/>
      <c r="G562" s="98"/>
      <c r="H562" s="98"/>
      <c r="I562" s="98"/>
      <c r="J562" s="98"/>
      <c r="K562" s="98"/>
      <c r="L562" s="98"/>
      <c r="M562" s="98"/>
      <c r="R562" s="98"/>
      <c r="S562" s="98"/>
      <c r="T562" s="98"/>
      <c r="U562" s="98"/>
      <c r="V562" s="98"/>
      <c r="W562" s="98"/>
      <c r="X562" s="98"/>
      <c r="Y562" s="98"/>
      <c r="Z562" s="98"/>
      <c r="AA562" s="98"/>
      <c r="AE562" s="98"/>
      <c r="AF562" s="98"/>
      <c r="AG562" s="98"/>
      <c r="AH562" s="98"/>
      <c r="AI562" s="98"/>
      <c r="AJ562" s="98"/>
      <c r="AK562" s="98"/>
    </row>
    <row r="563" ht="14.25">
      <c r="A563" s="98"/>
      <c r="B563" s="98"/>
      <c r="C563" s="98"/>
      <c r="D563" s="98"/>
      <c r="E563" s="98"/>
      <c r="F563" s="98"/>
      <c r="G563" s="98"/>
      <c r="H563" s="98"/>
      <c r="I563" s="98"/>
      <c r="J563" s="98"/>
      <c r="K563" s="98"/>
      <c r="L563" s="98"/>
      <c r="M563" s="98"/>
      <c r="R563" s="98"/>
      <c r="S563" s="98"/>
      <c r="T563" s="98"/>
      <c r="U563" s="98"/>
      <c r="V563" s="98"/>
      <c r="W563" s="98"/>
      <c r="X563" s="98"/>
      <c r="Y563" s="98"/>
      <c r="Z563" s="98"/>
      <c r="AA563" s="98"/>
      <c r="AE563" s="98"/>
      <c r="AF563" s="98"/>
      <c r="AG563" s="98"/>
      <c r="AH563" s="98"/>
      <c r="AI563" s="98"/>
      <c r="AJ563" s="98"/>
      <c r="AK563" s="98"/>
    </row>
    <row r="564" ht="14.25">
      <c r="A564" s="98"/>
      <c r="B564" s="98"/>
      <c r="C564" s="98"/>
      <c r="D564" s="98"/>
      <c r="E564" s="98"/>
      <c r="F564" s="98"/>
      <c r="G564" s="98"/>
      <c r="H564" s="98"/>
      <c r="I564" s="98"/>
      <c r="J564" s="98"/>
      <c r="K564" s="98"/>
      <c r="L564" s="98"/>
      <c r="M564" s="98"/>
      <c r="R564" s="98"/>
      <c r="S564" s="98"/>
      <c r="T564" s="98"/>
      <c r="U564" s="98"/>
      <c r="V564" s="98"/>
      <c r="W564" s="98"/>
      <c r="X564" s="98"/>
      <c r="Y564" s="98"/>
      <c r="Z564" s="98"/>
      <c r="AA564" s="98"/>
      <c r="AE564" s="98"/>
      <c r="AF564" s="98"/>
      <c r="AG564" s="98"/>
      <c r="AH564" s="98"/>
      <c r="AI564" s="98"/>
      <c r="AJ564" s="98"/>
      <c r="AK564" s="98"/>
    </row>
    <row r="565" ht="14.25">
      <c r="A565" s="98"/>
      <c r="B565" s="98"/>
      <c r="C565" s="98"/>
      <c r="D565" s="98"/>
      <c r="E565" s="98"/>
      <c r="F565" s="98"/>
      <c r="G565" s="98"/>
      <c r="H565" s="98"/>
      <c r="I565" s="98"/>
      <c r="J565" s="98"/>
      <c r="K565" s="98"/>
      <c r="L565" s="98"/>
      <c r="M565" s="98"/>
      <c r="R565" s="98"/>
      <c r="S565" s="98"/>
      <c r="T565" s="98"/>
      <c r="U565" s="98"/>
      <c r="V565" s="98"/>
      <c r="W565" s="98"/>
      <c r="X565" s="98"/>
      <c r="Y565" s="98"/>
      <c r="Z565" s="98"/>
      <c r="AA565" s="98"/>
      <c r="AE565" s="98"/>
      <c r="AF565" s="98"/>
      <c r="AG565" s="98"/>
      <c r="AH565" s="98"/>
      <c r="AI565" s="98"/>
      <c r="AJ565" s="98"/>
      <c r="AK565" s="98"/>
    </row>
    <row r="566" ht="14.25">
      <c r="A566" s="98"/>
      <c r="B566" s="98"/>
      <c r="C566" s="98"/>
      <c r="D566" s="98"/>
      <c r="E566" s="98"/>
      <c r="F566" s="98"/>
      <c r="G566" s="98"/>
      <c r="H566" s="98"/>
      <c r="I566" s="98"/>
      <c r="J566" s="98"/>
      <c r="K566" s="98"/>
      <c r="L566" s="98"/>
      <c r="M566" s="98"/>
      <c r="R566" s="98"/>
      <c r="S566" s="98"/>
      <c r="T566" s="98"/>
      <c r="U566" s="98"/>
      <c r="V566" s="98"/>
      <c r="W566" s="98"/>
      <c r="X566" s="98"/>
      <c r="Y566" s="98"/>
      <c r="Z566" s="98"/>
      <c r="AA566" s="98"/>
      <c r="AE566" s="98"/>
      <c r="AF566" s="98"/>
      <c r="AG566" s="98"/>
      <c r="AH566" s="98"/>
      <c r="AI566" s="98"/>
      <c r="AJ566" s="98"/>
      <c r="AK566" s="98"/>
    </row>
    <row r="567" ht="14.25">
      <c r="A567" s="98"/>
      <c r="B567" s="98"/>
      <c r="C567" s="98"/>
      <c r="D567" s="98"/>
      <c r="E567" s="98"/>
      <c r="F567" s="98"/>
      <c r="G567" s="98"/>
      <c r="H567" s="98"/>
      <c r="I567" s="98"/>
      <c r="J567" s="98"/>
      <c r="K567" s="98"/>
      <c r="L567" s="98"/>
      <c r="M567" s="98"/>
      <c r="R567" s="98"/>
      <c r="S567" s="98"/>
      <c r="T567" s="98"/>
      <c r="U567" s="98"/>
      <c r="V567" s="98"/>
      <c r="W567" s="98"/>
      <c r="X567" s="98"/>
      <c r="Y567" s="98"/>
      <c r="Z567" s="98"/>
      <c r="AA567" s="98"/>
      <c r="AE567" s="98"/>
      <c r="AF567" s="98"/>
      <c r="AG567" s="98"/>
      <c r="AH567" s="98"/>
      <c r="AI567" s="98"/>
      <c r="AJ567" s="98"/>
      <c r="AK567" s="98"/>
    </row>
    <row r="568" ht="14.25">
      <c r="A568" s="98"/>
      <c r="B568" s="98"/>
      <c r="C568" s="98"/>
      <c r="D568" s="98"/>
      <c r="E568" s="98"/>
      <c r="F568" s="98"/>
      <c r="G568" s="98"/>
      <c r="H568" s="98"/>
      <c r="I568" s="98"/>
      <c r="J568" s="98"/>
      <c r="K568" s="98"/>
      <c r="L568" s="98"/>
      <c r="M568" s="98"/>
      <c r="R568" s="98"/>
      <c r="S568" s="98"/>
      <c r="T568" s="98"/>
      <c r="U568" s="98"/>
      <c r="V568" s="98"/>
      <c r="W568" s="98"/>
      <c r="X568" s="98"/>
      <c r="Y568" s="98"/>
      <c r="Z568" s="98"/>
      <c r="AA568" s="98"/>
      <c r="AE568" s="98"/>
      <c r="AF568" s="98"/>
      <c r="AG568" s="98"/>
      <c r="AH568" s="98"/>
      <c r="AI568" s="98"/>
      <c r="AJ568" s="98"/>
      <c r="AK568" s="98"/>
    </row>
    <row r="569" ht="14.25">
      <c r="A569" s="98"/>
      <c r="B569" s="98"/>
      <c r="C569" s="98"/>
      <c r="D569" s="98"/>
      <c r="E569" s="98"/>
      <c r="F569" s="98"/>
      <c r="G569" s="98"/>
      <c r="H569" s="98"/>
      <c r="I569" s="98"/>
      <c r="J569" s="98"/>
      <c r="K569" s="98"/>
      <c r="L569" s="98"/>
      <c r="M569" s="98"/>
      <c r="R569" s="98"/>
      <c r="S569" s="98"/>
      <c r="T569" s="98"/>
      <c r="U569" s="98"/>
      <c r="V569" s="98"/>
      <c r="W569" s="98"/>
      <c r="X569" s="98"/>
      <c r="Y569" s="98"/>
      <c r="Z569" s="98"/>
      <c r="AA569" s="98"/>
      <c r="AE569" s="98"/>
      <c r="AF569" s="98"/>
      <c r="AG569" s="98"/>
      <c r="AH569" s="98"/>
      <c r="AI569" s="98"/>
      <c r="AJ569" s="98"/>
      <c r="AK569" s="98"/>
    </row>
    <row r="570" ht="14.25">
      <c r="A570" s="98"/>
      <c r="B570" s="98"/>
      <c r="C570" s="98"/>
      <c r="D570" s="98"/>
      <c r="E570" s="98"/>
      <c r="F570" s="98"/>
      <c r="G570" s="98"/>
      <c r="H570" s="98"/>
      <c r="I570" s="98"/>
      <c r="J570" s="98"/>
      <c r="K570" s="98"/>
      <c r="L570" s="98"/>
      <c r="M570" s="98"/>
      <c r="R570" s="98"/>
      <c r="S570" s="98"/>
      <c r="T570" s="98"/>
      <c r="U570" s="98"/>
      <c r="V570" s="98"/>
      <c r="W570" s="98"/>
      <c r="X570" s="98"/>
      <c r="Y570" s="98"/>
      <c r="Z570" s="98"/>
      <c r="AA570" s="98"/>
      <c r="AE570" s="98"/>
      <c r="AF570" s="98"/>
      <c r="AG570" s="98"/>
      <c r="AH570" s="98"/>
      <c r="AI570" s="98"/>
      <c r="AJ570" s="98"/>
      <c r="AK570" s="98"/>
    </row>
    <row r="571" ht="14.25">
      <c r="A571" s="98"/>
      <c r="B571" s="98"/>
      <c r="C571" s="98"/>
      <c r="D571" s="98"/>
      <c r="E571" s="98"/>
      <c r="F571" s="98"/>
      <c r="G571" s="98"/>
      <c r="H571" s="98"/>
      <c r="I571" s="98"/>
      <c r="J571" s="98"/>
      <c r="K571" s="98"/>
      <c r="L571" s="98"/>
      <c r="M571" s="98"/>
      <c r="R571" s="98"/>
      <c r="S571" s="98"/>
      <c r="T571" s="98"/>
      <c r="U571" s="98"/>
      <c r="V571" s="98"/>
      <c r="W571" s="98"/>
      <c r="X571" s="98"/>
      <c r="Y571" s="98"/>
      <c r="Z571" s="98"/>
      <c r="AA571" s="98"/>
      <c r="AE571" s="98"/>
      <c r="AF571" s="98"/>
      <c r="AG571" s="98"/>
      <c r="AH571" s="98"/>
      <c r="AI571" s="98"/>
      <c r="AJ571" s="98"/>
      <c r="AK571" s="98"/>
    </row>
    <row r="572" ht="14.25">
      <c r="A572" s="98"/>
      <c r="B572" s="98"/>
      <c r="C572" s="98"/>
      <c r="D572" s="98"/>
      <c r="E572" s="98"/>
      <c r="F572" s="98"/>
      <c r="G572" s="98"/>
      <c r="H572" s="98"/>
      <c r="I572" s="98"/>
      <c r="J572" s="98"/>
      <c r="K572" s="98"/>
      <c r="L572" s="98"/>
      <c r="M572" s="98"/>
      <c r="R572" s="98"/>
      <c r="S572" s="98"/>
      <c r="T572" s="98"/>
      <c r="U572" s="98"/>
      <c r="V572" s="98"/>
      <c r="W572" s="98"/>
      <c r="X572" s="98"/>
      <c r="Y572" s="98"/>
      <c r="Z572" s="98"/>
      <c r="AA572" s="98"/>
      <c r="AE572" s="98"/>
      <c r="AF572" s="98"/>
      <c r="AG572" s="98"/>
      <c r="AH572" s="98"/>
      <c r="AI572" s="98"/>
      <c r="AJ572" s="98"/>
      <c r="AK572" s="98"/>
    </row>
    <row r="573" ht="14.25">
      <c r="A573" s="98"/>
      <c r="B573" s="98"/>
      <c r="C573" s="98"/>
      <c r="D573" s="98"/>
      <c r="E573" s="98"/>
      <c r="F573" s="98"/>
      <c r="G573" s="98"/>
      <c r="H573" s="98"/>
      <c r="I573" s="98"/>
      <c r="J573" s="98"/>
      <c r="K573" s="98"/>
      <c r="L573" s="98"/>
      <c r="M573" s="98"/>
      <c r="R573" s="98"/>
      <c r="S573" s="98"/>
      <c r="T573" s="98"/>
      <c r="U573" s="98"/>
      <c r="V573" s="98"/>
      <c r="W573" s="98"/>
      <c r="X573" s="98"/>
      <c r="Y573" s="98"/>
      <c r="Z573" s="98"/>
      <c r="AA573" s="98"/>
      <c r="AE573" s="98"/>
      <c r="AF573" s="98"/>
      <c r="AG573" s="98"/>
      <c r="AH573" s="98"/>
      <c r="AI573" s="98"/>
      <c r="AJ573" s="98"/>
      <c r="AK573" s="98"/>
    </row>
    <row r="574" ht="14.25">
      <c r="A574" s="98"/>
      <c r="B574" s="98"/>
      <c r="C574" s="98"/>
      <c r="D574" s="98"/>
      <c r="E574" s="98"/>
      <c r="F574" s="98"/>
      <c r="G574" s="98"/>
      <c r="H574" s="98"/>
      <c r="I574" s="98"/>
      <c r="J574" s="98"/>
      <c r="K574" s="98"/>
      <c r="L574" s="98"/>
      <c r="M574" s="98"/>
      <c r="R574" s="98"/>
      <c r="S574" s="98"/>
      <c r="T574" s="98"/>
      <c r="U574" s="98"/>
      <c r="V574" s="98"/>
      <c r="W574" s="98"/>
      <c r="X574" s="98"/>
      <c r="Y574" s="98"/>
      <c r="Z574" s="98"/>
      <c r="AA574" s="98"/>
      <c r="AE574" s="98"/>
      <c r="AF574" s="98"/>
      <c r="AG574" s="98"/>
      <c r="AH574" s="98"/>
      <c r="AI574" s="98"/>
      <c r="AJ574" s="98"/>
      <c r="AK574" s="98"/>
    </row>
    <row r="575" ht="14.25">
      <c r="A575" s="98"/>
      <c r="B575" s="98"/>
      <c r="C575" s="98"/>
      <c r="D575" s="98"/>
      <c r="E575" s="98"/>
      <c r="F575" s="98"/>
      <c r="G575" s="98"/>
      <c r="H575" s="98"/>
      <c r="I575" s="98"/>
      <c r="J575" s="98"/>
      <c r="K575" s="98"/>
      <c r="L575" s="98"/>
      <c r="M575" s="98"/>
      <c r="R575" s="98"/>
      <c r="S575" s="98"/>
      <c r="T575" s="98"/>
      <c r="U575" s="98"/>
      <c r="V575" s="98"/>
      <c r="W575" s="98"/>
      <c r="X575" s="98"/>
      <c r="Y575" s="98"/>
      <c r="Z575" s="98"/>
      <c r="AA575" s="98"/>
      <c r="AE575" s="98"/>
      <c r="AF575" s="98"/>
      <c r="AG575" s="98"/>
      <c r="AH575" s="98"/>
      <c r="AI575" s="98"/>
      <c r="AJ575" s="98"/>
      <c r="AK575" s="98"/>
    </row>
    <row r="576" ht="14.25">
      <c r="A576" s="98"/>
      <c r="B576" s="98"/>
      <c r="C576" s="98"/>
      <c r="D576" s="98"/>
      <c r="E576" s="98"/>
      <c r="F576" s="98"/>
      <c r="G576" s="98"/>
      <c r="H576" s="98"/>
      <c r="I576" s="98"/>
      <c r="J576" s="98"/>
      <c r="K576" s="98"/>
      <c r="L576" s="98"/>
      <c r="M576" s="98"/>
      <c r="R576" s="98"/>
      <c r="S576" s="98"/>
      <c r="T576" s="98"/>
      <c r="U576" s="98"/>
      <c r="V576" s="98"/>
      <c r="W576" s="98"/>
      <c r="X576" s="98"/>
      <c r="Y576" s="98"/>
      <c r="Z576" s="98"/>
      <c r="AA576" s="98"/>
      <c r="AE576" s="98"/>
      <c r="AF576" s="98"/>
      <c r="AG576" s="98"/>
      <c r="AH576" s="98"/>
      <c r="AI576" s="98"/>
      <c r="AJ576" s="98"/>
      <c r="AK576" s="98"/>
    </row>
    <row r="577" ht="14.25">
      <c r="A577" s="98"/>
      <c r="B577" s="98"/>
      <c r="C577" s="98"/>
      <c r="D577" s="98"/>
      <c r="E577" s="98"/>
      <c r="F577" s="98"/>
      <c r="G577" s="98"/>
      <c r="H577" s="98"/>
      <c r="I577" s="98"/>
      <c r="J577" s="98"/>
      <c r="K577" s="98"/>
      <c r="L577" s="98"/>
      <c r="M577" s="98"/>
      <c r="R577" s="98"/>
      <c r="S577" s="98"/>
      <c r="T577" s="98"/>
      <c r="U577" s="98"/>
      <c r="V577" s="98"/>
      <c r="W577" s="98"/>
      <c r="X577" s="98"/>
      <c r="Y577" s="98"/>
      <c r="Z577" s="98"/>
      <c r="AA577" s="98"/>
      <c r="AE577" s="98"/>
      <c r="AF577" s="98"/>
      <c r="AG577" s="98"/>
      <c r="AH577" s="98"/>
      <c r="AI577" s="98"/>
      <c r="AJ577" s="98"/>
      <c r="AK577" s="98"/>
    </row>
    <row r="578" ht="14.25">
      <c r="A578" s="98"/>
      <c r="B578" s="98"/>
      <c r="C578" s="98"/>
      <c r="D578" s="98"/>
      <c r="E578" s="98"/>
      <c r="F578" s="98"/>
      <c r="G578" s="98"/>
      <c r="H578" s="98"/>
      <c r="I578" s="98"/>
      <c r="J578" s="98"/>
      <c r="K578" s="98"/>
      <c r="L578" s="98"/>
      <c r="M578" s="98"/>
      <c r="R578" s="98"/>
      <c r="S578" s="98"/>
      <c r="T578" s="98"/>
      <c r="U578" s="98"/>
      <c r="V578" s="98"/>
      <c r="W578" s="98"/>
      <c r="X578" s="98"/>
      <c r="Y578" s="98"/>
      <c r="Z578" s="98"/>
      <c r="AA578" s="98"/>
      <c r="AE578" s="98"/>
      <c r="AF578" s="98"/>
      <c r="AG578" s="98"/>
      <c r="AH578" s="98"/>
      <c r="AI578" s="98"/>
      <c r="AJ578" s="98"/>
      <c r="AK578" s="98"/>
    </row>
    <row r="579" ht="14.25">
      <c r="A579" s="98"/>
      <c r="B579" s="98"/>
      <c r="C579" s="98"/>
      <c r="D579" s="98"/>
      <c r="E579" s="98"/>
      <c r="F579" s="98"/>
      <c r="G579" s="98"/>
      <c r="H579" s="98"/>
      <c r="I579" s="98"/>
      <c r="J579" s="98"/>
      <c r="K579" s="98"/>
      <c r="L579" s="98"/>
      <c r="M579" s="98"/>
      <c r="R579" s="98"/>
      <c r="S579" s="98"/>
      <c r="T579" s="98"/>
      <c r="U579" s="98"/>
      <c r="V579" s="98"/>
      <c r="W579" s="98"/>
      <c r="X579" s="98"/>
      <c r="Y579" s="98"/>
      <c r="Z579" s="98"/>
      <c r="AA579" s="98"/>
      <c r="AE579" s="98"/>
      <c r="AF579" s="98"/>
      <c r="AG579" s="98"/>
      <c r="AH579" s="98"/>
      <c r="AI579" s="98"/>
      <c r="AJ579" s="98"/>
      <c r="AK579" s="98"/>
    </row>
    <row r="580" ht="14.25">
      <c r="A580" s="98"/>
      <c r="B580" s="98"/>
      <c r="C580" s="98"/>
      <c r="D580" s="98"/>
      <c r="E580" s="98"/>
      <c r="F580" s="98"/>
      <c r="G580" s="98"/>
      <c r="H580" s="98"/>
      <c r="I580" s="98"/>
      <c r="J580" s="98"/>
      <c r="K580" s="98"/>
      <c r="L580" s="98"/>
      <c r="M580" s="98"/>
      <c r="R580" s="98"/>
      <c r="S580" s="98"/>
      <c r="T580" s="98"/>
      <c r="U580" s="98"/>
      <c r="V580" s="98"/>
      <c r="W580" s="98"/>
      <c r="X580" s="98"/>
      <c r="Y580" s="98"/>
      <c r="Z580" s="98"/>
      <c r="AA580" s="98"/>
      <c r="AE580" s="98"/>
      <c r="AF580" s="98"/>
      <c r="AG580" s="98"/>
      <c r="AH580" s="98"/>
      <c r="AI580" s="98"/>
      <c r="AJ580" s="98"/>
      <c r="AK580" s="98"/>
    </row>
    <row r="581" ht="14.25">
      <c r="A581" s="98"/>
      <c r="B581" s="98"/>
      <c r="C581" s="98"/>
      <c r="D581" s="98"/>
      <c r="E581" s="98"/>
      <c r="F581" s="98"/>
      <c r="G581" s="98"/>
      <c r="H581" s="98"/>
      <c r="I581" s="98"/>
      <c r="J581" s="98"/>
      <c r="K581" s="98"/>
      <c r="L581" s="98"/>
      <c r="M581" s="98"/>
      <c r="R581" s="98"/>
      <c r="S581" s="98"/>
      <c r="T581" s="98"/>
      <c r="U581" s="98"/>
      <c r="V581" s="98"/>
      <c r="W581" s="98"/>
      <c r="X581" s="98"/>
      <c r="Y581" s="98"/>
      <c r="Z581" s="98"/>
      <c r="AA581" s="98"/>
      <c r="AE581" s="98"/>
      <c r="AF581" s="98"/>
      <c r="AG581" s="98"/>
      <c r="AH581" s="98"/>
      <c r="AI581" s="98"/>
      <c r="AJ581" s="98"/>
      <c r="AK581" s="98"/>
    </row>
    <row r="582" ht="14.25">
      <c r="A582" s="98"/>
      <c r="B582" s="98"/>
      <c r="C582" s="98"/>
      <c r="D582" s="98"/>
      <c r="E582" s="98"/>
      <c r="F582" s="98"/>
      <c r="G582" s="98"/>
      <c r="H582" s="98"/>
      <c r="I582" s="98"/>
      <c r="J582" s="98"/>
      <c r="K582" s="98"/>
      <c r="L582" s="98"/>
      <c r="M582" s="98"/>
      <c r="R582" s="98"/>
      <c r="S582" s="98"/>
      <c r="T582" s="98"/>
      <c r="U582" s="98"/>
      <c r="V582" s="98"/>
      <c r="W582" s="98"/>
      <c r="X582" s="98"/>
      <c r="Y582" s="98"/>
      <c r="Z582" s="98"/>
      <c r="AA582" s="98"/>
      <c r="AE582" s="98"/>
      <c r="AF582" s="98"/>
      <c r="AG582" s="98"/>
      <c r="AH582" s="98"/>
      <c r="AI582" s="98"/>
      <c r="AJ582" s="98"/>
      <c r="AK582" s="98"/>
    </row>
    <row r="583" ht="14.25">
      <c r="A583" s="98"/>
      <c r="B583" s="98"/>
      <c r="C583" s="98"/>
      <c r="D583" s="98"/>
      <c r="E583" s="98"/>
      <c r="F583" s="98"/>
      <c r="G583" s="98"/>
      <c r="H583" s="98"/>
      <c r="I583" s="98"/>
      <c r="J583" s="98"/>
      <c r="K583" s="98"/>
      <c r="L583" s="98"/>
      <c r="M583" s="98"/>
      <c r="R583" s="98"/>
      <c r="S583" s="98"/>
      <c r="T583" s="98"/>
      <c r="U583" s="98"/>
      <c r="V583" s="98"/>
      <c r="W583" s="98"/>
      <c r="X583" s="98"/>
      <c r="Y583" s="98"/>
      <c r="Z583" s="98"/>
      <c r="AA583" s="98"/>
      <c r="AE583" s="98"/>
      <c r="AF583" s="98"/>
      <c r="AG583" s="98"/>
      <c r="AH583" s="98"/>
      <c r="AI583" s="98"/>
      <c r="AJ583" s="98"/>
      <c r="AK583" s="98"/>
    </row>
    <row r="584" ht="14.25">
      <c r="A584" s="98"/>
      <c r="B584" s="98"/>
      <c r="C584" s="98"/>
      <c r="D584" s="98"/>
      <c r="E584" s="98"/>
      <c r="F584" s="98"/>
      <c r="G584" s="98"/>
      <c r="H584" s="98"/>
      <c r="I584" s="98"/>
      <c r="J584" s="98"/>
      <c r="K584" s="98"/>
      <c r="L584" s="98"/>
      <c r="M584" s="98"/>
      <c r="R584" s="98"/>
      <c r="S584" s="98"/>
      <c r="T584" s="98"/>
      <c r="U584" s="98"/>
      <c r="V584" s="98"/>
      <c r="W584" s="98"/>
      <c r="X584" s="98"/>
      <c r="Y584" s="98"/>
      <c r="Z584" s="98"/>
      <c r="AA584" s="98"/>
      <c r="AE584" s="98"/>
      <c r="AF584" s="98"/>
      <c r="AG584" s="98"/>
      <c r="AH584" s="98"/>
      <c r="AI584" s="98"/>
      <c r="AJ584" s="98"/>
      <c r="AK584" s="98"/>
    </row>
    <row r="585" ht="14.25">
      <c r="A585" s="98"/>
      <c r="B585" s="98"/>
      <c r="C585" s="98"/>
      <c r="D585" s="98"/>
      <c r="E585" s="98"/>
      <c r="F585" s="98"/>
      <c r="G585" s="98"/>
      <c r="H585" s="98"/>
      <c r="I585" s="98"/>
      <c r="J585" s="98"/>
      <c r="K585" s="98"/>
      <c r="L585" s="98"/>
      <c r="M585" s="98"/>
      <c r="R585" s="98"/>
      <c r="S585" s="98"/>
      <c r="T585" s="98"/>
      <c r="U585" s="98"/>
      <c r="V585" s="98"/>
      <c r="W585" s="98"/>
      <c r="X585" s="98"/>
      <c r="Y585" s="98"/>
      <c r="Z585" s="98"/>
      <c r="AA585" s="98"/>
      <c r="AE585" s="98"/>
      <c r="AF585" s="98"/>
      <c r="AG585" s="98"/>
      <c r="AH585" s="98"/>
      <c r="AI585" s="98"/>
      <c r="AJ585" s="98"/>
      <c r="AK585" s="98"/>
    </row>
    <row r="586" ht="14.25">
      <c r="A586" s="98"/>
      <c r="B586" s="98"/>
      <c r="C586" s="98"/>
      <c r="D586" s="98"/>
      <c r="E586" s="98"/>
      <c r="F586" s="98"/>
      <c r="G586" s="98"/>
      <c r="H586" s="98"/>
      <c r="I586" s="98"/>
      <c r="J586" s="98"/>
      <c r="K586" s="98"/>
      <c r="L586" s="98"/>
      <c r="M586" s="98"/>
      <c r="R586" s="98"/>
      <c r="S586" s="98"/>
      <c r="T586" s="98"/>
      <c r="U586" s="98"/>
      <c r="V586" s="98"/>
      <c r="W586" s="98"/>
      <c r="X586" s="98"/>
      <c r="Y586" s="98"/>
      <c r="Z586" s="98"/>
      <c r="AA586" s="98"/>
      <c r="AE586" s="98"/>
      <c r="AF586" s="98"/>
      <c r="AG586" s="98"/>
      <c r="AH586" s="98"/>
      <c r="AI586" s="98"/>
      <c r="AJ586" s="98"/>
      <c r="AK586" s="98"/>
    </row>
    <row r="587" ht="14.25">
      <c r="A587" s="98"/>
      <c r="B587" s="98"/>
      <c r="C587" s="98"/>
      <c r="D587" s="98"/>
      <c r="E587" s="98"/>
      <c r="F587" s="98"/>
      <c r="G587" s="98"/>
      <c r="H587" s="98"/>
      <c r="I587" s="98"/>
      <c r="J587" s="98"/>
      <c r="K587" s="98"/>
      <c r="L587" s="98"/>
      <c r="M587" s="98"/>
      <c r="R587" s="98"/>
      <c r="S587" s="98"/>
      <c r="T587" s="98"/>
      <c r="U587" s="98"/>
      <c r="V587" s="98"/>
      <c r="W587" s="98"/>
      <c r="X587" s="98"/>
      <c r="Y587" s="98"/>
      <c r="Z587" s="98"/>
      <c r="AA587" s="98"/>
      <c r="AE587" s="98"/>
      <c r="AF587" s="98"/>
      <c r="AG587" s="98"/>
      <c r="AH587" s="98"/>
      <c r="AI587" s="98"/>
      <c r="AJ587" s="98"/>
      <c r="AK587" s="98"/>
    </row>
    <row r="588" ht="14.25">
      <c r="A588" s="98"/>
      <c r="B588" s="98"/>
      <c r="C588" s="98"/>
      <c r="D588" s="98"/>
      <c r="E588" s="98"/>
      <c r="F588" s="98"/>
      <c r="G588" s="98"/>
      <c r="H588" s="98"/>
      <c r="I588" s="98"/>
      <c r="J588" s="98"/>
      <c r="K588" s="98"/>
      <c r="L588" s="98"/>
      <c r="M588" s="98"/>
      <c r="R588" s="98"/>
      <c r="S588" s="98"/>
      <c r="T588" s="98"/>
      <c r="U588" s="98"/>
      <c r="V588" s="98"/>
      <c r="W588" s="98"/>
      <c r="X588" s="98"/>
      <c r="Y588" s="98"/>
      <c r="Z588" s="98"/>
      <c r="AA588" s="98"/>
      <c r="AE588" s="98"/>
      <c r="AF588" s="98"/>
      <c r="AG588" s="98"/>
      <c r="AH588" s="98"/>
      <c r="AI588" s="98"/>
      <c r="AJ588" s="98"/>
      <c r="AK588" s="98"/>
    </row>
    <row r="589" ht="14.25">
      <c r="A589" s="98"/>
      <c r="B589" s="98"/>
      <c r="C589" s="98"/>
      <c r="D589" s="98"/>
      <c r="E589" s="98"/>
      <c r="F589" s="98"/>
      <c r="G589" s="98"/>
      <c r="H589" s="98"/>
      <c r="I589" s="98"/>
      <c r="J589" s="98"/>
      <c r="K589" s="98"/>
      <c r="L589" s="98"/>
      <c r="M589" s="98"/>
      <c r="R589" s="98"/>
      <c r="S589" s="98"/>
      <c r="T589" s="98"/>
      <c r="U589" s="98"/>
      <c r="V589" s="98"/>
      <c r="W589" s="98"/>
      <c r="X589" s="98"/>
      <c r="Y589" s="98"/>
      <c r="Z589" s="98"/>
      <c r="AA589" s="98"/>
      <c r="AE589" s="98"/>
      <c r="AF589" s="98"/>
      <c r="AG589" s="98"/>
      <c r="AH589" s="98"/>
      <c r="AI589" s="98"/>
      <c r="AJ589" s="98"/>
      <c r="AK589" s="98"/>
    </row>
    <row r="590" ht="14.25">
      <c r="A590" s="98"/>
      <c r="B590" s="98"/>
      <c r="C590" s="98"/>
      <c r="D590" s="98"/>
      <c r="E590" s="98"/>
      <c r="F590" s="98"/>
      <c r="G590" s="98"/>
      <c r="H590" s="98"/>
      <c r="I590" s="98"/>
      <c r="J590" s="98"/>
      <c r="K590" s="98"/>
      <c r="L590" s="98"/>
      <c r="M590" s="98"/>
      <c r="R590" s="98"/>
      <c r="S590" s="98"/>
      <c r="T590" s="98"/>
      <c r="U590" s="98"/>
      <c r="V590" s="98"/>
      <c r="W590" s="98"/>
      <c r="X590" s="98"/>
      <c r="Y590" s="98"/>
      <c r="Z590" s="98"/>
      <c r="AA590" s="98"/>
      <c r="AE590" s="98"/>
      <c r="AF590" s="98"/>
      <c r="AG590" s="98"/>
      <c r="AH590" s="98"/>
      <c r="AI590" s="98"/>
      <c r="AJ590" s="98"/>
      <c r="AK590" s="98"/>
    </row>
    <row r="591" ht="14.25">
      <c r="A591" s="98"/>
      <c r="B591" s="98"/>
      <c r="C591" s="98"/>
      <c r="D591" s="98"/>
      <c r="E591" s="98"/>
      <c r="F591" s="98"/>
      <c r="G591" s="98"/>
      <c r="H591" s="98"/>
      <c r="I591" s="98"/>
      <c r="J591" s="98"/>
      <c r="K591" s="98"/>
      <c r="L591" s="98"/>
      <c r="M591" s="98"/>
      <c r="R591" s="98"/>
      <c r="S591" s="98"/>
      <c r="T591" s="98"/>
      <c r="U591" s="98"/>
      <c r="V591" s="98"/>
      <c r="W591" s="98"/>
      <c r="X591" s="98"/>
      <c r="Y591" s="98"/>
      <c r="Z591" s="98"/>
      <c r="AA591" s="98"/>
      <c r="AE591" s="98"/>
      <c r="AF591" s="98"/>
      <c r="AG591" s="98"/>
      <c r="AH591" s="98"/>
      <c r="AI591" s="98"/>
      <c r="AJ591" s="98"/>
      <c r="AK591" s="98"/>
    </row>
    <row r="592" ht="14.25">
      <c r="A592" s="98"/>
      <c r="B592" s="98"/>
      <c r="C592" s="98"/>
      <c r="D592" s="98"/>
      <c r="E592" s="98"/>
      <c r="F592" s="98"/>
      <c r="G592" s="98"/>
      <c r="H592" s="98"/>
      <c r="I592" s="98"/>
      <c r="J592" s="98"/>
      <c r="K592" s="98"/>
      <c r="L592" s="98"/>
      <c r="M592" s="98"/>
      <c r="R592" s="98"/>
      <c r="S592" s="98"/>
      <c r="T592" s="98"/>
      <c r="U592" s="98"/>
      <c r="V592" s="98"/>
      <c r="W592" s="98"/>
      <c r="X592" s="98"/>
      <c r="Y592" s="98"/>
      <c r="Z592" s="98"/>
      <c r="AA592" s="98"/>
      <c r="AE592" s="98"/>
      <c r="AF592" s="98"/>
      <c r="AG592" s="98"/>
      <c r="AH592" s="98"/>
      <c r="AI592" s="98"/>
      <c r="AJ592" s="98"/>
      <c r="AK592" s="98"/>
    </row>
    <row r="593" ht="14.25">
      <c r="A593" s="98"/>
      <c r="B593" s="98"/>
      <c r="C593" s="98"/>
      <c r="D593" s="98"/>
      <c r="E593" s="98"/>
      <c r="F593" s="98"/>
      <c r="G593" s="98"/>
      <c r="H593" s="98"/>
      <c r="I593" s="98"/>
      <c r="J593" s="98"/>
      <c r="K593" s="98"/>
      <c r="L593" s="98"/>
      <c r="M593" s="98"/>
      <c r="R593" s="98"/>
      <c r="S593" s="98"/>
      <c r="T593" s="98"/>
      <c r="U593" s="98"/>
      <c r="V593" s="98"/>
      <c r="W593" s="98"/>
      <c r="X593" s="98"/>
      <c r="Y593" s="98"/>
      <c r="Z593" s="98"/>
      <c r="AA593" s="98"/>
      <c r="AE593" s="98"/>
      <c r="AF593" s="98"/>
      <c r="AG593" s="98"/>
      <c r="AH593" s="98"/>
      <c r="AI593" s="98"/>
      <c r="AJ593" s="98"/>
      <c r="AK593" s="98"/>
    </row>
    <row r="594" ht="14.25">
      <c r="A594" s="98"/>
      <c r="B594" s="98"/>
      <c r="C594" s="98"/>
      <c r="D594" s="98"/>
      <c r="E594" s="98"/>
      <c r="F594" s="98"/>
      <c r="G594" s="98"/>
      <c r="H594" s="98"/>
      <c r="I594" s="98"/>
      <c r="J594" s="98"/>
      <c r="K594" s="98"/>
      <c r="L594" s="98"/>
      <c r="M594" s="98"/>
      <c r="R594" s="98"/>
      <c r="S594" s="98"/>
      <c r="T594" s="98"/>
      <c r="U594" s="98"/>
      <c r="V594" s="98"/>
      <c r="W594" s="98"/>
      <c r="X594" s="98"/>
      <c r="Y594" s="98"/>
      <c r="Z594" s="98"/>
      <c r="AA594" s="98"/>
      <c r="AE594" s="98"/>
      <c r="AF594" s="98"/>
      <c r="AG594" s="98"/>
      <c r="AH594" s="98"/>
      <c r="AI594" s="98"/>
      <c r="AJ594" s="98"/>
      <c r="AK594" s="98"/>
    </row>
    <row r="595" ht="14.25">
      <c r="A595" s="98"/>
      <c r="B595" s="98"/>
      <c r="C595" s="98"/>
      <c r="D595" s="98"/>
      <c r="E595" s="98"/>
      <c r="F595" s="98"/>
      <c r="G595" s="98"/>
      <c r="H595" s="98"/>
      <c r="I595" s="98"/>
      <c r="J595" s="98"/>
      <c r="K595" s="98"/>
      <c r="L595" s="98"/>
      <c r="M595" s="98"/>
      <c r="R595" s="98"/>
      <c r="S595" s="98"/>
      <c r="T595" s="98"/>
      <c r="U595" s="98"/>
      <c r="V595" s="98"/>
      <c r="W595" s="98"/>
      <c r="X595" s="98"/>
      <c r="Y595" s="98"/>
      <c r="Z595" s="98"/>
      <c r="AA595" s="98"/>
      <c r="AE595" s="98"/>
      <c r="AF595" s="98"/>
      <c r="AG595" s="98"/>
      <c r="AH595" s="98"/>
      <c r="AI595" s="98"/>
      <c r="AJ595" s="98"/>
      <c r="AK595" s="98"/>
    </row>
    <row r="596" ht="14.25">
      <c r="A596" s="98"/>
      <c r="B596" s="98"/>
      <c r="C596" s="98"/>
      <c r="D596" s="98"/>
      <c r="E596" s="98"/>
      <c r="F596" s="98"/>
      <c r="G596" s="98"/>
      <c r="H596" s="98"/>
      <c r="I596" s="98"/>
      <c r="J596" s="98"/>
      <c r="K596" s="98"/>
      <c r="L596" s="98"/>
      <c r="M596" s="98"/>
      <c r="R596" s="98"/>
      <c r="S596" s="98"/>
      <c r="T596" s="98"/>
      <c r="U596" s="98"/>
      <c r="V596" s="98"/>
      <c r="W596" s="98"/>
      <c r="X596" s="98"/>
      <c r="Y596" s="98"/>
      <c r="Z596" s="98"/>
      <c r="AA596" s="98"/>
      <c r="AE596" s="98"/>
      <c r="AF596" s="98"/>
      <c r="AG596" s="98"/>
      <c r="AH596" s="98"/>
      <c r="AI596" s="98"/>
      <c r="AJ596" s="98"/>
      <c r="AK596" s="98"/>
    </row>
    <row r="597" ht="14.25">
      <c r="A597" s="98"/>
      <c r="B597" s="98"/>
      <c r="C597" s="98"/>
      <c r="D597" s="98"/>
      <c r="E597" s="98"/>
      <c r="F597" s="98"/>
      <c r="G597" s="98"/>
      <c r="H597" s="98"/>
      <c r="I597" s="98"/>
      <c r="J597" s="98"/>
      <c r="K597" s="98"/>
      <c r="L597" s="98"/>
      <c r="M597" s="98"/>
      <c r="R597" s="98"/>
      <c r="S597" s="98"/>
      <c r="T597" s="98"/>
      <c r="U597" s="98"/>
      <c r="V597" s="98"/>
      <c r="W597" s="98"/>
      <c r="X597" s="98"/>
      <c r="Y597" s="98"/>
      <c r="Z597" s="98"/>
      <c r="AA597" s="98"/>
      <c r="AE597" s="98"/>
      <c r="AF597" s="98"/>
      <c r="AG597" s="98"/>
      <c r="AH597" s="98"/>
      <c r="AI597" s="98"/>
      <c r="AJ597" s="98"/>
      <c r="AK597" s="98"/>
    </row>
    <row r="598" ht="14.25">
      <c r="A598" s="98"/>
      <c r="B598" s="98"/>
      <c r="C598" s="98"/>
      <c r="D598" s="98"/>
      <c r="E598" s="98"/>
      <c r="F598" s="98"/>
      <c r="G598" s="98"/>
      <c r="H598" s="98"/>
      <c r="I598" s="98"/>
      <c r="J598" s="98"/>
      <c r="K598" s="98"/>
      <c r="L598" s="98"/>
      <c r="M598" s="98"/>
      <c r="R598" s="98"/>
      <c r="S598" s="98"/>
      <c r="T598" s="98"/>
      <c r="U598" s="98"/>
      <c r="V598" s="98"/>
      <c r="W598" s="98"/>
      <c r="X598" s="98"/>
      <c r="Y598" s="98"/>
      <c r="Z598" s="98"/>
      <c r="AA598" s="98"/>
      <c r="AE598" s="98"/>
      <c r="AF598" s="98"/>
      <c r="AG598" s="98"/>
      <c r="AH598" s="98"/>
      <c r="AI598" s="98"/>
      <c r="AJ598" s="98"/>
      <c r="AK598" s="98"/>
    </row>
    <row r="599" ht="14.25">
      <c r="A599" s="98"/>
      <c r="B599" s="98"/>
      <c r="C599" s="98"/>
      <c r="D599" s="98"/>
      <c r="E599" s="98"/>
      <c r="F599" s="98"/>
      <c r="G599" s="98"/>
      <c r="H599" s="98"/>
      <c r="I599" s="98"/>
      <c r="J599" s="98"/>
      <c r="K599" s="98"/>
      <c r="L599" s="98"/>
      <c r="M599" s="98"/>
      <c r="R599" s="98"/>
      <c r="S599" s="98"/>
      <c r="T599" s="98"/>
      <c r="U599" s="98"/>
      <c r="V599" s="98"/>
      <c r="W599" s="98"/>
      <c r="X599" s="98"/>
      <c r="Y599" s="98"/>
      <c r="Z599" s="98"/>
      <c r="AA599" s="98"/>
      <c r="AE599" s="98"/>
      <c r="AF599" s="98"/>
      <c r="AG599" s="98"/>
      <c r="AH599" s="98"/>
      <c r="AI599" s="98"/>
      <c r="AJ599" s="98"/>
      <c r="AK599" s="98"/>
    </row>
    <row r="600" ht="14.25">
      <c r="A600" s="98"/>
      <c r="B600" s="98"/>
      <c r="C600" s="98"/>
      <c r="D600" s="98"/>
      <c r="E600" s="98"/>
      <c r="F600" s="98"/>
      <c r="G600" s="98"/>
      <c r="H600" s="98"/>
      <c r="I600" s="98"/>
      <c r="J600" s="98"/>
      <c r="K600" s="98"/>
      <c r="L600" s="98"/>
      <c r="M600" s="98"/>
      <c r="R600" s="98"/>
      <c r="S600" s="98"/>
      <c r="T600" s="98"/>
      <c r="U600" s="98"/>
      <c r="V600" s="98"/>
      <c r="W600" s="98"/>
      <c r="X600" s="98"/>
      <c r="Y600" s="98"/>
      <c r="Z600" s="98"/>
      <c r="AA600" s="98"/>
      <c r="AE600" s="98"/>
      <c r="AF600" s="98"/>
      <c r="AG600" s="98"/>
      <c r="AH600" s="98"/>
      <c r="AI600" s="98"/>
      <c r="AJ600" s="98"/>
      <c r="AK600" s="98"/>
    </row>
    <row r="601" ht="14.25">
      <c r="A601" s="98"/>
      <c r="B601" s="98"/>
      <c r="C601" s="98"/>
      <c r="D601" s="98"/>
      <c r="E601" s="98"/>
      <c r="F601" s="98"/>
      <c r="G601" s="98"/>
      <c r="H601" s="98"/>
      <c r="I601" s="98"/>
      <c r="J601" s="98"/>
      <c r="K601" s="98"/>
      <c r="L601" s="98"/>
      <c r="M601" s="98"/>
      <c r="R601" s="98"/>
      <c r="S601" s="98"/>
      <c r="T601" s="98"/>
      <c r="U601" s="98"/>
      <c r="V601" s="98"/>
      <c r="W601" s="98"/>
      <c r="X601" s="98"/>
      <c r="Y601" s="98"/>
      <c r="Z601" s="98"/>
      <c r="AA601" s="98"/>
      <c r="AE601" s="98"/>
      <c r="AF601" s="98"/>
      <c r="AG601" s="98"/>
      <c r="AH601" s="98"/>
      <c r="AI601" s="98"/>
      <c r="AJ601" s="98"/>
      <c r="AK601" s="98"/>
    </row>
    <row r="602" ht="14.25">
      <c r="A602" s="98"/>
      <c r="B602" s="98"/>
      <c r="C602" s="98"/>
      <c r="D602" s="98"/>
      <c r="E602" s="98"/>
      <c r="F602" s="98"/>
      <c r="G602" s="98"/>
      <c r="H602" s="98"/>
      <c r="I602" s="98"/>
      <c r="J602" s="98"/>
      <c r="K602" s="98"/>
      <c r="L602" s="98"/>
      <c r="M602" s="98"/>
      <c r="R602" s="98"/>
      <c r="S602" s="98"/>
      <c r="T602" s="98"/>
      <c r="U602" s="98"/>
      <c r="V602" s="98"/>
      <c r="W602" s="98"/>
      <c r="X602" s="98"/>
      <c r="Y602" s="98"/>
      <c r="Z602" s="98"/>
      <c r="AA602" s="98"/>
      <c r="AE602" s="98"/>
      <c r="AF602" s="98"/>
      <c r="AG602" s="98"/>
      <c r="AH602" s="98"/>
      <c r="AI602" s="98"/>
      <c r="AJ602" s="98"/>
      <c r="AK602" s="98"/>
    </row>
    <row r="603" ht="14.25">
      <c r="A603" s="98"/>
      <c r="B603" s="98"/>
      <c r="C603" s="98"/>
      <c r="D603" s="98"/>
      <c r="E603" s="98"/>
      <c r="F603" s="98"/>
      <c r="G603" s="98"/>
      <c r="H603" s="98"/>
      <c r="I603" s="98"/>
      <c r="J603" s="98"/>
      <c r="K603" s="98"/>
      <c r="L603" s="98"/>
      <c r="M603" s="98"/>
      <c r="R603" s="98"/>
      <c r="S603" s="98"/>
      <c r="T603" s="98"/>
      <c r="U603" s="98"/>
      <c r="V603" s="98"/>
      <c r="W603" s="98"/>
      <c r="X603" s="98"/>
      <c r="Y603" s="98"/>
      <c r="Z603" s="98"/>
      <c r="AA603" s="98"/>
      <c r="AE603" s="98"/>
      <c r="AF603" s="98"/>
      <c r="AG603" s="98"/>
      <c r="AH603" s="98"/>
      <c r="AI603" s="98"/>
      <c r="AJ603" s="98"/>
      <c r="AK603" s="98"/>
    </row>
    <row r="604" ht="14.25">
      <c r="A604" s="98"/>
      <c r="B604" s="98"/>
      <c r="C604" s="98"/>
      <c r="D604" s="98"/>
      <c r="E604" s="98"/>
      <c r="F604" s="98"/>
      <c r="G604" s="98"/>
      <c r="H604" s="98"/>
      <c r="I604" s="98"/>
      <c r="J604" s="98"/>
      <c r="K604" s="98"/>
      <c r="L604" s="98"/>
      <c r="M604" s="98"/>
      <c r="R604" s="98"/>
      <c r="S604" s="98"/>
      <c r="T604" s="98"/>
      <c r="U604" s="98"/>
      <c r="V604" s="98"/>
      <c r="W604" s="98"/>
      <c r="X604" s="98"/>
      <c r="Y604" s="98"/>
      <c r="Z604" s="98"/>
      <c r="AA604" s="98"/>
      <c r="AE604" s="98"/>
      <c r="AF604" s="98"/>
      <c r="AG604" s="98"/>
      <c r="AH604" s="98"/>
      <c r="AI604" s="98"/>
      <c r="AJ604" s="98"/>
      <c r="AK604" s="98"/>
    </row>
    <row r="605" ht="14.25">
      <c r="A605" s="98"/>
      <c r="B605" s="98"/>
      <c r="C605" s="98"/>
      <c r="D605" s="98"/>
      <c r="E605" s="98"/>
      <c r="F605" s="98"/>
      <c r="G605" s="98"/>
      <c r="H605" s="98"/>
      <c r="I605" s="98"/>
      <c r="J605" s="98"/>
      <c r="K605" s="98"/>
      <c r="L605" s="98"/>
      <c r="M605" s="98"/>
      <c r="R605" s="98"/>
      <c r="S605" s="98"/>
      <c r="T605" s="98"/>
      <c r="U605" s="98"/>
      <c r="V605" s="98"/>
      <c r="W605" s="98"/>
      <c r="X605" s="98"/>
      <c r="Y605" s="98"/>
      <c r="Z605" s="98"/>
      <c r="AA605" s="98"/>
      <c r="AE605" s="98"/>
      <c r="AF605" s="98"/>
      <c r="AG605" s="98"/>
      <c r="AH605" s="98"/>
      <c r="AI605" s="98"/>
      <c r="AJ605" s="98"/>
      <c r="AK605" s="98"/>
    </row>
    <row r="606" ht="14.25">
      <c r="A606" s="98"/>
      <c r="B606" s="98"/>
      <c r="C606" s="98"/>
      <c r="D606" s="98"/>
      <c r="E606" s="98"/>
      <c r="F606" s="98"/>
      <c r="G606" s="98"/>
      <c r="H606" s="98"/>
      <c r="I606" s="98"/>
      <c r="J606" s="98"/>
      <c r="K606" s="98"/>
      <c r="L606" s="98"/>
      <c r="M606" s="98"/>
      <c r="R606" s="98"/>
      <c r="S606" s="98"/>
      <c r="T606" s="98"/>
      <c r="U606" s="98"/>
      <c r="V606" s="98"/>
      <c r="W606" s="98"/>
      <c r="X606" s="98"/>
      <c r="Y606" s="98"/>
      <c r="Z606" s="98"/>
      <c r="AA606" s="98"/>
      <c r="AE606" s="98"/>
      <c r="AF606" s="98"/>
      <c r="AG606" s="98"/>
      <c r="AH606" s="98"/>
      <c r="AI606" s="98"/>
      <c r="AJ606" s="98"/>
      <c r="AK606" s="98"/>
    </row>
    <row r="607" ht="14.25">
      <c r="A607" s="98"/>
      <c r="B607" s="98"/>
      <c r="C607" s="98"/>
      <c r="D607" s="98"/>
      <c r="E607" s="98"/>
      <c r="F607" s="98"/>
      <c r="G607" s="98"/>
      <c r="H607" s="98"/>
      <c r="I607" s="98"/>
      <c r="J607" s="98"/>
      <c r="K607" s="98"/>
      <c r="L607" s="98"/>
      <c r="M607" s="98"/>
      <c r="R607" s="98"/>
      <c r="S607" s="98"/>
      <c r="T607" s="98"/>
      <c r="U607" s="98"/>
      <c r="V607" s="98"/>
      <c r="W607" s="98"/>
      <c r="X607" s="98"/>
      <c r="Y607" s="98"/>
      <c r="Z607" s="98"/>
      <c r="AA607" s="98"/>
      <c r="AE607" s="98"/>
      <c r="AF607" s="98"/>
      <c r="AG607" s="98"/>
      <c r="AH607" s="98"/>
      <c r="AI607" s="98"/>
      <c r="AJ607" s="98"/>
      <c r="AK607" s="98"/>
    </row>
    <row r="608" ht="14.25">
      <c r="A608" s="98"/>
      <c r="B608" s="98"/>
      <c r="C608" s="98"/>
      <c r="D608" s="98"/>
      <c r="E608" s="98"/>
      <c r="F608" s="98"/>
      <c r="G608" s="98"/>
      <c r="H608" s="98"/>
      <c r="I608" s="98"/>
      <c r="J608" s="98"/>
      <c r="K608" s="98"/>
      <c r="L608" s="98"/>
      <c r="M608" s="98"/>
      <c r="R608" s="98"/>
      <c r="S608" s="98"/>
      <c r="T608" s="98"/>
      <c r="U608" s="98"/>
      <c r="V608" s="98"/>
      <c r="W608" s="98"/>
      <c r="X608" s="98"/>
      <c r="Y608" s="98"/>
      <c r="Z608" s="98"/>
      <c r="AA608" s="98"/>
      <c r="AE608" s="98"/>
      <c r="AF608" s="98"/>
      <c r="AG608" s="98"/>
      <c r="AH608" s="98"/>
      <c r="AI608" s="98"/>
      <c r="AJ608" s="98"/>
      <c r="AK608" s="98"/>
    </row>
    <row r="609" ht="14.25">
      <c r="A609" s="98"/>
      <c r="B609" s="98"/>
      <c r="C609" s="98"/>
      <c r="D609" s="98"/>
      <c r="E609" s="98"/>
      <c r="F609" s="98"/>
      <c r="G609" s="98"/>
      <c r="H609" s="98"/>
      <c r="I609" s="98"/>
      <c r="J609" s="98"/>
      <c r="K609" s="98"/>
      <c r="L609" s="98"/>
      <c r="M609" s="98"/>
      <c r="R609" s="98"/>
      <c r="S609" s="98"/>
      <c r="T609" s="98"/>
      <c r="U609" s="98"/>
      <c r="V609" s="98"/>
      <c r="W609" s="98"/>
      <c r="X609" s="98"/>
      <c r="Y609" s="98"/>
      <c r="Z609" s="98"/>
      <c r="AA609" s="98"/>
      <c r="AE609" s="98"/>
      <c r="AF609" s="98"/>
      <c r="AG609" s="98"/>
      <c r="AH609" s="98"/>
      <c r="AI609" s="98"/>
      <c r="AJ609" s="98"/>
      <c r="AK609" s="98"/>
    </row>
    <row r="610" ht="14.25">
      <c r="A610" s="98"/>
      <c r="B610" s="98"/>
      <c r="C610" s="98"/>
      <c r="D610" s="98"/>
      <c r="E610" s="98"/>
      <c r="F610" s="98"/>
      <c r="G610" s="98"/>
      <c r="H610" s="98"/>
      <c r="I610" s="98"/>
      <c r="J610" s="98"/>
      <c r="K610" s="98"/>
      <c r="L610" s="98"/>
      <c r="M610" s="98"/>
      <c r="R610" s="98"/>
      <c r="S610" s="98"/>
      <c r="T610" s="98"/>
      <c r="U610" s="98"/>
      <c r="V610" s="98"/>
      <c r="W610" s="98"/>
      <c r="X610" s="98"/>
      <c r="Y610" s="98"/>
      <c r="Z610" s="98"/>
      <c r="AA610" s="98"/>
      <c r="AE610" s="98"/>
      <c r="AF610" s="98"/>
      <c r="AG610" s="98"/>
      <c r="AH610" s="98"/>
      <c r="AI610" s="98"/>
      <c r="AJ610" s="98"/>
      <c r="AK610" s="98"/>
    </row>
    <row r="611" ht="14.25">
      <c r="A611" s="98"/>
      <c r="B611" s="98"/>
      <c r="C611" s="98"/>
      <c r="D611" s="98"/>
      <c r="E611" s="98"/>
      <c r="F611" s="98"/>
      <c r="G611" s="98"/>
      <c r="H611" s="98"/>
      <c r="I611" s="98"/>
      <c r="J611" s="98"/>
      <c r="K611" s="98"/>
      <c r="L611" s="98"/>
      <c r="M611" s="98"/>
      <c r="R611" s="98"/>
      <c r="S611" s="98"/>
      <c r="T611" s="98"/>
      <c r="U611" s="98"/>
      <c r="V611" s="98"/>
      <c r="W611" s="98"/>
      <c r="X611" s="98"/>
      <c r="Y611" s="98"/>
      <c r="Z611" s="98"/>
      <c r="AA611" s="98"/>
      <c r="AE611" s="98"/>
      <c r="AF611" s="98"/>
      <c r="AG611" s="98"/>
      <c r="AH611" s="98"/>
      <c r="AI611" s="98"/>
      <c r="AJ611" s="98"/>
      <c r="AK611" s="98"/>
    </row>
    <row r="612" ht="14.25">
      <c r="A612" s="98"/>
      <c r="B612" s="98"/>
      <c r="C612" s="98"/>
      <c r="D612" s="98"/>
      <c r="E612" s="98"/>
      <c r="F612" s="98"/>
      <c r="G612" s="98"/>
      <c r="H612" s="98"/>
      <c r="I612" s="98"/>
      <c r="J612" s="98"/>
      <c r="K612" s="98"/>
      <c r="L612" s="98"/>
      <c r="M612" s="98"/>
      <c r="R612" s="98"/>
      <c r="S612" s="98"/>
      <c r="T612" s="98"/>
      <c r="U612" s="98"/>
      <c r="V612" s="98"/>
      <c r="W612" s="98"/>
      <c r="X612" s="98"/>
      <c r="Y612" s="98"/>
      <c r="Z612" s="98"/>
      <c r="AA612" s="98"/>
      <c r="AE612" s="98"/>
      <c r="AF612" s="98"/>
      <c r="AG612" s="98"/>
      <c r="AH612" s="98"/>
      <c r="AI612" s="98"/>
      <c r="AJ612" s="98"/>
      <c r="AK612" s="98"/>
    </row>
    <row r="613" ht="14.25">
      <c r="A613" s="98"/>
      <c r="B613" s="98"/>
      <c r="C613" s="98"/>
      <c r="D613" s="98"/>
      <c r="E613" s="98"/>
      <c r="F613" s="98"/>
      <c r="G613" s="98"/>
      <c r="H613" s="98"/>
      <c r="I613" s="98"/>
      <c r="J613" s="98"/>
      <c r="K613" s="98"/>
      <c r="L613" s="98"/>
      <c r="M613" s="98"/>
      <c r="R613" s="98"/>
      <c r="S613" s="98"/>
      <c r="T613" s="98"/>
      <c r="U613" s="98"/>
      <c r="V613" s="98"/>
      <c r="W613" s="98"/>
      <c r="X613" s="98"/>
      <c r="Y613" s="98"/>
      <c r="Z613" s="98"/>
      <c r="AA613" s="98"/>
      <c r="AE613" s="98"/>
      <c r="AF613" s="98"/>
      <c r="AG613" s="98"/>
      <c r="AH613" s="98"/>
      <c r="AI613" s="98"/>
      <c r="AJ613" s="98"/>
      <c r="AK613" s="98"/>
    </row>
    <row r="614" ht="14.25">
      <c r="A614" s="98"/>
      <c r="B614" s="98"/>
      <c r="C614" s="98"/>
      <c r="D614" s="98"/>
      <c r="E614" s="98"/>
      <c r="F614" s="98"/>
      <c r="G614" s="98"/>
      <c r="H614" s="98"/>
      <c r="I614" s="98"/>
      <c r="J614" s="98"/>
      <c r="K614" s="98"/>
      <c r="L614" s="98"/>
      <c r="M614" s="98"/>
      <c r="R614" s="98"/>
      <c r="S614" s="98"/>
      <c r="T614" s="98"/>
      <c r="U614" s="98"/>
      <c r="V614" s="98"/>
      <c r="W614" s="98"/>
      <c r="X614" s="98"/>
      <c r="Y614" s="98"/>
      <c r="Z614" s="98"/>
      <c r="AA614" s="98"/>
      <c r="AE614" s="98"/>
      <c r="AF614" s="98"/>
      <c r="AG614" s="98"/>
      <c r="AH614" s="98"/>
      <c r="AI614" s="98"/>
      <c r="AJ614" s="98"/>
      <c r="AK614" s="98"/>
    </row>
    <row r="615" ht="14.25">
      <c r="A615" s="98"/>
      <c r="B615" s="98"/>
      <c r="C615" s="98"/>
      <c r="D615" s="98"/>
      <c r="E615" s="98"/>
      <c r="F615" s="98"/>
      <c r="G615" s="98"/>
      <c r="H615" s="98"/>
      <c r="I615" s="98"/>
      <c r="J615" s="98"/>
      <c r="K615" s="98"/>
      <c r="L615" s="98"/>
      <c r="M615" s="98"/>
      <c r="R615" s="98"/>
      <c r="S615" s="98"/>
      <c r="T615" s="98"/>
      <c r="U615" s="98"/>
      <c r="V615" s="98"/>
      <c r="W615" s="98"/>
      <c r="X615" s="98"/>
      <c r="Y615" s="98"/>
      <c r="Z615" s="98"/>
      <c r="AA615" s="98"/>
      <c r="AE615" s="98"/>
      <c r="AF615" s="98"/>
      <c r="AG615" s="98"/>
      <c r="AH615" s="98"/>
      <c r="AI615" s="98"/>
      <c r="AJ615" s="98"/>
      <c r="AK615" s="98"/>
    </row>
    <row r="616" ht="14.25">
      <c r="A616" s="98"/>
      <c r="B616" s="98"/>
      <c r="C616" s="98"/>
      <c r="D616" s="98"/>
      <c r="E616" s="98"/>
      <c r="F616" s="98"/>
      <c r="G616" s="98"/>
      <c r="H616" s="98"/>
      <c r="I616" s="98"/>
      <c r="J616" s="98"/>
      <c r="K616" s="98"/>
      <c r="L616" s="98"/>
      <c r="M616" s="98"/>
      <c r="R616" s="98"/>
      <c r="S616" s="98"/>
      <c r="T616" s="98"/>
      <c r="U616" s="98"/>
      <c r="V616" s="98"/>
      <c r="W616" s="98"/>
      <c r="X616" s="98"/>
      <c r="Y616" s="98"/>
      <c r="Z616" s="98"/>
      <c r="AA616" s="98"/>
      <c r="AE616" s="98"/>
      <c r="AF616" s="98"/>
      <c r="AG616" s="98"/>
      <c r="AH616" s="98"/>
      <c r="AI616" s="98"/>
      <c r="AJ616" s="98"/>
      <c r="AK616" s="98"/>
    </row>
    <row r="617" ht="14.25">
      <c r="A617" s="98"/>
      <c r="B617" s="98"/>
      <c r="C617" s="98"/>
      <c r="D617" s="98"/>
      <c r="E617" s="98"/>
      <c r="F617" s="98"/>
      <c r="G617" s="98"/>
      <c r="H617" s="98"/>
      <c r="I617" s="98"/>
      <c r="J617" s="98"/>
      <c r="K617" s="98"/>
      <c r="L617" s="98"/>
      <c r="M617" s="98"/>
      <c r="R617" s="98"/>
      <c r="S617" s="98"/>
      <c r="T617" s="98"/>
      <c r="U617" s="98"/>
      <c r="V617" s="98"/>
      <c r="W617" s="98"/>
      <c r="X617" s="98"/>
      <c r="Y617" s="98"/>
      <c r="Z617" s="98"/>
      <c r="AA617" s="98"/>
      <c r="AE617" s="98"/>
      <c r="AF617" s="98"/>
      <c r="AG617" s="98"/>
      <c r="AH617" s="98"/>
      <c r="AI617" s="98"/>
      <c r="AJ617" s="98"/>
      <c r="AK617" s="98"/>
    </row>
    <row r="618" ht="14.25">
      <c r="A618" s="98"/>
      <c r="B618" s="98"/>
      <c r="C618" s="98"/>
      <c r="D618" s="98"/>
      <c r="E618" s="98"/>
      <c r="F618" s="98"/>
      <c r="G618" s="98"/>
      <c r="H618" s="98"/>
      <c r="I618" s="98"/>
      <c r="J618" s="98"/>
      <c r="K618" s="98"/>
      <c r="L618" s="98"/>
      <c r="M618" s="98"/>
      <c r="R618" s="98"/>
      <c r="S618" s="98"/>
      <c r="T618" s="98"/>
      <c r="U618" s="98"/>
      <c r="V618" s="98"/>
      <c r="W618" s="98"/>
      <c r="X618" s="98"/>
      <c r="Y618" s="98"/>
      <c r="Z618" s="98"/>
      <c r="AA618" s="98"/>
      <c r="AE618" s="98"/>
      <c r="AF618" s="98"/>
      <c r="AG618" s="98"/>
      <c r="AH618" s="98"/>
      <c r="AI618" s="98"/>
      <c r="AJ618" s="98"/>
      <c r="AK618" s="98"/>
    </row>
    <row r="619" ht="14.25">
      <c r="A619" s="98"/>
      <c r="B619" s="98"/>
      <c r="C619" s="98"/>
      <c r="D619" s="98"/>
      <c r="E619" s="98"/>
      <c r="F619" s="98"/>
      <c r="G619" s="98"/>
      <c r="H619" s="98"/>
      <c r="I619" s="98"/>
      <c r="J619" s="98"/>
      <c r="K619" s="98"/>
      <c r="L619" s="98"/>
      <c r="M619" s="98"/>
      <c r="R619" s="98"/>
      <c r="S619" s="98"/>
      <c r="T619" s="98"/>
      <c r="U619" s="98"/>
      <c r="V619" s="98"/>
      <c r="W619" s="98"/>
      <c r="X619" s="98"/>
      <c r="Y619" s="98"/>
      <c r="Z619" s="98"/>
      <c r="AA619" s="98"/>
      <c r="AE619" s="98"/>
      <c r="AF619" s="98"/>
      <c r="AG619" s="98"/>
      <c r="AH619" s="98"/>
      <c r="AI619" s="98"/>
      <c r="AJ619" s="98"/>
      <c r="AK619" s="98"/>
    </row>
    <row r="620" ht="14.25">
      <c r="A620" s="98"/>
      <c r="B620" s="98"/>
      <c r="C620" s="98"/>
      <c r="D620" s="98"/>
      <c r="E620" s="98"/>
      <c r="F620" s="98"/>
      <c r="G620" s="98"/>
      <c r="H620" s="98"/>
      <c r="I620" s="98"/>
      <c r="J620" s="98"/>
      <c r="K620" s="98"/>
      <c r="L620" s="98"/>
      <c r="M620" s="98"/>
      <c r="R620" s="98"/>
      <c r="S620" s="98"/>
      <c r="T620" s="98"/>
      <c r="U620" s="98"/>
      <c r="V620" s="98"/>
      <c r="W620" s="98"/>
      <c r="X620" s="98"/>
      <c r="Y620" s="98"/>
      <c r="Z620" s="98"/>
      <c r="AA620" s="98"/>
      <c r="AE620" s="98"/>
      <c r="AF620" s="98"/>
      <c r="AG620" s="98"/>
      <c r="AH620" s="98"/>
      <c r="AI620" s="98"/>
      <c r="AJ620" s="98"/>
      <c r="AK620" s="98"/>
    </row>
    <row r="621" ht="14.25">
      <c r="A621" s="98"/>
      <c r="B621" s="98"/>
      <c r="C621" s="98"/>
      <c r="D621" s="98"/>
      <c r="E621" s="98"/>
      <c r="F621" s="98"/>
      <c r="G621" s="98"/>
      <c r="H621" s="98"/>
      <c r="I621" s="98"/>
      <c r="J621" s="98"/>
      <c r="K621" s="98"/>
      <c r="L621" s="98"/>
      <c r="M621" s="98"/>
      <c r="R621" s="98"/>
      <c r="S621" s="98"/>
      <c r="T621" s="98"/>
      <c r="U621" s="98"/>
      <c r="V621" s="98"/>
      <c r="W621" s="98"/>
      <c r="X621" s="98"/>
      <c r="Y621" s="98"/>
      <c r="Z621" s="98"/>
      <c r="AA621" s="98"/>
      <c r="AE621" s="98"/>
      <c r="AF621" s="98"/>
      <c r="AG621" s="98"/>
      <c r="AH621" s="98"/>
      <c r="AI621" s="98"/>
      <c r="AJ621" s="98"/>
      <c r="AK621" s="98"/>
    </row>
    <row r="622" ht="14.25">
      <c r="A622" s="98"/>
      <c r="B622" s="98"/>
      <c r="C622" s="98"/>
      <c r="D622" s="98"/>
      <c r="E622" s="98"/>
      <c r="F622" s="98"/>
      <c r="G622" s="98"/>
      <c r="H622" s="98"/>
      <c r="I622" s="98"/>
      <c r="J622" s="98"/>
      <c r="K622" s="98"/>
      <c r="L622" s="98"/>
      <c r="M622" s="98"/>
      <c r="R622" s="98"/>
      <c r="S622" s="98"/>
      <c r="T622" s="98"/>
      <c r="U622" s="98"/>
      <c r="V622" s="98"/>
      <c r="W622" s="98"/>
      <c r="X622" s="98"/>
      <c r="Y622" s="98"/>
      <c r="Z622" s="98"/>
      <c r="AA622" s="98"/>
      <c r="AE622" s="98"/>
      <c r="AF622" s="98"/>
      <c r="AG622" s="98"/>
      <c r="AH622" s="98"/>
      <c r="AI622" s="98"/>
      <c r="AJ622" s="98"/>
      <c r="AK622" s="98"/>
    </row>
    <row r="623" ht="14.25">
      <c r="A623" s="98"/>
      <c r="B623" s="98"/>
      <c r="C623" s="98"/>
      <c r="D623" s="98"/>
      <c r="E623" s="98"/>
      <c r="F623" s="98"/>
      <c r="G623" s="98"/>
      <c r="H623" s="98"/>
      <c r="I623" s="98"/>
      <c r="J623" s="98"/>
      <c r="K623" s="98"/>
      <c r="L623" s="98"/>
      <c r="M623" s="98"/>
      <c r="R623" s="98"/>
      <c r="S623" s="98"/>
      <c r="T623" s="98"/>
      <c r="U623" s="98"/>
      <c r="V623" s="98"/>
      <c r="W623" s="98"/>
      <c r="X623" s="98"/>
      <c r="Y623" s="98"/>
      <c r="Z623" s="98"/>
      <c r="AA623" s="98"/>
      <c r="AE623" s="98"/>
      <c r="AF623" s="98"/>
      <c r="AG623" s="98"/>
      <c r="AH623" s="98"/>
      <c r="AI623" s="98"/>
      <c r="AJ623" s="98"/>
      <c r="AK623" s="98"/>
    </row>
    <row r="624" ht="14.25">
      <c r="A624" s="98"/>
      <c r="B624" s="98"/>
      <c r="C624" s="98"/>
      <c r="D624" s="98"/>
      <c r="E624" s="98"/>
      <c r="F624" s="98"/>
      <c r="G624" s="98"/>
      <c r="H624" s="98"/>
      <c r="I624" s="98"/>
      <c r="J624" s="98"/>
      <c r="K624" s="98"/>
      <c r="L624" s="98"/>
      <c r="M624" s="98"/>
      <c r="R624" s="98"/>
      <c r="S624" s="98"/>
      <c r="T624" s="98"/>
      <c r="U624" s="98"/>
      <c r="V624" s="98"/>
      <c r="W624" s="98"/>
      <c r="X624" s="98"/>
      <c r="Y624" s="98"/>
      <c r="Z624" s="98"/>
      <c r="AA624" s="98"/>
      <c r="AE624" s="98"/>
      <c r="AF624" s="98"/>
      <c r="AG624" s="98"/>
      <c r="AH624" s="98"/>
      <c r="AI624" s="98"/>
      <c r="AJ624" s="98"/>
      <c r="AK624" s="98"/>
    </row>
    <row r="625" ht="14.25">
      <c r="A625" s="98"/>
      <c r="B625" s="98"/>
      <c r="C625" s="98"/>
      <c r="D625" s="98"/>
      <c r="E625" s="98"/>
      <c r="F625" s="98"/>
      <c r="G625" s="98"/>
      <c r="H625" s="98"/>
      <c r="I625" s="98"/>
      <c r="J625" s="98"/>
      <c r="K625" s="98"/>
      <c r="L625" s="98"/>
      <c r="M625" s="98"/>
      <c r="R625" s="98"/>
      <c r="S625" s="98"/>
      <c r="T625" s="98"/>
      <c r="U625" s="98"/>
      <c r="V625" s="98"/>
      <c r="W625" s="98"/>
      <c r="X625" s="98"/>
      <c r="Y625" s="98"/>
      <c r="Z625" s="98"/>
      <c r="AA625" s="98"/>
      <c r="AE625" s="98"/>
      <c r="AF625" s="98"/>
      <c r="AG625" s="98"/>
      <c r="AH625" s="98"/>
      <c r="AI625" s="98"/>
      <c r="AJ625" s="98"/>
      <c r="AK625" s="98"/>
    </row>
    <row r="626" ht="14.25">
      <c r="A626" s="98"/>
      <c r="B626" s="98"/>
      <c r="C626" s="98"/>
      <c r="D626" s="98"/>
      <c r="E626" s="98"/>
      <c r="F626" s="98"/>
      <c r="G626" s="98"/>
      <c r="H626" s="98"/>
      <c r="I626" s="98"/>
      <c r="J626" s="98"/>
      <c r="K626" s="98"/>
      <c r="L626" s="98"/>
      <c r="M626" s="98"/>
      <c r="R626" s="98"/>
      <c r="S626" s="98"/>
      <c r="T626" s="98"/>
      <c r="U626" s="98"/>
      <c r="V626" s="98"/>
      <c r="W626" s="98"/>
      <c r="X626" s="98"/>
      <c r="Y626" s="98"/>
      <c r="Z626" s="98"/>
      <c r="AA626" s="98"/>
      <c r="AE626" s="98"/>
      <c r="AF626" s="98"/>
      <c r="AG626" s="98"/>
      <c r="AH626" s="98"/>
      <c r="AI626" s="98"/>
      <c r="AJ626" s="98"/>
      <c r="AK626" s="98"/>
    </row>
    <row r="627" ht="14.25">
      <c r="A627" s="98"/>
      <c r="B627" s="98"/>
      <c r="C627" s="98"/>
      <c r="D627" s="98"/>
      <c r="E627" s="98"/>
      <c r="F627" s="98"/>
      <c r="G627" s="98"/>
      <c r="H627" s="98"/>
      <c r="I627" s="98"/>
      <c r="J627" s="98"/>
      <c r="K627" s="98"/>
      <c r="L627" s="98"/>
      <c r="M627" s="98"/>
      <c r="R627" s="98"/>
      <c r="S627" s="98"/>
      <c r="T627" s="98"/>
      <c r="U627" s="98"/>
      <c r="V627" s="98"/>
      <c r="W627" s="98"/>
      <c r="X627" s="98"/>
      <c r="Y627" s="98"/>
      <c r="Z627" s="98"/>
      <c r="AA627" s="98"/>
      <c r="AE627" s="98"/>
      <c r="AF627" s="98"/>
      <c r="AG627" s="98"/>
      <c r="AH627" s="98"/>
      <c r="AI627" s="98"/>
      <c r="AJ627" s="98"/>
      <c r="AK627" s="98"/>
    </row>
    <row r="628" ht="14.25">
      <c r="A628" s="98"/>
      <c r="B628" s="98"/>
      <c r="C628" s="98"/>
      <c r="D628" s="98"/>
      <c r="E628" s="98"/>
      <c r="F628" s="98"/>
      <c r="G628" s="98"/>
      <c r="H628" s="98"/>
      <c r="I628" s="98"/>
      <c r="J628" s="98"/>
      <c r="K628" s="98"/>
      <c r="L628" s="98"/>
      <c r="M628" s="98"/>
      <c r="R628" s="98"/>
      <c r="S628" s="98"/>
      <c r="T628" s="98"/>
      <c r="U628" s="98"/>
      <c r="V628" s="98"/>
      <c r="W628" s="98"/>
      <c r="X628" s="98"/>
      <c r="Y628" s="98"/>
      <c r="Z628" s="98"/>
      <c r="AA628" s="98"/>
      <c r="AE628" s="98"/>
      <c r="AF628" s="98"/>
      <c r="AG628" s="98"/>
      <c r="AH628" s="98"/>
      <c r="AI628" s="98"/>
      <c r="AJ628" s="98"/>
      <c r="AK628" s="98"/>
    </row>
    <row r="629" ht="14.25">
      <c r="A629" s="98"/>
      <c r="B629" s="98"/>
      <c r="C629" s="98"/>
      <c r="D629" s="98"/>
      <c r="E629" s="98"/>
      <c r="F629" s="98"/>
      <c r="G629" s="98"/>
      <c r="H629" s="98"/>
      <c r="I629" s="98"/>
      <c r="J629" s="98"/>
      <c r="K629" s="98"/>
      <c r="L629" s="98"/>
      <c r="M629" s="98"/>
      <c r="R629" s="98"/>
      <c r="S629" s="98"/>
      <c r="T629" s="98"/>
      <c r="U629" s="98"/>
      <c r="V629" s="98"/>
      <c r="W629" s="98"/>
      <c r="X629" s="98"/>
      <c r="Y629" s="98"/>
      <c r="Z629" s="98"/>
      <c r="AA629" s="98"/>
      <c r="AE629" s="98"/>
      <c r="AF629" s="98"/>
      <c r="AG629" s="98"/>
      <c r="AH629" s="98"/>
      <c r="AI629" s="98"/>
      <c r="AJ629" s="98"/>
      <c r="AK629" s="98"/>
    </row>
    <row r="630" ht="14.25">
      <c r="A630" s="98"/>
      <c r="B630" s="98"/>
      <c r="C630" s="98"/>
      <c r="D630" s="98"/>
      <c r="E630" s="98"/>
      <c r="F630" s="98"/>
      <c r="G630" s="98"/>
      <c r="H630" s="98"/>
      <c r="I630" s="98"/>
      <c r="J630" s="98"/>
      <c r="K630" s="98"/>
      <c r="L630" s="98"/>
      <c r="M630" s="98"/>
      <c r="R630" s="98"/>
      <c r="S630" s="98"/>
      <c r="T630" s="98"/>
      <c r="U630" s="98"/>
      <c r="V630" s="98"/>
      <c r="W630" s="98"/>
      <c r="X630" s="98"/>
      <c r="Y630" s="98"/>
      <c r="Z630" s="98"/>
      <c r="AA630" s="98"/>
      <c r="AE630" s="98"/>
      <c r="AF630" s="98"/>
      <c r="AG630" s="98"/>
      <c r="AH630" s="98"/>
      <c r="AI630" s="98"/>
      <c r="AJ630" s="98"/>
      <c r="AK630" s="98"/>
    </row>
    <row r="631" ht="14.25">
      <c r="A631" s="98"/>
      <c r="B631" s="98"/>
      <c r="C631" s="98"/>
      <c r="D631" s="98"/>
      <c r="E631" s="98"/>
      <c r="F631" s="98"/>
      <c r="G631" s="98"/>
      <c r="H631" s="98"/>
      <c r="I631" s="98"/>
      <c r="J631" s="98"/>
      <c r="K631" s="98"/>
      <c r="L631" s="98"/>
      <c r="M631" s="98"/>
      <c r="R631" s="98"/>
      <c r="S631" s="98"/>
      <c r="T631" s="98"/>
      <c r="U631" s="98"/>
      <c r="V631" s="98"/>
      <c r="W631" s="98"/>
      <c r="X631" s="98"/>
      <c r="Y631" s="98"/>
      <c r="Z631" s="98"/>
      <c r="AA631" s="98"/>
      <c r="AE631" s="98"/>
      <c r="AF631" s="98"/>
      <c r="AG631" s="98"/>
      <c r="AH631" s="98"/>
      <c r="AI631" s="98"/>
      <c r="AJ631" s="98"/>
      <c r="AK631" s="98"/>
    </row>
    <row r="632" ht="14.25">
      <c r="A632" s="98"/>
      <c r="B632" s="98"/>
      <c r="C632" s="98"/>
      <c r="D632" s="98"/>
      <c r="E632" s="98"/>
      <c r="F632" s="98"/>
      <c r="G632" s="98"/>
      <c r="H632" s="98"/>
      <c r="I632" s="98"/>
      <c r="J632" s="98"/>
      <c r="K632" s="98"/>
      <c r="L632" s="98"/>
      <c r="M632" s="98"/>
      <c r="R632" s="98"/>
      <c r="S632" s="98"/>
      <c r="T632" s="98"/>
      <c r="U632" s="98"/>
      <c r="V632" s="98"/>
      <c r="W632" s="98"/>
      <c r="X632" s="98"/>
      <c r="Y632" s="98"/>
      <c r="Z632" s="98"/>
      <c r="AA632" s="98"/>
      <c r="AE632" s="98"/>
      <c r="AF632" s="98"/>
      <c r="AG632" s="98"/>
      <c r="AH632" s="98"/>
      <c r="AI632" s="98"/>
      <c r="AJ632" s="98"/>
      <c r="AK632" s="98"/>
    </row>
    <row r="633" ht="14.25">
      <c r="A633" s="98"/>
      <c r="B633" s="98"/>
      <c r="C633" s="98"/>
      <c r="D633" s="98"/>
      <c r="E633" s="98"/>
      <c r="F633" s="98"/>
      <c r="G633" s="98"/>
      <c r="H633" s="98"/>
      <c r="I633" s="98"/>
      <c r="J633" s="98"/>
      <c r="K633" s="98"/>
      <c r="L633" s="98"/>
      <c r="M633" s="98"/>
      <c r="R633" s="98"/>
      <c r="S633" s="98"/>
      <c r="T633" s="98"/>
      <c r="U633" s="98"/>
      <c r="V633" s="98"/>
      <c r="W633" s="98"/>
      <c r="X633" s="98"/>
      <c r="Y633" s="98"/>
      <c r="Z633" s="98"/>
      <c r="AA633" s="98"/>
      <c r="AE633" s="98"/>
      <c r="AF633" s="98"/>
      <c r="AG633" s="98"/>
      <c r="AH633" s="98"/>
      <c r="AI633" s="98"/>
      <c r="AJ633" s="98"/>
      <c r="AK633" s="98"/>
    </row>
    <row r="634" ht="14.25">
      <c r="A634" s="98"/>
      <c r="B634" s="98"/>
      <c r="C634" s="98"/>
      <c r="D634" s="98"/>
      <c r="E634" s="98"/>
      <c r="F634" s="98"/>
      <c r="G634" s="98"/>
      <c r="H634" s="98"/>
      <c r="I634" s="98"/>
      <c r="J634" s="98"/>
      <c r="K634" s="98"/>
      <c r="L634" s="98"/>
      <c r="M634" s="98"/>
      <c r="R634" s="98"/>
      <c r="S634" s="98"/>
      <c r="T634" s="98"/>
      <c r="U634" s="98"/>
      <c r="V634" s="98"/>
      <c r="W634" s="98"/>
      <c r="X634" s="98"/>
      <c r="Y634" s="98"/>
      <c r="Z634" s="98"/>
      <c r="AA634" s="98"/>
      <c r="AE634" s="98"/>
      <c r="AF634" s="98"/>
      <c r="AG634" s="98"/>
      <c r="AH634" s="98"/>
      <c r="AI634" s="98"/>
      <c r="AJ634" s="98"/>
      <c r="AK634" s="98"/>
    </row>
    <row r="635" ht="14.25">
      <c r="A635" s="98"/>
      <c r="B635" s="98"/>
      <c r="C635" s="98"/>
      <c r="D635" s="98"/>
      <c r="E635" s="98"/>
      <c r="F635" s="98"/>
      <c r="G635" s="98"/>
      <c r="H635" s="98"/>
      <c r="I635" s="98"/>
      <c r="J635" s="98"/>
      <c r="K635" s="98"/>
      <c r="L635" s="98"/>
      <c r="M635" s="98"/>
      <c r="R635" s="98"/>
      <c r="S635" s="98"/>
      <c r="T635" s="98"/>
      <c r="U635" s="98"/>
      <c r="V635" s="98"/>
      <c r="W635" s="98"/>
      <c r="X635" s="98"/>
      <c r="Y635" s="98"/>
      <c r="Z635" s="98"/>
      <c r="AA635" s="98"/>
      <c r="AE635" s="98"/>
      <c r="AF635" s="98"/>
      <c r="AG635" s="98"/>
      <c r="AH635" s="98"/>
      <c r="AI635" s="98"/>
      <c r="AJ635" s="98"/>
      <c r="AK635" s="98"/>
    </row>
    <row r="636" ht="14.25">
      <c r="A636" s="98"/>
      <c r="B636" s="98"/>
      <c r="C636" s="98"/>
      <c r="D636" s="98"/>
      <c r="E636" s="98"/>
      <c r="F636" s="98"/>
      <c r="G636" s="98"/>
      <c r="H636" s="98"/>
      <c r="I636" s="98"/>
      <c r="J636" s="98"/>
      <c r="K636" s="98"/>
      <c r="L636" s="98"/>
      <c r="M636" s="98"/>
      <c r="R636" s="98"/>
      <c r="S636" s="98"/>
      <c r="T636" s="98"/>
      <c r="U636" s="98"/>
      <c r="V636" s="98"/>
      <c r="W636" s="98"/>
      <c r="X636" s="98"/>
      <c r="Y636" s="98"/>
      <c r="Z636" s="98"/>
      <c r="AA636" s="98"/>
      <c r="AE636" s="98"/>
      <c r="AF636" s="98"/>
      <c r="AG636" s="98"/>
      <c r="AH636" s="98"/>
      <c r="AI636" s="98"/>
      <c r="AJ636" s="98"/>
      <c r="AK636" s="98"/>
    </row>
    <row r="637" ht="14.25">
      <c r="A637" s="98"/>
      <c r="B637" s="98"/>
      <c r="C637" s="98"/>
      <c r="D637" s="98"/>
      <c r="E637" s="98"/>
      <c r="F637" s="98"/>
      <c r="G637" s="98"/>
      <c r="H637" s="98"/>
      <c r="I637" s="98"/>
      <c r="J637" s="98"/>
      <c r="K637" s="98"/>
      <c r="L637" s="98"/>
      <c r="M637" s="98"/>
      <c r="R637" s="98"/>
      <c r="S637" s="98"/>
      <c r="T637" s="98"/>
      <c r="U637" s="98"/>
      <c r="V637" s="98"/>
      <c r="W637" s="98"/>
      <c r="X637" s="98"/>
      <c r="Y637" s="98"/>
      <c r="Z637" s="98"/>
      <c r="AA637" s="98"/>
      <c r="AE637" s="98"/>
      <c r="AF637" s="98"/>
      <c r="AG637" s="98"/>
      <c r="AH637" s="98"/>
      <c r="AI637" s="98"/>
      <c r="AJ637" s="98"/>
      <c r="AK637" s="98"/>
    </row>
    <row r="638" ht="14.25">
      <c r="A638" s="98"/>
      <c r="B638" s="98"/>
      <c r="C638" s="98"/>
      <c r="D638" s="98"/>
      <c r="E638" s="98"/>
      <c r="F638" s="98"/>
      <c r="G638" s="98"/>
      <c r="H638" s="98"/>
      <c r="I638" s="98"/>
      <c r="J638" s="98"/>
      <c r="K638" s="98"/>
      <c r="L638" s="98"/>
      <c r="M638" s="98"/>
      <c r="R638" s="98"/>
      <c r="S638" s="98"/>
      <c r="T638" s="98"/>
      <c r="U638" s="98"/>
      <c r="V638" s="98"/>
      <c r="W638" s="98"/>
      <c r="X638" s="98"/>
      <c r="Y638" s="98"/>
      <c r="Z638" s="98"/>
      <c r="AA638" s="98"/>
      <c r="AE638" s="98"/>
      <c r="AF638" s="98"/>
      <c r="AG638" s="98"/>
      <c r="AH638" s="98"/>
      <c r="AI638" s="98"/>
      <c r="AJ638" s="98"/>
      <c r="AK638" s="98"/>
    </row>
    <row r="639" ht="14.25">
      <c r="A639" s="98"/>
      <c r="B639" s="98"/>
      <c r="C639" s="98"/>
      <c r="D639" s="98"/>
      <c r="E639" s="98"/>
      <c r="F639" s="98"/>
      <c r="G639" s="98"/>
      <c r="H639" s="98"/>
      <c r="I639" s="98"/>
      <c r="J639" s="98"/>
      <c r="K639" s="98"/>
      <c r="L639" s="98"/>
      <c r="M639" s="98"/>
      <c r="R639" s="98"/>
      <c r="S639" s="98"/>
      <c r="T639" s="98"/>
      <c r="U639" s="98"/>
      <c r="V639" s="98"/>
      <c r="W639" s="98"/>
      <c r="X639" s="98"/>
      <c r="Y639" s="98"/>
      <c r="Z639" s="98"/>
      <c r="AA639" s="98"/>
      <c r="AE639" s="98"/>
      <c r="AF639" s="98"/>
      <c r="AG639" s="98"/>
      <c r="AH639" s="98"/>
      <c r="AI639" s="98"/>
      <c r="AJ639" s="98"/>
      <c r="AK639" s="98"/>
    </row>
    <row r="640" ht="14.25">
      <c r="A640" s="98"/>
      <c r="B640" s="98"/>
      <c r="C640" s="98"/>
      <c r="D640" s="98"/>
      <c r="E640" s="98"/>
      <c r="F640" s="98"/>
      <c r="G640" s="98"/>
      <c r="H640" s="98"/>
      <c r="I640" s="98"/>
      <c r="J640" s="98"/>
      <c r="K640" s="98"/>
      <c r="L640" s="98"/>
      <c r="M640" s="98"/>
      <c r="R640" s="98"/>
      <c r="S640" s="98"/>
      <c r="T640" s="98"/>
      <c r="U640" s="98"/>
      <c r="V640" s="98"/>
      <c r="W640" s="98"/>
      <c r="X640" s="98"/>
      <c r="Y640" s="98"/>
      <c r="Z640" s="98"/>
      <c r="AA640" s="98"/>
      <c r="AE640" s="98"/>
      <c r="AF640" s="98"/>
      <c r="AG640" s="98"/>
      <c r="AH640" s="98"/>
      <c r="AI640" s="98"/>
      <c r="AJ640" s="98"/>
      <c r="AK640" s="98"/>
    </row>
    <row r="641" ht="14.25">
      <c r="A641" s="98"/>
      <c r="B641" s="98"/>
      <c r="C641" s="98"/>
      <c r="D641" s="98"/>
      <c r="E641" s="98"/>
      <c r="F641" s="98"/>
      <c r="G641" s="98"/>
      <c r="H641" s="98"/>
      <c r="I641" s="98"/>
      <c r="J641" s="98"/>
      <c r="K641" s="98"/>
      <c r="L641" s="98"/>
      <c r="M641" s="98"/>
      <c r="R641" s="98"/>
      <c r="S641" s="98"/>
      <c r="T641" s="98"/>
      <c r="U641" s="98"/>
      <c r="V641" s="98"/>
      <c r="W641" s="98"/>
      <c r="X641" s="98"/>
      <c r="Y641" s="98"/>
      <c r="Z641" s="98"/>
      <c r="AA641" s="98"/>
      <c r="AE641" s="98"/>
      <c r="AF641" s="98"/>
      <c r="AG641" s="98"/>
      <c r="AH641" s="98"/>
      <c r="AI641" s="98"/>
      <c r="AJ641" s="98"/>
      <c r="AK641" s="98"/>
    </row>
    <row r="642" ht="14.25">
      <c r="A642" s="98"/>
      <c r="B642" s="98"/>
      <c r="C642" s="98"/>
      <c r="D642" s="98"/>
      <c r="E642" s="98"/>
      <c r="F642" s="98"/>
      <c r="G642" s="98"/>
      <c r="H642" s="98"/>
      <c r="I642" s="98"/>
      <c r="J642" s="98"/>
      <c r="K642" s="98"/>
      <c r="L642" s="98"/>
      <c r="M642" s="98"/>
      <c r="R642" s="98"/>
      <c r="S642" s="98"/>
      <c r="T642" s="98"/>
      <c r="U642" s="98"/>
      <c r="V642" s="98"/>
      <c r="W642" s="98"/>
      <c r="X642" s="98"/>
      <c r="Y642" s="98"/>
      <c r="Z642" s="98"/>
      <c r="AA642" s="98"/>
      <c r="AE642" s="98"/>
      <c r="AF642" s="98"/>
      <c r="AG642" s="98"/>
      <c r="AH642" s="98"/>
      <c r="AI642" s="98"/>
      <c r="AJ642" s="98"/>
      <c r="AK642" s="98"/>
    </row>
    <row r="643" ht="14.25">
      <c r="A643" s="98"/>
      <c r="B643" s="98"/>
      <c r="C643" s="98"/>
      <c r="D643" s="98"/>
      <c r="E643" s="98"/>
      <c r="F643" s="98"/>
      <c r="G643" s="98"/>
      <c r="H643" s="98"/>
      <c r="I643" s="98"/>
      <c r="J643" s="98"/>
      <c r="K643" s="98"/>
      <c r="L643" s="98"/>
      <c r="M643" s="98"/>
      <c r="R643" s="98"/>
      <c r="S643" s="98"/>
      <c r="T643" s="98"/>
      <c r="U643" s="98"/>
      <c r="V643" s="98"/>
      <c r="W643" s="98"/>
      <c r="X643" s="98"/>
      <c r="Y643" s="98"/>
      <c r="Z643" s="98"/>
      <c r="AA643" s="98"/>
      <c r="AE643" s="98"/>
      <c r="AF643" s="98"/>
      <c r="AG643" s="98"/>
      <c r="AH643" s="98"/>
      <c r="AI643" s="98"/>
      <c r="AJ643" s="98"/>
      <c r="AK643" s="98"/>
    </row>
    <row r="644" ht="14.25">
      <c r="A644" s="98"/>
      <c r="B644" s="98"/>
      <c r="C644" s="98"/>
      <c r="D644" s="98"/>
      <c r="E644" s="98"/>
      <c r="F644" s="98"/>
      <c r="G644" s="98"/>
      <c r="H644" s="98"/>
      <c r="I644" s="98"/>
      <c r="J644" s="98"/>
      <c r="K644" s="98"/>
      <c r="L644" s="98"/>
      <c r="M644" s="98"/>
      <c r="R644" s="98"/>
      <c r="S644" s="98"/>
      <c r="T644" s="98"/>
      <c r="U644" s="98"/>
      <c r="V644" s="98"/>
      <c r="W644" s="98"/>
      <c r="X644" s="98"/>
      <c r="Y644" s="98"/>
      <c r="Z644" s="98"/>
      <c r="AA644" s="98"/>
      <c r="AE644" s="98"/>
      <c r="AF644" s="98"/>
      <c r="AG644" s="98"/>
      <c r="AH644" s="98"/>
      <c r="AI644" s="98"/>
      <c r="AJ644" s="98"/>
      <c r="AK644" s="98"/>
    </row>
    <row r="645" ht="14.25">
      <c r="A645" s="98"/>
      <c r="B645" s="98"/>
      <c r="C645" s="98"/>
      <c r="D645" s="98"/>
      <c r="E645" s="98"/>
      <c r="F645" s="98"/>
      <c r="G645" s="98"/>
      <c r="H645" s="98"/>
      <c r="I645" s="98"/>
      <c r="J645" s="98"/>
      <c r="K645" s="98"/>
      <c r="L645" s="98"/>
      <c r="M645" s="98"/>
      <c r="R645" s="98"/>
      <c r="S645" s="98"/>
      <c r="T645" s="98"/>
      <c r="U645" s="98"/>
      <c r="V645" s="98"/>
      <c r="W645" s="98"/>
      <c r="X645" s="98"/>
      <c r="Y645" s="98"/>
      <c r="Z645" s="98"/>
      <c r="AA645" s="98"/>
      <c r="AE645" s="98"/>
      <c r="AF645" s="98"/>
      <c r="AG645" s="98"/>
      <c r="AH645" s="98"/>
      <c r="AI645" s="98"/>
      <c r="AJ645" s="98"/>
      <c r="AK645" s="98"/>
    </row>
    <row r="646" ht="14.25">
      <c r="A646" s="98"/>
      <c r="B646" s="98"/>
      <c r="C646" s="98"/>
      <c r="D646" s="98"/>
      <c r="E646" s="98"/>
      <c r="F646" s="98"/>
      <c r="G646" s="98"/>
      <c r="H646" s="98"/>
      <c r="I646" s="98"/>
      <c r="J646" s="98"/>
      <c r="K646" s="98"/>
      <c r="L646" s="98"/>
      <c r="M646" s="98"/>
      <c r="R646" s="98"/>
      <c r="S646" s="98"/>
      <c r="T646" s="98"/>
      <c r="U646" s="98"/>
      <c r="V646" s="98"/>
      <c r="W646" s="98"/>
      <c r="X646" s="98"/>
      <c r="Y646" s="98"/>
      <c r="Z646" s="98"/>
      <c r="AA646" s="98"/>
      <c r="AE646" s="98"/>
      <c r="AF646" s="98"/>
      <c r="AG646" s="98"/>
      <c r="AH646" s="98"/>
      <c r="AI646" s="98"/>
      <c r="AJ646" s="98"/>
      <c r="AK646" s="98"/>
    </row>
    <row r="647" ht="14.25">
      <c r="A647" s="98"/>
      <c r="B647" s="98"/>
      <c r="C647" s="98"/>
      <c r="D647" s="98"/>
      <c r="E647" s="98"/>
      <c r="F647" s="98"/>
      <c r="G647" s="98"/>
      <c r="H647" s="98"/>
      <c r="I647" s="98"/>
      <c r="J647" s="98"/>
      <c r="K647" s="98"/>
      <c r="L647" s="98"/>
      <c r="M647" s="98"/>
      <c r="R647" s="98"/>
      <c r="S647" s="98"/>
      <c r="T647" s="98"/>
      <c r="U647" s="98"/>
      <c r="V647" s="98"/>
      <c r="W647" s="98"/>
      <c r="X647" s="98"/>
      <c r="Y647" s="98"/>
      <c r="Z647" s="98"/>
      <c r="AA647" s="98"/>
      <c r="AE647" s="98"/>
      <c r="AF647" s="98"/>
      <c r="AG647" s="98"/>
      <c r="AH647" s="98"/>
      <c r="AI647" s="98"/>
      <c r="AJ647" s="98"/>
      <c r="AK647" s="98"/>
    </row>
    <row r="648" ht="14.25">
      <c r="A648" s="98"/>
      <c r="B648" s="98"/>
      <c r="C648" s="98"/>
      <c r="D648" s="98"/>
      <c r="E648" s="98"/>
      <c r="F648" s="98"/>
      <c r="G648" s="98"/>
      <c r="H648" s="98"/>
      <c r="I648" s="98"/>
      <c r="J648" s="98"/>
      <c r="K648" s="98"/>
      <c r="L648" s="98"/>
      <c r="M648" s="98"/>
      <c r="R648" s="98"/>
      <c r="S648" s="98"/>
      <c r="T648" s="98"/>
      <c r="U648" s="98"/>
      <c r="V648" s="98"/>
      <c r="W648" s="98"/>
      <c r="X648" s="98"/>
      <c r="Y648" s="98"/>
      <c r="Z648" s="98"/>
      <c r="AA648" s="98"/>
      <c r="AE648" s="98"/>
      <c r="AF648" s="98"/>
      <c r="AG648" s="98"/>
      <c r="AH648" s="98"/>
      <c r="AI648" s="98"/>
      <c r="AJ648" s="98"/>
      <c r="AK648" s="98"/>
    </row>
    <row r="649" ht="14.25">
      <c r="A649" s="98"/>
      <c r="B649" s="98"/>
      <c r="C649" s="98"/>
      <c r="D649" s="98"/>
      <c r="E649" s="98"/>
      <c r="F649" s="98"/>
      <c r="G649" s="98"/>
      <c r="H649" s="98"/>
      <c r="I649" s="98"/>
      <c r="J649" s="98"/>
      <c r="K649" s="98"/>
      <c r="L649" s="98"/>
      <c r="M649" s="98"/>
      <c r="R649" s="98"/>
      <c r="S649" s="98"/>
      <c r="T649" s="98"/>
      <c r="U649" s="98"/>
      <c r="V649" s="98"/>
      <c r="W649" s="98"/>
      <c r="X649" s="98"/>
      <c r="Y649" s="98"/>
      <c r="Z649" s="98"/>
      <c r="AA649" s="98"/>
      <c r="AE649" s="98"/>
      <c r="AF649" s="98"/>
      <c r="AG649" s="98"/>
      <c r="AH649" s="98"/>
      <c r="AI649" s="98"/>
      <c r="AJ649" s="98"/>
      <c r="AK649" s="98"/>
    </row>
    <row r="650" ht="14.25">
      <c r="A650" s="98"/>
      <c r="B650" s="98"/>
      <c r="C650" s="98"/>
      <c r="D650" s="98"/>
      <c r="E650" s="98"/>
      <c r="F650" s="98"/>
      <c r="G650" s="98"/>
      <c r="H650" s="98"/>
      <c r="I650" s="98"/>
      <c r="J650" s="98"/>
      <c r="K650" s="98"/>
      <c r="L650" s="98"/>
      <c r="M650" s="98"/>
      <c r="R650" s="98"/>
      <c r="S650" s="98"/>
      <c r="T650" s="98"/>
      <c r="U650" s="98"/>
      <c r="V650" s="98"/>
      <c r="W650" s="98"/>
      <c r="X650" s="98"/>
      <c r="Y650" s="98"/>
      <c r="Z650" s="98"/>
      <c r="AA650" s="98"/>
      <c r="AE650" s="98"/>
      <c r="AF650" s="98"/>
      <c r="AG650" s="98"/>
      <c r="AH650" s="98"/>
      <c r="AI650" s="98"/>
      <c r="AJ650" s="98"/>
      <c r="AK650" s="98"/>
    </row>
    <row r="651" ht="14.25">
      <c r="A651" s="98"/>
      <c r="B651" s="98"/>
      <c r="C651" s="98"/>
      <c r="D651" s="98"/>
      <c r="E651" s="98"/>
      <c r="F651" s="98"/>
      <c r="G651" s="98"/>
      <c r="H651" s="98"/>
      <c r="I651" s="98"/>
      <c r="J651" s="98"/>
      <c r="K651" s="98"/>
      <c r="L651" s="98"/>
      <c r="M651" s="98"/>
      <c r="R651" s="98"/>
      <c r="S651" s="98"/>
      <c r="T651" s="98"/>
      <c r="U651" s="98"/>
      <c r="V651" s="98"/>
      <c r="W651" s="98"/>
      <c r="X651" s="98"/>
      <c r="Y651" s="98"/>
      <c r="Z651" s="98"/>
      <c r="AA651" s="98"/>
      <c r="AE651" s="98"/>
      <c r="AF651" s="98"/>
      <c r="AG651" s="98"/>
      <c r="AH651" s="98"/>
      <c r="AI651" s="98"/>
      <c r="AJ651" s="98"/>
      <c r="AK651" s="98"/>
    </row>
    <row r="652" ht="14.25">
      <c r="A652" s="98"/>
      <c r="B652" s="98"/>
      <c r="C652" s="98"/>
      <c r="D652" s="98"/>
      <c r="E652" s="98"/>
      <c r="F652" s="98"/>
      <c r="G652" s="98"/>
      <c r="H652" s="98"/>
      <c r="I652" s="98"/>
      <c r="J652" s="98"/>
      <c r="K652" s="98"/>
      <c r="L652" s="98"/>
      <c r="M652" s="98"/>
      <c r="R652" s="98"/>
      <c r="S652" s="98"/>
      <c r="T652" s="98"/>
      <c r="U652" s="98"/>
      <c r="V652" s="98"/>
      <c r="W652" s="98"/>
      <c r="X652" s="98"/>
      <c r="Y652" s="98"/>
      <c r="Z652" s="98"/>
      <c r="AA652" s="98"/>
      <c r="AE652" s="98"/>
      <c r="AF652" s="98"/>
      <c r="AG652" s="98"/>
      <c r="AH652" s="98"/>
      <c r="AI652" s="98"/>
      <c r="AJ652" s="98"/>
      <c r="AK652" s="98"/>
    </row>
    <row r="653" ht="14.25">
      <c r="A653" s="98"/>
      <c r="B653" s="98"/>
      <c r="C653" s="98"/>
      <c r="D653" s="98"/>
      <c r="E653" s="98"/>
      <c r="F653" s="98"/>
      <c r="G653" s="98"/>
      <c r="H653" s="98"/>
      <c r="I653" s="98"/>
      <c r="J653" s="98"/>
      <c r="K653" s="98"/>
      <c r="L653" s="98"/>
      <c r="M653" s="98"/>
      <c r="R653" s="98"/>
      <c r="S653" s="98"/>
      <c r="T653" s="98"/>
      <c r="U653" s="98"/>
      <c r="V653" s="98"/>
      <c r="W653" s="98"/>
      <c r="X653" s="98"/>
      <c r="Y653" s="98"/>
      <c r="Z653" s="98"/>
      <c r="AA653" s="98"/>
      <c r="AE653" s="98"/>
      <c r="AF653" s="98"/>
      <c r="AG653" s="98"/>
      <c r="AH653" s="98"/>
      <c r="AI653" s="98"/>
      <c r="AJ653" s="98"/>
      <c r="AK653" s="98"/>
    </row>
    <row r="654" ht="14.25">
      <c r="A654" s="98"/>
      <c r="B654" s="98"/>
      <c r="C654" s="98"/>
      <c r="D654" s="98"/>
      <c r="E654" s="98"/>
      <c r="F654" s="98"/>
      <c r="G654" s="98"/>
      <c r="H654" s="98"/>
      <c r="I654" s="98"/>
      <c r="J654" s="98"/>
      <c r="K654" s="98"/>
      <c r="L654" s="98"/>
      <c r="M654" s="98"/>
      <c r="R654" s="98"/>
      <c r="S654" s="98"/>
      <c r="T654" s="98"/>
      <c r="U654" s="98"/>
      <c r="V654" s="98"/>
      <c r="W654" s="98"/>
      <c r="X654" s="98"/>
      <c r="Y654" s="98"/>
      <c r="Z654" s="98"/>
      <c r="AA654" s="98"/>
      <c r="AE654" s="98"/>
      <c r="AF654" s="98"/>
      <c r="AG654" s="98"/>
      <c r="AH654" s="98"/>
      <c r="AI654" s="98"/>
      <c r="AJ654" s="98"/>
      <c r="AK654" s="98"/>
    </row>
    <row r="655" ht="14.25">
      <c r="A655" s="98"/>
      <c r="B655" s="98"/>
      <c r="C655" s="98"/>
      <c r="D655" s="98"/>
      <c r="E655" s="98"/>
      <c r="F655" s="98"/>
      <c r="G655" s="98"/>
      <c r="H655" s="98"/>
      <c r="I655" s="98"/>
      <c r="J655" s="98"/>
      <c r="K655" s="98"/>
      <c r="L655" s="98"/>
      <c r="M655" s="98"/>
      <c r="R655" s="98"/>
      <c r="S655" s="98"/>
      <c r="T655" s="98"/>
      <c r="U655" s="98"/>
      <c r="V655" s="98"/>
      <c r="W655" s="98"/>
      <c r="X655" s="98"/>
      <c r="Y655" s="98"/>
      <c r="Z655" s="98"/>
      <c r="AA655" s="98"/>
      <c r="AE655" s="98"/>
      <c r="AF655" s="98"/>
      <c r="AG655" s="98"/>
      <c r="AH655" s="98"/>
      <c r="AI655" s="98"/>
      <c r="AJ655" s="98"/>
      <c r="AK655" s="98"/>
    </row>
    <row r="656" ht="14.25">
      <c r="A656" s="98"/>
      <c r="B656" s="98"/>
      <c r="C656" s="98"/>
      <c r="D656" s="98"/>
      <c r="E656" s="98"/>
      <c r="F656" s="98"/>
      <c r="G656" s="98"/>
      <c r="H656" s="98"/>
      <c r="I656" s="98"/>
      <c r="J656" s="98"/>
      <c r="K656" s="98"/>
      <c r="L656" s="98"/>
      <c r="M656" s="98"/>
      <c r="R656" s="98"/>
      <c r="S656" s="98"/>
      <c r="T656" s="98"/>
      <c r="U656" s="98"/>
      <c r="V656" s="98"/>
      <c r="W656" s="98"/>
      <c r="X656" s="98"/>
      <c r="Y656" s="98"/>
      <c r="Z656" s="98"/>
      <c r="AA656" s="98"/>
      <c r="AE656" s="98"/>
      <c r="AF656" s="98"/>
      <c r="AG656" s="98"/>
      <c r="AH656" s="98"/>
      <c r="AI656" s="98"/>
      <c r="AJ656" s="98"/>
      <c r="AK656" s="98"/>
    </row>
    <row r="657" ht="14.25">
      <c r="A657" s="98"/>
      <c r="B657" s="98"/>
      <c r="C657" s="98"/>
      <c r="D657" s="98"/>
      <c r="E657" s="98"/>
      <c r="F657" s="98"/>
      <c r="G657" s="98"/>
      <c r="H657" s="98"/>
      <c r="I657" s="98"/>
      <c r="J657" s="98"/>
      <c r="K657" s="98"/>
      <c r="L657" s="98"/>
      <c r="M657" s="98"/>
      <c r="R657" s="98"/>
      <c r="S657" s="98"/>
      <c r="T657" s="98"/>
      <c r="U657" s="98"/>
      <c r="V657" s="98"/>
      <c r="W657" s="98"/>
      <c r="X657" s="98"/>
      <c r="Y657" s="98"/>
      <c r="Z657" s="98"/>
      <c r="AA657" s="98"/>
      <c r="AE657" s="98"/>
      <c r="AF657" s="98"/>
      <c r="AG657" s="98"/>
      <c r="AH657" s="98"/>
      <c r="AI657" s="98"/>
      <c r="AJ657" s="98"/>
      <c r="AK657" s="98"/>
    </row>
    <row r="658" ht="14.25">
      <c r="A658" s="98"/>
      <c r="B658" s="98"/>
      <c r="C658" s="98"/>
      <c r="D658" s="98"/>
      <c r="E658" s="98"/>
      <c r="F658" s="98"/>
      <c r="G658" s="98"/>
      <c r="H658" s="98"/>
      <c r="I658" s="98"/>
      <c r="J658" s="98"/>
      <c r="K658" s="98"/>
      <c r="L658" s="98"/>
      <c r="M658" s="98"/>
      <c r="R658" s="98"/>
      <c r="S658" s="98"/>
      <c r="T658" s="98"/>
      <c r="U658" s="98"/>
      <c r="V658" s="98"/>
      <c r="W658" s="98"/>
      <c r="X658" s="98"/>
      <c r="Y658" s="98"/>
      <c r="Z658" s="98"/>
      <c r="AA658" s="98"/>
      <c r="AE658" s="98"/>
      <c r="AF658" s="98"/>
      <c r="AG658" s="98"/>
      <c r="AH658" s="98"/>
      <c r="AI658" s="98"/>
      <c r="AJ658" s="98"/>
      <c r="AK658" s="98"/>
    </row>
    <row r="659" ht="14.25">
      <c r="A659" s="98"/>
      <c r="B659" s="98"/>
      <c r="C659" s="98"/>
      <c r="D659" s="98"/>
      <c r="E659" s="98"/>
      <c r="F659" s="98"/>
      <c r="G659" s="98"/>
      <c r="H659" s="98"/>
      <c r="I659" s="98"/>
      <c r="J659" s="98"/>
      <c r="K659" s="98"/>
      <c r="L659" s="98"/>
      <c r="M659" s="98"/>
      <c r="R659" s="98"/>
      <c r="S659" s="98"/>
      <c r="T659" s="98"/>
      <c r="U659" s="98"/>
      <c r="V659" s="98"/>
      <c r="W659" s="98"/>
      <c r="X659" s="98"/>
      <c r="Y659" s="98"/>
      <c r="Z659" s="98"/>
      <c r="AA659" s="98"/>
      <c r="AE659" s="98"/>
      <c r="AF659" s="98"/>
      <c r="AG659" s="98"/>
      <c r="AH659" s="98"/>
      <c r="AI659" s="98"/>
      <c r="AJ659" s="98"/>
      <c r="AK659" s="98"/>
    </row>
    <row r="660" ht="14.25">
      <c r="A660" s="98"/>
      <c r="B660" s="98"/>
      <c r="C660" s="98"/>
      <c r="D660" s="98"/>
      <c r="E660" s="98"/>
      <c r="F660" s="98"/>
      <c r="G660" s="98"/>
      <c r="H660" s="98"/>
      <c r="I660" s="98"/>
      <c r="J660" s="98"/>
      <c r="K660" s="98"/>
      <c r="L660" s="98"/>
      <c r="M660" s="98"/>
      <c r="R660" s="98"/>
      <c r="S660" s="98"/>
      <c r="T660" s="98"/>
      <c r="U660" s="98"/>
      <c r="V660" s="98"/>
      <c r="W660" s="98"/>
      <c r="X660" s="98"/>
      <c r="Y660" s="98"/>
      <c r="Z660" s="98"/>
      <c r="AA660" s="98"/>
      <c r="AE660" s="98"/>
      <c r="AF660" s="98"/>
      <c r="AG660" s="98"/>
      <c r="AH660" s="98"/>
      <c r="AI660" s="98"/>
      <c r="AJ660" s="98"/>
      <c r="AK660" s="98"/>
    </row>
    <row r="661" ht="14.25">
      <c r="A661" s="98"/>
      <c r="B661" s="98"/>
      <c r="C661" s="98"/>
      <c r="D661" s="98"/>
      <c r="E661" s="98"/>
      <c r="F661" s="98"/>
      <c r="G661" s="98"/>
      <c r="H661" s="98"/>
      <c r="I661" s="98"/>
      <c r="J661" s="98"/>
      <c r="K661" s="98"/>
      <c r="L661" s="98"/>
      <c r="M661" s="98"/>
      <c r="R661" s="98"/>
      <c r="S661" s="98"/>
      <c r="T661" s="98"/>
      <c r="U661" s="98"/>
      <c r="V661" s="98"/>
      <c r="W661" s="98"/>
      <c r="X661" s="98"/>
      <c r="Y661" s="98"/>
      <c r="Z661" s="98"/>
      <c r="AA661" s="98"/>
      <c r="AE661" s="98"/>
      <c r="AF661" s="98"/>
      <c r="AG661" s="98"/>
      <c r="AH661" s="98"/>
      <c r="AI661" s="98"/>
      <c r="AJ661" s="98"/>
      <c r="AK661" s="98"/>
    </row>
    <row r="662" ht="14.25">
      <c r="A662" s="98"/>
      <c r="B662" s="98"/>
      <c r="C662" s="98"/>
      <c r="D662" s="98"/>
      <c r="E662" s="98"/>
      <c r="F662" s="98"/>
      <c r="G662" s="98"/>
      <c r="H662" s="98"/>
      <c r="I662" s="98"/>
      <c r="J662" s="98"/>
      <c r="K662" s="98"/>
      <c r="L662" s="98"/>
      <c r="M662" s="98"/>
      <c r="R662" s="98"/>
      <c r="S662" s="98"/>
      <c r="T662" s="98"/>
      <c r="U662" s="98"/>
      <c r="V662" s="98"/>
      <c r="W662" s="98"/>
      <c r="X662" s="98"/>
      <c r="Y662" s="98"/>
      <c r="Z662" s="98"/>
      <c r="AA662" s="98"/>
      <c r="AE662" s="98"/>
      <c r="AF662" s="98"/>
      <c r="AG662" s="98"/>
      <c r="AH662" s="98"/>
      <c r="AI662" s="98"/>
      <c r="AJ662" s="98"/>
      <c r="AK662" s="98"/>
    </row>
    <row r="663" ht="14.25">
      <c r="A663" s="98"/>
      <c r="B663" s="98"/>
      <c r="C663" s="98"/>
      <c r="D663" s="98"/>
      <c r="E663" s="98"/>
      <c r="F663" s="98"/>
      <c r="G663" s="98"/>
      <c r="H663" s="98"/>
      <c r="I663" s="98"/>
      <c r="J663" s="98"/>
      <c r="K663" s="98"/>
      <c r="L663" s="98"/>
      <c r="M663" s="98"/>
      <c r="R663" s="98"/>
      <c r="S663" s="98"/>
      <c r="T663" s="98"/>
      <c r="U663" s="98"/>
      <c r="V663" s="98"/>
      <c r="W663" s="98"/>
      <c r="X663" s="98"/>
      <c r="Y663" s="98"/>
      <c r="Z663" s="98"/>
      <c r="AA663" s="98"/>
      <c r="AE663" s="98"/>
      <c r="AF663" s="98"/>
      <c r="AG663" s="98"/>
      <c r="AH663" s="98"/>
      <c r="AI663" s="98"/>
      <c r="AJ663" s="98"/>
      <c r="AK663" s="98"/>
    </row>
    <row r="664" ht="14.25">
      <c r="A664" s="98"/>
      <c r="B664" s="98"/>
      <c r="C664" s="98"/>
      <c r="D664" s="98"/>
      <c r="E664" s="98"/>
      <c r="F664" s="98"/>
      <c r="G664" s="98"/>
      <c r="H664" s="98"/>
      <c r="I664" s="98"/>
      <c r="J664" s="98"/>
      <c r="K664" s="98"/>
      <c r="L664" s="98"/>
      <c r="M664" s="98"/>
      <c r="R664" s="98"/>
      <c r="S664" s="98"/>
      <c r="T664" s="98"/>
      <c r="U664" s="98"/>
      <c r="V664" s="98"/>
      <c r="W664" s="98"/>
      <c r="X664" s="98"/>
      <c r="Y664" s="98"/>
      <c r="Z664" s="98"/>
      <c r="AA664" s="98"/>
      <c r="AE664" s="98"/>
      <c r="AF664" s="98"/>
      <c r="AG664" s="98"/>
      <c r="AH664" s="98"/>
      <c r="AI664" s="98"/>
      <c r="AJ664" s="98"/>
      <c r="AK664" s="98"/>
    </row>
    <row r="665" ht="14.25">
      <c r="A665" s="98"/>
      <c r="B665" s="98"/>
      <c r="C665" s="98"/>
      <c r="D665" s="98"/>
      <c r="E665" s="98"/>
      <c r="F665" s="98"/>
      <c r="G665" s="98"/>
      <c r="H665" s="98"/>
      <c r="I665" s="98"/>
      <c r="J665" s="98"/>
      <c r="K665" s="98"/>
      <c r="L665" s="98"/>
      <c r="M665" s="98"/>
      <c r="R665" s="98"/>
      <c r="S665" s="98"/>
      <c r="T665" s="98"/>
      <c r="U665" s="98"/>
      <c r="V665" s="98"/>
      <c r="W665" s="98"/>
      <c r="X665" s="98"/>
      <c r="Y665" s="98"/>
      <c r="Z665" s="98"/>
      <c r="AA665" s="98"/>
      <c r="AE665" s="98"/>
      <c r="AF665" s="98"/>
      <c r="AG665" s="98"/>
      <c r="AH665" s="98"/>
      <c r="AI665" s="98"/>
      <c r="AJ665" s="98"/>
      <c r="AK665" s="98"/>
    </row>
    <row r="666" ht="14.25">
      <c r="A666" s="98"/>
      <c r="B666" s="98"/>
      <c r="C666" s="98"/>
      <c r="D666" s="98"/>
      <c r="E666" s="98"/>
      <c r="F666" s="98"/>
      <c r="G666" s="98"/>
      <c r="H666" s="98"/>
      <c r="I666" s="98"/>
      <c r="J666" s="98"/>
      <c r="K666" s="98"/>
      <c r="L666" s="98"/>
      <c r="M666" s="98"/>
      <c r="R666" s="98"/>
      <c r="S666" s="98"/>
      <c r="T666" s="98"/>
      <c r="U666" s="98"/>
      <c r="V666" s="98"/>
      <c r="W666" s="98"/>
      <c r="X666" s="98"/>
      <c r="Y666" s="98"/>
      <c r="Z666" s="98"/>
      <c r="AA666" s="98"/>
      <c r="AE666" s="98"/>
      <c r="AF666" s="98"/>
      <c r="AG666" s="98"/>
      <c r="AH666" s="98"/>
      <c r="AI666" s="98"/>
      <c r="AJ666" s="98"/>
      <c r="AK666" s="98"/>
    </row>
    <row r="667" ht="14.25">
      <c r="A667" s="98"/>
      <c r="B667" s="98"/>
      <c r="C667" s="98"/>
      <c r="D667" s="98"/>
      <c r="E667" s="98"/>
      <c r="F667" s="98"/>
      <c r="G667" s="98"/>
      <c r="H667" s="98"/>
      <c r="I667" s="98"/>
      <c r="J667" s="98"/>
      <c r="K667" s="98"/>
      <c r="L667" s="98"/>
      <c r="M667" s="98"/>
      <c r="R667" s="98"/>
      <c r="S667" s="98"/>
      <c r="T667" s="98"/>
      <c r="U667" s="98"/>
      <c r="V667" s="98"/>
      <c r="W667" s="98"/>
      <c r="X667" s="98"/>
      <c r="Y667" s="98"/>
      <c r="Z667" s="98"/>
      <c r="AA667" s="98"/>
      <c r="AE667" s="98"/>
      <c r="AF667" s="98"/>
      <c r="AG667" s="98"/>
      <c r="AH667" s="98"/>
      <c r="AI667" s="98"/>
      <c r="AJ667" s="98"/>
      <c r="AK667" s="98"/>
    </row>
    <row r="668" ht="14.25">
      <c r="A668" s="98"/>
      <c r="B668" s="98"/>
      <c r="C668" s="98"/>
      <c r="D668" s="98"/>
      <c r="E668" s="98"/>
      <c r="F668" s="98"/>
      <c r="G668" s="98"/>
      <c r="H668" s="98"/>
      <c r="I668" s="98"/>
      <c r="J668" s="98"/>
      <c r="K668" s="98"/>
      <c r="L668" s="98"/>
      <c r="M668" s="98"/>
      <c r="R668" s="98"/>
      <c r="S668" s="98"/>
      <c r="T668" s="98"/>
      <c r="U668" s="98"/>
      <c r="V668" s="98"/>
      <c r="W668" s="98"/>
      <c r="X668" s="98"/>
      <c r="Y668" s="98"/>
      <c r="Z668" s="98"/>
      <c r="AA668" s="98"/>
      <c r="AE668" s="98"/>
      <c r="AF668" s="98"/>
      <c r="AG668" s="98"/>
      <c r="AH668" s="98"/>
      <c r="AI668" s="98"/>
      <c r="AJ668" s="98"/>
      <c r="AK668" s="98"/>
    </row>
    <row r="669" ht="14.25">
      <c r="A669" s="98"/>
      <c r="B669" s="98"/>
      <c r="C669" s="98"/>
      <c r="D669" s="98"/>
      <c r="E669" s="98"/>
      <c r="F669" s="98"/>
      <c r="G669" s="98"/>
      <c r="H669" s="98"/>
      <c r="I669" s="98"/>
      <c r="J669" s="98"/>
      <c r="K669" s="98"/>
      <c r="L669" s="98"/>
      <c r="M669" s="98"/>
      <c r="R669" s="98"/>
      <c r="S669" s="98"/>
      <c r="T669" s="98"/>
      <c r="U669" s="98"/>
      <c r="V669" s="98"/>
      <c r="W669" s="98"/>
      <c r="X669" s="98"/>
      <c r="Y669" s="98"/>
      <c r="Z669" s="98"/>
      <c r="AA669" s="98"/>
      <c r="AE669" s="98"/>
      <c r="AF669" s="98"/>
      <c r="AG669" s="98"/>
      <c r="AH669" s="98"/>
      <c r="AI669" s="98"/>
      <c r="AJ669" s="98"/>
      <c r="AK669" s="98"/>
    </row>
    <row r="670" ht="14.25">
      <c r="A670" s="98"/>
      <c r="B670" s="98"/>
      <c r="C670" s="98"/>
      <c r="D670" s="98"/>
      <c r="E670" s="98"/>
      <c r="F670" s="98"/>
      <c r="G670" s="98"/>
      <c r="H670" s="98"/>
      <c r="I670" s="98"/>
      <c r="J670" s="98"/>
      <c r="K670" s="98"/>
      <c r="L670" s="98"/>
      <c r="M670" s="98"/>
      <c r="R670" s="98"/>
      <c r="S670" s="98"/>
      <c r="T670" s="98"/>
      <c r="U670" s="98"/>
      <c r="V670" s="98"/>
      <c r="W670" s="98"/>
      <c r="X670" s="98"/>
      <c r="Y670" s="98"/>
      <c r="Z670" s="98"/>
      <c r="AA670" s="98"/>
      <c r="AE670" s="98"/>
      <c r="AF670" s="98"/>
      <c r="AG670" s="98"/>
      <c r="AH670" s="98"/>
      <c r="AI670" s="98"/>
      <c r="AJ670" s="98"/>
      <c r="AK670" s="98"/>
    </row>
    <row r="671" ht="14.25">
      <c r="A671" s="98"/>
      <c r="B671" s="98"/>
      <c r="C671" s="98"/>
      <c r="D671" s="98"/>
      <c r="E671" s="98"/>
      <c r="F671" s="98"/>
      <c r="G671" s="98"/>
      <c r="H671" s="98"/>
      <c r="I671" s="98"/>
      <c r="J671" s="98"/>
      <c r="K671" s="98"/>
      <c r="L671" s="98"/>
      <c r="M671" s="98"/>
      <c r="R671" s="98"/>
      <c r="S671" s="98"/>
      <c r="T671" s="98"/>
      <c r="U671" s="98"/>
      <c r="V671" s="98"/>
      <c r="W671" s="98"/>
      <c r="X671" s="98"/>
      <c r="Y671" s="98"/>
      <c r="Z671" s="98"/>
      <c r="AA671" s="98"/>
      <c r="AE671" s="98"/>
      <c r="AF671" s="98"/>
      <c r="AG671" s="98"/>
      <c r="AH671" s="98"/>
      <c r="AI671" s="98"/>
      <c r="AJ671" s="98"/>
      <c r="AK671" s="98"/>
    </row>
    <row r="672" ht="14.25">
      <c r="A672" s="98"/>
      <c r="B672" s="98"/>
      <c r="C672" s="98"/>
      <c r="D672" s="98"/>
      <c r="E672" s="98"/>
      <c r="F672" s="98"/>
      <c r="G672" s="98"/>
      <c r="H672" s="98"/>
      <c r="I672" s="98"/>
      <c r="J672" s="98"/>
      <c r="K672" s="98"/>
      <c r="L672" s="98"/>
      <c r="M672" s="98"/>
      <c r="R672" s="98"/>
      <c r="S672" s="98"/>
      <c r="T672" s="98"/>
      <c r="U672" s="98"/>
      <c r="V672" s="98"/>
      <c r="W672" s="98"/>
      <c r="X672" s="98"/>
      <c r="Y672" s="98"/>
      <c r="Z672" s="98"/>
      <c r="AA672" s="98"/>
      <c r="AE672" s="98"/>
      <c r="AF672" s="98"/>
      <c r="AG672" s="98"/>
      <c r="AH672" s="98"/>
      <c r="AI672" s="98"/>
      <c r="AJ672" s="98"/>
      <c r="AK672" s="98"/>
    </row>
    <row r="673" ht="14.25">
      <c r="A673" s="98"/>
      <c r="B673" s="98"/>
      <c r="C673" s="98"/>
      <c r="D673" s="98"/>
      <c r="E673" s="98"/>
      <c r="F673" s="98"/>
      <c r="G673" s="98"/>
      <c r="H673" s="98"/>
      <c r="I673" s="98"/>
      <c r="J673" s="98"/>
      <c r="K673" s="98"/>
      <c r="L673" s="98"/>
      <c r="M673" s="98"/>
      <c r="R673" s="98"/>
      <c r="S673" s="98"/>
      <c r="T673" s="98"/>
      <c r="U673" s="98"/>
      <c r="V673" s="98"/>
      <c r="W673" s="98"/>
      <c r="X673" s="98"/>
      <c r="Y673" s="98"/>
      <c r="Z673" s="98"/>
      <c r="AA673" s="98"/>
      <c r="AE673" s="98"/>
      <c r="AF673" s="98"/>
      <c r="AG673" s="98"/>
      <c r="AH673" s="98"/>
      <c r="AI673" s="98"/>
      <c r="AJ673" s="98"/>
      <c r="AK673" s="98"/>
    </row>
    <row r="674" ht="14.25">
      <c r="A674" s="98"/>
      <c r="B674" s="98"/>
      <c r="C674" s="98"/>
      <c r="D674" s="98"/>
      <c r="E674" s="98"/>
      <c r="F674" s="98"/>
      <c r="G674" s="98"/>
      <c r="H674" s="98"/>
      <c r="I674" s="98"/>
      <c r="J674" s="98"/>
      <c r="K674" s="98"/>
      <c r="L674" s="98"/>
      <c r="M674" s="98"/>
      <c r="R674" s="98"/>
      <c r="S674" s="98"/>
      <c r="T674" s="98"/>
      <c r="U674" s="98"/>
      <c r="V674" s="98"/>
      <c r="W674" s="98"/>
      <c r="X674" s="98"/>
      <c r="Y674" s="98"/>
      <c r="Z674" s="98"/>
      <c r="AA674" s="98"/>
      <c r="AE674" s="98"/>
      <c r="AF674" s="98"/>
      <c r="AG674" s="98"/>
      <c r="AH674" s="98"/>
      <c r="AI674" s="98"/>
      <c r="AJ674" s="98"/>
      <c r="AK674" s="98"/>
    </row>
    <row r="675" ht="14.25">
      <c r="A675" s="98"/>
      <c r="B675" s="98"/>
      <c r="C675" s="98"/>
      <c r="D675" s="98"/>
      <c r="E675" s="98"/>
      <c r="F675" s="98"/>
      <c r="G675" s="98"/>
      <c r="H675" s="98"/>
      <c r="I675" s="98"/>
      <c r="J675" s="98"/>
      <c r="K675" s="98"/>
      <c r="L675" s="98"/>
      <c r="M675" s="98"/>
      <c r="R675" s="98"/>
      <c r="S675" s="98"/>
      <c r="T675" s="98"/>
      <c r="U675" s="98"/>
      <c r="V675" s="98"/>
      <c r="W675" s="98"/>
      <c r="X675" s="98"/>
      <c r="Y675" s="98"/>
      <c r="Z675" s="98"/>
      <c r="AA675" s="98"/>
      <c r="AE675" s="98"/>
      <c r="AF675" s="98"/>
      <c r="AG675" s="98"/>
      <c r="AH675" s="98"/>
      <c r="AI675" s="98"/>
      <c r="AJ675" s="98"/>
      <c r="AK675" s="98"/>
    </row>
    <row r="676" ht="14.25">
      <c r="A676" s="98"/>
      <c r="B676" s="98"/>
      <c r="C676" s="98"/>
      <c r="D676" s="98"/>
      <c r="E676" s="98"/>
      <c r="F676" s="98"/>
      <c r="G676" s="98"/>
      <c r="H676" s="98"/>
      <c r="I676" s="98"/>
      <c r="J676" s="98"/>
      <c r="K676" s="98"/>
      <c r="L676" s="98"/>
      <c r="M676" s="98"/>
      <c r="R676" s="98"/>
      <c r="S676" s="98"/>
      <c r="T676" s="98"/>
      <c r="U676" s="98"/>
      <c r="V676" s="98"/>
      <c r="W676" s="98"/>
      <c r="X676" s="98"/>
      <c r="Y676" s="98"/>
      <c r="Z676" s="98"/>
      <c r="AA676" s="98"/>
      <c r="AE676" s="98"/>
      <c r="AF676" s="98"/>
      <c r="AG676" s="98"/>
      <c r="AH676" s="98"/>
      <c r="AI676" s="98"/>
      <c r="AJ676" s="98"/>
      <c r="AK676" s="98"/>
    </row>
    <row r="677" ht="14.25">
      <c r="A677" s="98"/>
      <c r="B677" s="98"/>
      <c r="C677" s="98"/>
      <c r="D677" s="98"/>
      <c r="E677" s="98"/>
      <c r="F677" s="98"/>
      <c r="G677" s="98"/>
      <c r="H677" s="98"/>
      <c r="I677" s="98"/>
      <c r="J677" s="98"/>
      <c r="K677" s="98"/>
      <c r="L677" s="98"/>
      <c r="M677" s="98"/>
      <c r="R677" s="98"/>
      <c r="S677" s="98"/>
      <c r="T677" s="98"/>
      <c r="U677" s="98"/>
      <c r="V677" s="98"/>
      <c r="W677" s="98"/>
      <c r="X677" s="98"/>
      <c r="Y677" s="98"/>
      <c r="Z677" s="98"/>
      <c r="AA677" s="98"/>
      <c r="AE677" s="98"/>
      <c r="AF677" s="98"/>
      <c r="AG677" s="98"/>
      <c r="AH677" s="98"/>
      <c r="AI677" s="98"/>
      <c r="AJ677" s="98"/>
      <c r="AK677" s="98"/>
    </row>
    <row r="678" ht="14.25">
      <c r="A678" s="98"/>
      <c r="B678" s="98"/>
      <c r="C678" s="98"/>
      <c r="D678" s="98"/>
      <c r="E678" s="98"/>
      <c r="F678" s="98"/>
      <c r="G678" s="98"/>
      <c r="H678" s="98"/>
      <c r="I678" s="98"/>
      <c r="J678" s="98"/>
      <c r="K678" s="98"/>
      <c r="L678" s="98"/>
      <c r="M678" s="98"/>
      <c r="R678" s="98"/>
      <c r="S678" s="98"/>
      <c r="T678" s="98"/>
      <c r="U678" s="98"/>
      <c r="V678" s="98"/>
      <c r="W678" s="98"/>
      <c r="X678" s="98"/>
      <c r="Y678" s="98"/>
      <c r="Z678" s="98"/>
      <c r="AA678" s="98"/>
      <c r="AE678" s="98"/>
      <c r="AF678" s="98"/>
      <c r="AG678" s="98"/>
      <c r="AH678" s="98"/>
      <c r="AI678" s="98"/>
      <c r="AJ678" s="98"/>
      <c r="AK678" s="98"/>
    </row>
    <row r="679" ht="14.25">
      <c r="A679" s="98"/>
      <c r="B679" s="98"/>
      <c r="C679" s="98"/>
      <c r="D679" s="98"/>
      <c r="E679" s="98"/>
      <c r="F679" s="98"/>
      <c r="G679" s="98"/>
      <c r="H679" s="98"/>
      <c r="I679" s="98"/>
      <c r="J679" s="98"/>
      <c r="K679" s="98"/>
      <c r="L679" s="98"/>
      <c r="M679" s="98"/>
      <c r="R679" s="98"/>
      <c r="S679" s="98"/>
      <c r="T679" s="98"/>
      <c r="U679" s="98"/>
      <c r="V679" s="98"/>
      <c r="W679" s="98"/>
      <c r="X679" s="98"/>
      <c r="Y679" s="98"/>
      <c r="Z679" s="98"/>
      <c r="AA679" s="98"/>
      <c r="AE679" s="98"/>
      <c r="AF679" s="98"/>
      <c r="AG679" s="98"/>
      <c r="AH679" s="98"/>
      <c r="AI679" s="98"/>
      <c r="AJ679" s="98"/>
      <c r="AK679" s="98"/>
    </row>
    <row r="680" ht="14.25">
      <c r="A680" s="98"/>
      <c r="B680" s="98"/>
      <c r="C680" s="98"/>
      <c r="D680" s="98"/>
      <c r="E680" s="98"/>
      <c r="F680" s="98"/>
      <c r="G680" s="98"/>
      <c r="H680" s="98"/>
      <c r="I680" s="98"/>
      <c r="J680" s="98"/>
      <c r="K680" s="98"/>
      <c r="L680" s="98"/>
      <c r="M680" s="98"/>
      <c r="R680" s="98"/>
      <c r="S680" s="98"/>
      <c r="T680" s="98"/>
      <c r="U680" s="98"/>
      <c r="V680" s="98"/>
      <c r="W680" s="98"/>
      <c r="X680" s="98"/>
      <c r="Y680" s="98"/>
      <c r="Z680" s="98"/>
      <c r="AA680" s="98"/>
      <c r="AE680" s="98"/>
      <c r="AF680" s="98"/>
      <c r="AG680" s="98"/>
      <c r="AH680" s="98"/>
      <c r="AI680" s="98"/>
      <c r="AJ680" s="98"/>
      <c r="AK680" s="98"/>
    </row>
    <row r="681" ht="14.25">
      <c r="A681" s="98"/>
      <c r="B681" s="98"/>
      <c r="C681" s="98"/>
      <c r="D681" s="98"/>
      <c r="E681" s="98"/>
      <c r="F681" s="98"/>
      <c r="G681" s="98"/>
      <c r="H681" s="98"/>
      <c r="I681" s="98"/>
      <c r="J681" s="98"/>
      <c r="K681" s="98"/>
      <c r="L681" s="98"/>
      <c r="M681" s="98"/>
      <c r="R681" s="98"/>
      <c r="S681" s="98"/>
      <c r="T681" s="98"/>
      <c r="U681" s="98"/>
      <c r="V681" s="98"/>
      <c r="W681" s="98"/>
      <c r="X681" s="98"/>
      <c r="Y681" s="98"/>
      <c r="Z681" s="98"/>
      <c r="AA681" s="98"/>
      <c r="AE681" s="98"/>
      <c r="AF681" s="98"/>
      <c r="AG681" s="98"/>
      <c r="AH681" s="98"/>
      <c r="AI681" s="98"/>
      <c r="AJ681" s="98"/>
      <c r="AK681" s="98"/>
    </row>
    <row r="682" ht="14.25">
      <c r="A682" s="98"/>
      <c r="B682" s="98"/>
      <c r="C682" s="98"/>
      <c r="D682" s="98"/>
      <c r="E682" s="98"/>
      <c r="F682" s="98"/>
      <c r="G682" s="98"/>
      <c r="H682" s="98"/>
      <c r="I682" s="98"/>
      <c r="J682" s="98"/>
      <c r="K682" s="98"/>
      <c r="L682" s="98"/>
      <c r="M682" s="98"/>
      <c r="R682" s="98"/>
      <c r="S682" s="98"/>
      <c r="T682" s="98"/>
      <c r="U682" s="98"/>
      <c r="V682" s="98"/>
      <c r="W682" s="98"/>
      <c r="X682" s="98"/>
      <c r="Y682" s="98"/>
      <c r="Z682" s="98"/>
      <c r="AA682" s="98"/>
      <c r="AE682" s="98"/>
      <c r="AF682" s="98"/>
      <c r="AG682" s="98"/>
      <c r="AH682" s="98"/>
      <c r="AI682" s="98"/>
      <c r="AJ682" s="98"/>
      <c r="AK682" s="98"/>
    </row>
    <row r="683" ht="14.25">
      <c r="A683" s="98"/>
      <c r="B683" s="98"/>
      <c r="C683" s="98"/>
      <c r="D683" s="98"/>
      <c r="E683" s="98"/>
      <c r="F683" s="98"/>
      <c r="G683" s="98"/>
      <c r="H683" s="98"/>
      <c r="I683" s="98"/>
      <c r="J683" s="98"/>
      <c r="K683" s="98"/>
      <c r="L683" s="98"/>
      <c r="M683" s="98"/>
      <c r="R683" s="98"/>
      <c r="S683" s="98"/>
      <c r="T683" s="98"/>
      <c r="U683" s="98"/>
      <c r="V683" s="98"/>
      <c r="W683" s="98"/>
      <c r="X683" s="98"/>
      <c r="Y683" s="98"/>
      <c r="Z683" s="98"/>
      <c r="AA683" s="98"/>
      <c r="AE683" s="98"/>
      <c r="AF683" s="98"/>
      <c r="AG683" s="98"/>
      <c r="AH683" s="98"/>
      <c r="AI683" s="98"/>
      <c r="AJ683" s="98"/>
      <c r="AK683" s="98"/>
    </row>
    <row r="684" ht="14.25">
      <c r="A684" s="98"/>
      <c r="B684" s="98"/>
      <c r="C684" s="98"/>
      <c r="D684" s="98"/>
      <c r="E684" s="98"/>
      <c r="F684" s="98"/>
      <c r="G684" s="98"/>
      <c r="H684" s="98"/>
      <c r="I684" s="98"/>
      <c r="J684" s="98"/>
      <c r="K684" s="98"/>
      <c r="L684" s="98"/>
      <c r="M684" s="98"/>
      <c r="R684" s="98"/>
      <c r="S684" s="98"/>
      <c r="T684" s="98"/>
      <c r="U684" s="98"/>
      <c r="V684" s="98"/>
      <c r="W684" s="98"/>
      <c r="X684" s="98"/>
      <c r="Y684" s="98"/>
      <c r="Z684" s="98"/>
      <c r="AA684" s="98"/>
      <c r="AE684" s="98"/>
      <c r="AF684" s="98"/>
      <c r="AG684" s="98"/>
      <c r="AH684" s="98"/>
      <c r="AI684" s="98"/>
      <c r="AJ684" s="98"/>
      <c r="AK684" s="98"/>
    </row>
    <row r="685" ht="14.25">
      <c r="A685" s="98"/>
      <c r="B685" s="98"/>
      <c r="C685" s="98"/>
      <c r="D685" s="98"/>
      <c r="E685" s="98"/>
      <c r="F685" s="98"/>
      <c r="G685" s="98"/>
      <c r="H685" s="98"/>
      <c r="I685" s="98"/>
      <c r="J685" s="98"/>
      <c r="K685" s="98"/>
      <c r="L685" s="98"/>
      <c r="M685" s="98"/>
      <c r="R685" s="98"/>
      <c r="S685" s="98"/>
      <c r="T685" s="98"/>
      <c r="U685" s="98"/>
      <c r="V685" s="98"/>
      <c r="W685" s="98"/>
      <c r="X685" s="98"/>
      <c r="Y685" s="98"/>
      <c r="Z685" s="98"/>
      <c r="AA685" s="98"/>
      <c r="AE685" s="98"/>
      <c r="AF685" s="98"/>
      <c r="AG685" s="98"/>
      <c r="AH685" s="98"/>
      <c r="AI685" s="98"/>
      <c r="AJ685" s="98"/>
      <c r="AK685" s="98"/>
    </row>
    <row r="686" ht="14.25">
      <c r="A686" s="98"/>
      <c r="B686" s="98"/>
      <c r="C686" s="98"/>
      <c r="D686" s="98"/>
      <c r="E686" s="98"/>
      <c r="F686" s="98"/>
      <c r="G686" s="98"/>
      <c r="H686" s="98"/>
      <c r="I686" s="98"/>
      <c r="J686" s="98"/>
      <c r="K686" s="98"/>
      <c r="L686" s="98"/>
      <c r="M686" s="98"/>
      <c r="R686" s="98"/>
      <c r="S686" s="98"/>
      <c r="T686" s="98"/>
      <c r="U686" s="98"/>
      <c r="V686" s="98"/>
      <c r="W686" s="98"/>
      <c r="X686" s="98"/>
      <c r="Y686" s="98"/>
      <c r="Z686" s="98"/>
      <c r="AA686" s="98"/>
      <c r="AE686" s="98"/>
      <c r="AF686" s="98"/>
      <c r="AG686" s="98"/>
      <c r="AH686" s="98"/>
      <c r="AI686" s="98"/>
      <c r="AJ686" s="98"/>
      <c r="AK686" s="98"/>
    </row>
    <row r="687" ht="14.25">
      <c r="A687" s="98"/>
      <c r="B687" s="98"/>
      <c r="C687" s="98"/>
      <c r="D687" s="98"/>
      <c r="E687" s="98"/>
      <c r="F687" s="98"/>
      <c r="G687" s="98"/>
      <c r="H687" s="98"/>
      <c r="I687" s="98"/>
      <c r="J687" s="98"/>
      <c r="K687" s="98"/>
      <c r="L687" s="98"/>
      <c r="M687" s="98"/>
      <c r="R687" s="98"/>
      <c r="S687" s="98"/>
      <c r="T687" s="98"/>
      <c r="U687" s="98"/>
      <c r="V687" s="98"/>
      <c r="W687" s="98"/>
      <c r="X687" s="98"/>
      <c r="Y687" s="98"/>
      <c r="Z687" s="98"/>
      <c r="AA687" s="98"/>
      <c r="AE687" s="98"/>
      <c r="AF687" s="98"/>
      <c r="AG687" s="98"/>
      <c r="AH687" s="98"/>
      <c r="AI687" s="98"/>
      <c r="AJ687" s="98"/>
      <c r="AK687" s="98"/>
    </row>
    <row r="688" ht="14.25">
      <c r="A688" s="98"/>
      <c r="B688" s="98"/>
      <c r="C688" s="98"/>
      <c r="D688" s="98"/>
      <c r="E688" s="98"/>
      <c r="F688" s="98"/>
      <c r="G688" s="98"/>
      <c r="H688" s="98"/>
      <c r="I688" s="98"/>
      <c r="J688" s="98"/>
      <c r="K688" s="98"/>
      <c r="L688" s="98"/>
      <c r="M688" s="98"/>
      <c r="R688" s="98"/>
      <c r="S688" s="98"/>
      <c r="T688" s="98"/>
      <c r="U688" s="98"/>
      <c r="V688" s="98"/>
      <c r="W688" s="98"/>
      <c r="X688" s="98"/>
      <c r="Y688" s="98"/>
      <c r="Z688" s="98"/>
      <c r="AA688" s="98"/>
      <c r="AE688" s="98"/>
      <c r="AF688" s="98"/>
      <c r="AG688" s="98"/>
      <c r="AH688" s="98"/>
      <c r="AI688" s="98"/>
      <c r="AJ688" s="98"/>
      <c r="AK688" s="98"/>
    </row>
    <row r="689" ht="14.25">
      <c r="A689" s="98"/>
      <c r="B689" s="98"/>
      <c r="C689" s="98"/>
      <c r="D689" s="98"/>
      <c r="E689" s="98"/>
      <c r="F689" s="98"/>
      <c r="G689" s="98"/>
      <c r="H689" s="98"/>
      <c r="I689" s="98"/>
      <c r="J689" s="98"/>
      <c r="K689" s="98"/>
      <c r="L689" s="98"/>
      <c r="M689" s="98"/>
      <c r="R689" s="98"/>
      <c r="S689" s="98"/>
      <c r="T689" s="98"/>
      <c r="U689" s="98"/>
      <c r="V689" s="98"/>
      <c r="W689" s="98"/>
      <c r="X689" s="98"/>
      <c r="Y689" s="98"/>
      <c r="Z689" s="98"/>
      <c r="AA689" s="98"/>
      <c r="AE689" s="98"/>
      <c r="AF689" s="98"/>
      <c r="AG689" s="98"/>
      <c r="AH689" s="98"/>
      <c r="AI689" s="98"/>
      <c r="AJ689" s="98"/>
      <c r="AK689" s="98"/>
    </row>
    <row r="690" ht="14.25">
      <c r="A690" s="98"/>
      <c r="B690" s="98"/>
      <c r="C690" s="98"/>
      <c r="D690" s="98"/>
      <c r="E690" s="98"/>
      <c r="F690" s="98"/>
      <c r="G690" s="98"/>
      <c r="H690" s="98"/>
      <c r="I690" s="98"/>
      <c r="J690" s="98"/>
      <c r="K690" s="98"/>
      <c r="L690" s="98"/>
      <c r="M690" s="98"/>
      <c r="R690" s="98"/>
      <c r="S690" s="98"/>
      <c r="T690" s="98"/>
      <c r="U690" s="98"/>
      <c r="V690" s="98"/>
      <c r="W690" s="98"/>
      <c r="X690" s="98"/>
      <c r="Y690" s="98"/>
      <c r="Z690" s="98"/>
      <c r="AA690" s="98"/>
      <c r="AE690" s="98"/>
      <c r="AF690" s="98"/>
      <c r="AG690" s="98"/>
      <c r="AH690" s="98"/>
      <c r="AI690" s="98"/>
      <c r="AJ690" s="98"/>
      <c r="AK690" s="98"/>
    </row>
    <row r="691" ht="14.25">
      <c r="A691" s="98"/>
      <c r="B691" s="98"/>
      <c r="C691" s="98"/>
      <c r="D691" s="98"/>
      <c r="E691" s="98"/>
      <c r="F691" s="98"/>
      <c r="G691" s="98"/>
      <c r="H691" s="98"/>
      <c r="I691" s="98"/>
      <c r="J691" s="98"/>
      <c r="K691" s="98"/>
      <c r="L691" s="98"/>
      <c r="M691" s="98"/>
      <c r="R691" s="98"/>
      <c r="S691" s="98"/>
      <c r="T691" s="98"/>
      <c r="U691" s="98"/>
      <c r="V691" s="98"/>
      <c r="W691" s="98"/>
      <c r="X691" s="98"/>
      <c r="Y691" s="98"/>
      <c r="Z691" s="98"/>
      <c r="AA691" s="98"/>
      <c r="AE691" s="98"/>
      <c r="AF691" s="98"/>
      <c r="AG691" s="98"/>
      <c r="AH691" s="98"/>
      <c r="AI691" s="98"/>
      <c r="AJ691" s="98"/>
      <c r="AK691" s="98"/>
    </row>
    <row r="692" ht="14.25">
      <c r="A692" s="98"/>
      <c r="B692" s="98"/>
      <c r="C692" s="98"/>
      <c r="D692" s="98"/>
      <c r="E692" s="98"/>
      <c r="F692" s="98"/>
      <c r="G692" s="98"/>
      <c r="H692" s="98"/>
      <c r="I692" s="98"/>
      <c r="J692" s="98"/>
      <c r="K692" s="98"/>
      <c r="L692" s="98"/>
      <c r="M692" s="98"/>
      <c r="R692" s="98"/>
      <c r="S692" s="98"/>
      <c r="T692" s="98"/>
      <c r="U692" s="98"/>
      <c r="V692" s="98"/>
      <c r="W692" s="98"/>
      <c r="X692" s="98"/>
      <c r="Y692" s="98"/>
      <c r="Z692" s="98"/>
      <c r="AA692" s="98"/>
      <c r="AE692" s="98"/>
      <c r="AF692" s="98"/>
      <c r="AG692" s="98"/>
      <c r="AH692" s="98"/>
      <c r="AI692" s="98"/>
      <c r="AJ692" s="98"/>
      <c r="AK692" s="98"/>
    </row>
    <row r="693" ht="14.25">
      <c r="A693" s="98"/>
      <c r="B693" s="98"/>
      <c r="C693" s="98"/>
      <c r="D693" s="98"/>
      <c r="E693" s="98"/>
      <c r="F693" s="98"/>
      <c r="G693" s="98"/>
      <c r="H693" s="98"/>
      <c r="I693" s="98"/>
      <c r="J693" s="98"/>
      <c r="K693" s="98"/>
      <c r="L693" s="98"/>
      <c r="M693" s="98"/>
      <c r="R693" s="98"/>
      <c r="S693" s="98"/>
      <c r="T693" s="98"/>
      <c r="U693" s="98"/>
      <c r="V693" s="98"/>
      <c r="W693" s="98"/>
      <c r="X693" s="98"/>
      <c r="Y693" s="98"/>
      <c r="Z693" s="98"/>
      <c r="AA693" s="98"/>
      <c r="AE693" s="98"/>
      <c r="AF693" s="98"/>
      <c r="AG693" s="98"/>
      <c r="AH693" s="98"/>
      <c r="AI693" s="98"/>
      <c r="AJ693" s="98"/>
      <c r="AK693" s="98"/>
    </row>
    <row r="694" ht="14.25">
      <c r="A694" s="98"/>
      <c r="B694" s="98"/>
      <c r="C694" s="98"/>
      <c r="D694" s="98"/>
      <c r="E694" s="98"/>
      <c r="F694" s="98"/>
      <c r="G694" s="98"/>
      <c r="H694" s="98"/>
      <c r="I694" s="98"/>
      <c r="J694" s="98"/>
      <c r="K694" s="98"/>
      <c r="L694" s="98"/>
      <c r="M694" s="98"/>
      <c r="R694" s="98"/>
      <c r="S694" s="98"/>
      <c r="T694" s="98"/>
      <c r="U694" s="98"/>
      <c r="V694" s="98"/>
      <c r="W694" s="98"/>
      <c r="X694" s="98"/>
      <c r="Y694" s="98"/>
      <c r="Z694" s="98"/>
      <c r="AA694" s="98"/>
      <c r="AE694" s="98"/>
      <c r="AF694" s="98"/>
      <c r="AG694" s="98"/>
      <c r="AH694" s="98"/>
      <c r="AI694" s="98"/>
      <c r="AJ694" s="98"/>
      <c r="AK694" s="98"/>
    </row>
    <row r="695" ht="14.25">
      <c r="A695" s="98"/>
      <c r="B695" s="98"/>
      <c r="C695" s="98"/>
      <c r="D695" s="98"/>
      <c r="E695" s="98"/>
      <c r="F695" s="98"/>
      <c r="G695" s="98"/>
      <c r="H695" s="98"/>
      <c r="I695" s="98"/>
      <c r="J695" s="98"/>
      <c r="K695" s="98"/>
      <c r="L695" s="98"/>
      <c r="M695" s="98"/>
      <c r="R695" s="98"/>
      <c r="S695" s="98"/>
      <c r="T695" s="98"/>
      <c r="U695" s="98"/>
      <c r="V695" s="98"/>
      <c r="W695" s="98"/>
      <c r="X695" s="98"/>
      <c r="Y695" s="98"/>
      <c r="Z695" s="98"/>
      <c r="AA695" s="98"/>
      <c r="AE695" s="98"/>
      <c r="AF695" s="98"/>
      <c r="AG695" s="98"/>
      <c r="AH695" s="98"/>
      <c r="AI695" s="98"/>
      <c r="AJ695" s="98"/>
      <c r="AK695" s="98"/>
    </row>
    <row r="696" ht="14.25">
      <c r="A696" s="98"/>
      <c r="B696" s="98"/>
      <c r="C696" s="98"/>
      <c r="D696" s="98"/>
      <c r="E696" s="98"/>
      <c r="F696" s="98"/>
      <c r="G696" s="98"/>
      <c r="H696" s="98"/>
      <c r="I696" s="98"/>
      <c r="J696" s="98"/>
      <c r="K696" s="98"/>
      <c r="L696" s="98"/>
      <c r="M696" s="98"/>
      <c r="R696" s="98"/>
      <c r="S696" s="98"/>
      <c r="T696" s="98"/>
      <c r="U696" s="98"/>
      <c r="V696" s="98"/>
      <c r="W696" s="98"/>
      <c r="X696" s="98"/>
      <c r="Y696" s="98"/>
      <c r="Z696" s="98"/>
      <c r="AA696" s="98"/>
      <c r="AE696" s="98"/>
      <c r="AF696" s="98"/>
      <c r="AG696" s="98"/>
      <c r="AH696" s="98"/>
      <c r="AI696" s="98"/>
      <c r="AJ696" s="98"/>
      <c r="AK696" s="98"/>
    </row>
    <row r="697" ht="14.25">
      <c r="A697" s="98"/>
      <c r="B697" s="98"/>
      <c r="C697" s="98"/>
      <c r="D697" s="98"/>
      <c r="E697" s="98"/>
      <c r="F697" s="98"/>
      <c r="G697" s="98"/>
      <c r="H697" s="98"/>
      <c r="I697" s="98"/>
      <c r="J697" s="98"/>
      <c r="K697" s="98"/>
      <c r="L697" s="98"/>
      <c r="M697" s="98"/>
      <c r="R697" s="98"/>
      <c r="S697" s="98"/>
      <c r="T697" s="98"/>
      <c r="U697" s="98"/>
      <c r="V697" s="98"/>
      <c r="W697" s="98"/>
      <c r="X697" s="98"/>
      <c r="Y697" s="98"/>
      <c r="Z697" s="98"/>
      <c r="AA697" s="98"/>
      <c r="AE697" s="98"/>
      <c r="AF697" s="98"/>
      <c r="AG697" s="98"/>
      <c r="AH697" s="98"/>
      <c r="AI697" s="98"/>
      <c r="AJ697" s="98"/>
      <c r="AK697" s="98"/>
    </row>
    <row r="698" ht="14.25">
      <c r="A698" s="98"/>
      <c r="B698" s="98"/>
      <c r="C698" s="98"/>
      <c r="D698" s="98"/>
      <c r="E698" s="98"/>
      <c r="F698" s="98"/>
      <c r="G698" s="98"/>
      <c r="H698" s="98"/>
      <c r="I698" s="98"/>
      <c r="J698" s="98"/>
      <c r="K698" s="98"/>
      <c r="L698" s="98"/>
      <c r="M698" s="98"/>
      <c r="R698" s="98"/>
      <c r="S698" s="98"/>
      <c r="T698" s="98"/>
      <c r="U698" s="98"/>
      <c r="V698" s="98"/>
      <c r="W698" s="98"/>
      <c r="X698" s="98"/>
      <c r="Y698" s="98"/>
      <c r="Z698" s="98"/>
      <c r="AA698" s="98"/>
      <c r="AE698" s="98"/>
      <c r="AF698" s="98"/>
      <c r="AG698" s="98"/>
      <c r="AH698" s="98"/>
      <c r="AI698" s="98"/>
      <c r="AJ698" s="98"/>
      <c r="AK698" s="98"/>
    </row>
    <row r="699" ht="14.25">
      <c r="A699" s="98"/>
      <c r="B699" s="98"/>
      <c r="C699" s="98"/>
      <c r="D699" s="98"/>
      <c r="E699" s="98"/>
      <c r="F699" s="98"/>
      <c r="G699" s="98"/>
      <c r="H699" s="98"/>
      <c r="I699" s="98"/>
      <c r="J699" s="98"/>
      <c r="K699" s="98"/>
      <c r="L699" s="98"/>
      <c r="M699" s="98"/>
      <c r="R699" s="98"/>
      <c r="S699" s="98"/>
      <c r="T699" s="98"/>
      <c r="U699" s="98"/>
      <c r="V699" s="98"/>
      <c r="W699" s="98"/>
      <c r="X699" s="98"/>
      <c r="Y699" s="98"/>
      <c r="Z699" s="98"/>
      <c r="AA699" s="98"/>
      <c r="AE699" s="98"/>
      <c r="AF699" s="98"/>
      <c r="AG699" s="98"/>
      <c r="AH699" s="98"/>
      <c r="AI699" s="98"/>
      <c r="AJ699" s="98"/>
      <c r="AK699" s="98"/>
    </row>
    <row r="700" ht="14.25">
      <c r="A700" s="98"/>
      <c r="B700" s="98"/>
      <c r="C700" s="98"/>
      <c r="D700" s="98"/>
      <c r="E700" s="98"/>
      <c r="F700" s="98"/>
      <c r="G700" s="98"/>
      <c r="H700" s="98"/>
      <c r="I700" s="98"/>
      <c r="J700" s="98"/>
      <c r="K700" s="98"/>
      <c r="L700" s="98"/>
      <c r="M700" s="98"/>
      <c r="R700" s="98"/>
      <c r="S700" s="98"/>
      <c r="T700" s="98"/>
      <c r="U700" s="98"/>
      <c r="V700" s="98"/>
      <c r="W700" s="98"/>
      <c r="X700" s="98"/>
      <c r="Y700" s="98"/>
      <c r="Z700" s="98"/>
      <c r="AA700" s="98"/>
      <c r="AE700" s="98"/>
      <c r="AF700" s="98"/>
      <c r="AG700" s="98"/>
      <c r="AH700" s="98"/>
      <c r="AI700" s="98"/>
      <c r="AJ700" s="98"/>
      <c r="AK700" s="98"/>
    </row>
    <row r="701" ht="14.25">
      <c r="A701" s="98"/>
      <c r="B701" s="98"/>
      <c r="C701" s="98"/>
      <c r="D701" s="98"/>
      <c r="E701" s="98"/>
      <c r="F701" s="98"/>
      <c r="G701" s="98"/>
      <c r="H701" s="98"/>
      <c r="I701" s="98"/>
      <c r="J701" s="98"/>
      <c r="K701" s="98"/>
      <c r="L701" s="98"/>
      <c r="M701" s="98"/>
      <c r="R701" s="98"/>
      <c r="S701" s="98"/>
      <c r="T701" s="98"/>
      <c r="U701" s="98"/>
      <c r="V701" s="98"/>
      <c r="W701" s="98"/>
      <c r="X701" s="98"/>
      <c r="Y701" s="98"/>
      <c r="Z701" s="98"/>
      <c r="AA701" s="98"/>
      <c r="AE701" s="98"/>
      <c r="AF701" s="98"/>
      <c r="AG701" s="98"/>
      <c r="AH701" s="98"/>
      <c r="AI701" s="98"/>
      <c r="AJ701" s="98"/>
      <c r="AK701" s="98"/>
    </row>
    <row r="702" ht="14.25">
      <c r="A702" s="98"/>
      <c r="B702" s="98"/>
      <c r="C702" s="98"/>
      <c r="D702" s="98"/>
      <c r="E702" s="98"/>
      <c r="F702" s="98"/>
      <c r="G702" s="98"/>
      <c r="H702" s="98"/>
      <c r="I702" s="98"/>
      <c r="J702" s="98"/>
      <c r="K702" s="98"/>
      <c r="L702" s="98"/>
      <c r="M702" s="98"/>
      <c r="R702" s="98"/>
      <c r="S702" s="98"/>
      <c r="T702" s="98"/>
      <c r="U702" s="98"/>
      <c r="V702" s="98"/>
      <c r="W702" s="98"/>
      <c r="X702" s="98"/>
      <c r="Y702" s="98"/>
      <c r="Z702" s="98"/>
      <c r="AA702" s="98"/>
      <c r="AE702" s="98"/>
      <c r="AF702" s="98"/>
      <c r="AG702" s="98"/>
      <c r="AH702" s="98"/>
      <c r="AI702" s="98"/>
      <c r="AJ702" s="98"/>
      <c r="AK702" s="98"/>
    </row>
    <row r="703" ht="14.25">
      <c r="A703" s="98"/>
      <c r="B703" s="98"/>
      <c r="C703" s="98"/>
      <c r="D703" s="98"/>
      <c r="E703" s="98"/>
      <c r="F703" s="98"/>
      <c r="G703" s="98"/>
      <c r="H703" s="98"/>
      <c r="I703" s="98"/>
      <c r="J703" s="98"/>
      <c r="K703" s="98"/>
      <c r="L703" s="98"/>
      <c r="M703" s="98"/>
      <c r="R703" s="98"/>
      <c r="S703" s="98"/>
      <c r="T703" s="98"/>
      <c r="U703" s="98"/>
      <c r="V703" s="98"/>
      <c r="W703" s="98"/>
      <c r="X703" s="98"/>
      <c r="Y703" s="98"/>
      <c r="Z703" s="98"/>
      <c r="AA703" s="98"/>
      <c r="AE703" s="98"/>
      <c r="AF703" s="98"/>
      <c r="AG703" s="98"/>
      <c r="AH703" s="98"/>
      <c r="AI703" s="98"/>
      <c r="AJ703" s="98"/>
      <c r="AK703" s="98"/>
    </row>
    <row r="704" ht="14.25">
      <c r="A704" s="98"/>
      <c r="B704" s="98"/>
      <c r="C704" s="98"/>
      <c r="D704" s="98"/>
      <c r="E704" s="98"/>
      <c r="F704" s="98"/>
      <c r="G704" s="98"/>
      <c r="H704" s="98"/>
      <c r="I704" s="98"/>
      <c r="J704" s="98"/>
      <c r="K704" s="98"/>
      <c r="L704" s="98"/>
      <c r="M704" s="98"/>
      <c r="R704" s="98"/>
      <c r="S704" s="98"/>
      <c r="T704" s="98"/>
      <c r="U704" s="98"/>
      <c r="V704" s="98"/>
      <c r="W704" s="98"/>
      <c r="X704" s="98"/>
      <c r="Y704" s="98"/>
      <c r="Z704" s="98"/>
      <c r="AA704" s="98"/>
      <c r="AE704" s="98"/>
      <c r="AF704" s="98"/>
      <c r="AG704" s="98"/>
      <c r="AH704" s="98"/>
      <c r="AI704" s="98"/>
      <c r="AJ704" s="98"/>
      <c r="AK704" s="98"/>
    </row>
    <row r="705" ht="14.25">
      <c r="A705" s="98"/>
      <c r="B705" s="98"/>
      <c r="C705" s="98"/>
      <c r="D705" s="98"/>
      <c r="E705" s="98"/>
      <c r="F705" s="98"/>
      <c r="G705" s="98"/>
      <c r="H705" s="98"/>
      <c r="I705" s="98"/>
      <c r="J705" s="98"/>
      <c r="K705" s="98"/>
      <c r="L705" s="98"/>
      <c r="M705" s="98"/>
      <c r="R705" s="98"/>
      <c r="S705" s="98"/>
      <c r="T705" s="98"/>
      <c r="U705" s="98"/>
      <c r="V705" s="98"/>
      <c r="W705" s="98"/>
      <c r="X705" s="98"/>
      <c r="Y705" s="98"/>
      <c r="Z705" s="98"/>
      <c r="AA705" s="98"/>
      <c r="AE705" s="98"/>
      <c r="AF705" s="98"/>
      <c r="AG705" s="98"/>
      <c r="AH705" s="98"/>
      <c r="AI705" s="98"/>
      <c r="AJ705" s="98"/>
      <c r="AK705" s="98"/>
    </row>
    <row r="706" ht="14.25">
      <c r="A706" s="98"/>
      <c r="B706" s="98"/>
      <c r="C706" s="98"/>
      <c r="D706" s="98"/>
      <c r="E706" s="98"/>
      <c r="F706" s="98"/>
      <c r="G706" s="98"/>
      <c r="H706" s="98"/>
      <c r="I706" s="98"/>
      <c r="J706" s="98"/>
      <c r="K706" s="98"/>
      <c r="L706" s="98"/>
      <c r="M706" s="98"/>
      <c r="R706" s="98"/>
      <c r="S706" s="98"/>
      <c r="T706" s="98"/>
      <c r="U706" s="98"/>
      <c r="V706" s="98"/>
      <c r="W706" s="98"/>
      <c r="X706" s="98"/>
      <c r="Y706" s="98"/>
      <c r="Z706" s="98"/>
      <c r="AA706" s="98"/>
      <c r="AE706" s="98"/>
      <c r="AF706" s="98"/>
      <c r="AG706" s="98"/>
      <c r="AH706" s="98"/>
      <c r="AI706" s="98"/>
      <c r="AJ706" s="98"/>
      <c r="AK706" s="98"/>
    </row>
    <row r="707" ht="14.25">
      <c r="A707" s="98"/>
      <c r="B707" s="98"/>
      <c r="C707" s="98"/>
      <c r="D707" s="98"/>
      <c r="E707" s="98"/>
      <c r="F707" s="98"/>
      <c r="G707" s="98"/>
      <c r="H707" s="98"/>
      <c r="I707" s="98"/>
      <c r="J707" s="98"/>
      <c r="K707" s="98"/>
      <c r="L707" s="98"/>
      <c r="M707" s="98"/>
      <c r="R707" s="98"/>
      <c r="S707" s="98"/>
      <c r="T707" s="98"/>
      <c r="U707" s="98"/>
      <c r="V707" s="98"/>
      <c r="W707" s="98"/>
      <c r="X707" s="98"/>
      <c r="Y707" s="98"/>
      <c r="Z707" s="98"/>
      <c r="AA707" s="98"/>
      <c r="AE707" s="98"/>
      <c r="AF707" s="98"/>
      <c r="AG707" s="98"/>
      <c r="AH707" s="98"/>
      <c r="AI707" s="98"/>
      <c r="AJ707" s="98"/>
      <c r="AK707" s="98"/>
    </row>
    <row r="708" ht="14.25">
      <c r="A708" s="98"/>
      <c r="B708" s="98"/>
      <c r="C708" s="98"/>
      <c r="D708" s="98"/>
      <c r="E708" s="98"/>
      <c r="F708" s="98"/>
      <c r="G708" s="98"/>
      <c r="H708" s="98"/>
      <c r="I708" s="98"/>
      <c r="J708" s="98"/>
      <c r="K708" s="98"/>
      <c r="L708" s="98"/>
      <c r="M708" s="98"/>
      <c r="R708" s="98"/>
      <c r="S708" s="98"/>
      <c r="T708" s="98"/>
      <c r="U708" s="98"/>
      <c r="V708" s="98"/>
      <c r="W708" s="98"/>
      <c r="X708" s="98"/>
      <c r="Y708" s="98"/>
      <c r="Z708" s="98"/>
      <c r="AA708" s="98"/>
      <c r="AE708" s="98"/>
      <c r="AF708" s="98"/>
      <c r="AG708" s="98"/>
      <c r="AH708" s="98"/>
      <c r="AI708" s="98"/>
      <c r="AJ708" s="98"/>
      <c r="AK708" s="98"/>
    </row>
    <row r="709" ht="14.25">
      <c r="A709" s="98"/>
      <c r="B709" s="98"/>
      <c r="C709" s="98"/>
      <c r="D709" s="98"/>
      <c r="E709" s="98"/>
      <c r="F709" s="98"/>
      <c r="G709" s="98"/>
      <c r="H709" s="98"/>
      <c r="I709" s="98"/>
      <c r="J709" s="98"/>
      <c r="K709" s="98"/>
      <c r="L709" s="98"/>
      <c r="M709" s="98"/>
      <c r="R709" s="98"/>
      <c r="S709" s="98"/>
      <c r="T709" s="98"/>
      <c r="U709" s="98"/>
      <c r="V709" s="98"/>
      <c r="W709" s="98"/>
      <c r="X709" s="98"/>
      <c r="Y709" s="98"/>
      <c r="Z709" s="98"/>
      <c r="AA709" s="98"/>
      <c r="AE709" s="98"/>
      <c r="AF709" s="98"/>
      <c r="AG709" s="98"/>
      <c r="AH709" s="98"/>
      <c r="AI709" s="98"/>
      <c r="AJ709" s="98"/>
      <c r="AK709" s="98"/>
    </row>
    <row r="710" ht="14.25">
      <c r="A710" s="98"/>
      <c r="B710" s="98"/>
      <c r="C710" s="98"/>
      <c r="D710" s="98"/>
      <c r="E710" s="98"/>
      <c r="F710" s="98"/>
      <c r="G710" s="98"/>
      <c r="H710" s="98"/>
      <c r="I710" s="98"/>
      <c r="J710" s="98"/>
      <c r="K710" s="98"/>
      <c r="L710" s="98"/>
      <c r="M710" s="98"/>
      <c r="R710" s="98"/>
      <c r="S710" s="98"/>
      <c r="T710" s="98"/>
      <c r="U710" s="98"/>
      <c r="V710" s="98"/>
      <c r="W710" s="98"/>
      <c r="X710" s="98"/>
      <c r="Y710" s="98"/>
      <c r="Z710" s="98"/>
      <c r="AA710" s="98"/>
      <c r="AE710" s="98"/>
      <c r="AF710" s="98"/>
      <c r="AG710" s="98"/>
      <c r="AH710" s="98"/>
      <c r="AI710" s="98"/>
      <c r="AJ710" s="98"/>
      <c r="AK710" s="98"/>
    </row>
    <row r="711" ht="14.25">
      <c r="A711" s="98"/>
      <c r="B711" s="98"/>
      <c r="C711" s="98"/>
      <c r="D711" s="98"/>
      <c r="E711" s="98"/>
      <c r="F711" s="98"/>
      <c r="G711" s="98"/>
      <c r="H711" s="98"/>
      <c r="I711" s="98"/>
      <c r="J711" s="98"/>
      <c r="K711" s="98"/>
      <c r="L711" s="98"/>
      <c r="M711" s="98"/>
      <c r="R711" s="98"/>
      <c r="S711" s="98"/>
      <c r="T711" s="98"/>
      <c r="U711" s="98"/>
      <c r="V711" s="98"/>
      <c r="W711" s="98"/>
      <c r="X711" s="98"/>
      <c r="Y711" s="98"/>
      <c r="Z711" s="98"/>
      <c r="AA711" s="98"/>
      <c r="AE711" s="98"/>
      <c r="AF711" s="98"/>
      <c r="AG711" s="98"/>
      <c r="AH711" s="98"/>
      <c r="AI711" s="98"/>
      <c r="AJ711" s="98"/>
      <c r="AK711" s="98"/>
    </row>
    <row r="712" ht="14.25">
      <c r="A712" s="98"/>
      <c r="B712" s="98"/>
      <c r="C712" s="98"/>
      <c r="D712" s="98"/>
      <c r="E712" s="98"/>
      <c r="F712" s="98"/>
      <c r="G712" s="98"/>
      <c r="H712" s="98"/>
      <c r="I712" s="98"/>
      <c r="J712" s="98"/>
      <c r="K712" s="98"/>
      <c r="L712" s="98"/>
      <c r="M712" s="98"/>
      <c r="R712" s="98"/>
      <c r="S712" s="98"/>
      <c r="T712" s="98"/>
      <c r="U712" s="98"/>
      <c r="V712" s="98"/>
      <c r="W712" s="98"/>
      <c r="X712" s="98"/>
      <c r="Y712" s="98"/>
      <c r="Z712" s="98"/>
      <c r="AA712" s="98"/>
      <c r="AE712" s="98"/>
      <c r="AF712" s="98"/>
      <c r="AG712" s="98"/>
      <c r="AH712" s="98"/>
      <c r="AI712" s="98"/>
      <c r="AJ712" s="98"/>
      <c r="AK712" s="98"/>
    </row>
    <row r="713" ht="14.25">
      <c r="A713" s="98"/>
      <c r="B713" s="98"/>
      <c r="C713" s="98"/>
      <c r="D713" s="98"/>
      <c r="E713" s="98"/>
      <c r="F713" s="98"/>
      <c r="G713" s="98"/>
      <c r="H713" s="98"/>
      <c r="I713" s="98"/>
      <c r="J713" s="98"/>
      <c r="K713" s="98"/>
      <c r="L713" s="98"/>
      <c r="M713" s="98"/>
      <c r="R713" s="98"/>
      <c r="S713" s="98"/>
      <c r="T713" s="98"/>
      <c r="U713" s="98"/>
      <c r="V713" s="98"/>
      <c r="W713" s="98"/>
      <c r="X713" s="98"/>
      <c r="Y713" s="98"/>
      <c r="Z713" s="98"/>
      <c r="AA713" s="98"/>
      <c r="AE713" s="98"/>
      <c r="AF713" s="98"/>
      <c r="AG713" s="98"/>
      <c r="AH713" s="98"/>
      <c r="AI713" s="98"/>
      <c r="AJ713" s="98"/>
      <c r="AK713" s="98"/>
    </row>
    <row r="714" ht="14.25">
      <c r="A714" s="98"/>
      <c r="B714" s="98"/>
      <c r="C714" s="98"/>
      <c r="D714" s="98"/>
      <c r="E714" s="98"/>
      <c r="F714" s="98"/>
      <c r="G714" s="98"/>
      <c r="H714" s="98"/>
      <c r="I714" s="98"/>
      <c r="J714" s="98"/>
      <c r="K714" s="98"/>
      <c r="L714" s="98"/>
      <c r="M714" s="98"/>
      <c r="R714" s="98"/>
      <c r="S714" s="98"/>
      <c r="T714" s="98"/>
      <c r="U714" s="98"/>
      <c r="V714" s="98"/>
      <c r="W714" s="98"/>
      <c r="X714" s="98"/>
      <c r="Y714" s="98"/>
      <c r="Z714" s="98"/>
      <c r="AA714" s="98"/>
      <c r="AE714" s="98"/>
      <c r="AF714" s="98"/>
      <c r="AG714" s="98"/>
      <c r="AH714" s="98"/>
      <c r="AI714" s="98"/>
      <c r="AJ714" s="98"/>
      <c r="AK714" s="98"/>
    </row>
    <row r="715" ht="14.25">
      <c r="A715" s="98"/>
      <c r="B715" s="98"/>
      <c r="C715" s="98"/>
      <c r="D715" s="98"/>
      <c r="E715" s="98"/>
      <c r="F715" s="98"/>
      <c r="G715" s="98"/>
      <c r="H715" s="98"/>
      <c r="I715" s="98"/>
      <c r="J715" s="98"/>
      <c r="K715" s="98"/>
      <c r="L715" s="98"/>
      <c r="M715" s="98"/>
      <c r="R715" s="98"/>
      <c r="S715" s="98"/>
      <c r="T715" s="98"/>
      <c r="U715" s="98"/>
      <c r="V715" s="98"/>
      <c r="W715" s="98"/>
      <c r="X715" s="98"/>
      <c r="Y715" s="98"/>
      <c r="Z715" s="98"/>
      <c r="AA715" s="98"/>
      <c r="AE715" s="98"/>
      <c r="AF715" s="98"/>
      <c r="AG715" s="98"/>
      <c r="AH715" s="98"/>
      <c r="AI715" s="98"/>
      <c r="AJ715" s="98"/>
      <c r="AK715" s="98"/>
    </row>
    <row r="716" ht="14.25">
      <c r="A716" s="98"/>
      <c r="B716" s="98"/>
      <c r="C716" s="98"/>
      <c r="D716" s="98"/>
      <c r="E716" s="98"/>
      <c r="F716" s="98"/>
      <c r="G716" s="98"/>
      <c r="H716" s="98"/>
      <c r="I716" s="98"/>
      <c r="J716" s="98"/>
      <c r="K716" s="98"/>
      <c r="L716" s="98"/>
      <c r="M716" s="98"/>
      <c r="R716" s="98"/>
      <c r="S716" s="98"/>
      <c r="T716" s="98"/>
      <c r="U716" s="98"/>
      <c r="V716" s="98"/>
      <c r="W716" s="98"/>
      <c r="X716" s="98"/>
      <c r="Y716" s="98"/>
      <c r="Z716" s="98"/>
      <c r="AA716" s="98"/>
      <c r="AE716" s="98"/>
      <c r="AF716" s="98"/>
      <c r="AG716" s="98"/>
      <c r="AH716" s="98"/>
      <c r="AI716" s="98"/>
      <c r="AJ716" s="98"/>
      <c r="AK716" s="98"/>
    </row>
    <row r="717" ht="14.25">
      <c r="A717" s="98"/>
      <c r="B717" s="98"/>
      <c r="C717" s="98"/>
      <c r="D717" s="98"/>
      <c r="E717" s="98"/>
      <c r="F717" s="98"/>
      <c r="G717" s="98"/>
      <c r="H717" s="98"/>
      <c r="I717" s="98"/>
      <c r="J717" s="98"/>
      <c r="K717" s="98"/>
      <c r="L717" s="98"/>
      <c r="M717" s="98"/>
      <c r="R717" s="98"/>
      <c r="S717" s="98"/>
      <c r="T717" s="98"/>
      <c r="U717" s="98"/>
      <c r="V717" s="98"/>
      <c r="W717" s="98"/>
      <c r="X717" s="98"/>
      <c r="Y717" s="98"/>
      <c r="Z717" s="98"/>
      <c r="AA717" s="98"/>
      <c r="AE717" s="98"/>
      <c r="AF717" s="98"/>
      <c r="AG717" s="98"/>
      <c r="AH717" s="98"/>
      <c r="AI717" s="98"/>
      <c r="AJ717" s="98"/>
      <c r="AK717" s="98"/>
    </row>
    <row r="718" ht="14.25">
      <c r="A718" s="98"/>
      <c r="B718" s="98"/>
      <c r="C718" s="98"/>
      <c r="D718" s="98"/>
      <c r="E718" s="98"/>
      <c r="F718" s="98"/>
      <c r="G718" s="98"/>
      <c r="H718" s="98"/>
      <c r="I718" s="98"/>
      <c r="J718" s="98"/>
      <c r="K718" s="98"/>
      <c r="L718" s="98"/>
      <c r="M718" s="98"/>
      <c r="R718" s="98"/>
      <c r="S718" s="98"/>
      <c r="T718" s="98"/>
      <c r="U718" s="98"/>
      <c r="V718" s="98"/>
      <c r="W718" s="98"/>
      <c r="X718" s="98"/>
      <c r="Y718" s="98"/>
      <c r="Z718" s="98"/>
      <c r="AA718" s="98"/>
      <c r="AE718" s="98"/>
      <c r="AF718" s="98"/>
      <c r="AG718" s="98"/>
      <c r="AH718" s="98"/>
      <c r="AI718" s="98"/>
      <c r="AJ718" s="98"/>
      <c r="AK718" s="98"/>
    </row>
    <row r="719" ht="14.25">
      <c r="A719" s="98"/>
      <c r="B719" s="98"/>
      <c r="C719" s="98"/>
      <c r="D719" s="98"/>
      <c r="E719" s="98"/>
      <c r="F719" s="98"/>
      <c r="G719" s="98"/>
      <c r="H719" s="98"/>
      <c r="I719" s="98"/>
      <c r="J719" s="98"/>
      <c r="K719" s="98"/>
      <c r="L719" s="98"/>
      <c r="M719" s="98"/>
      <c r="R719" s="98"/>
      <c r="S719" s="98"/>
      <c r="T719" s="98"/>
      <c r="U719" s="98"/>
      <c r="V719" s="98"/>
      <c r="W719" s="98"/>
      <c r="X719" s="98"/>
      <c r="Y719" s="98"/>
      <c r="Z719" s="98"/>
      <c r="AA719" s="98"/>
      <c r="AE719" s="98"/>
      <c r="AF719" s="98"/>
      <c r="AG719" s="98"/>
      <c r="AH719" s="98"/>
      <c r="AI719" s="98"/>
      <c r="AJ719" s="98"/>
      <c r="AK719" s="98"/>
    </row>
    <row r="720" ht="14.25">
      <c r="A720" s="98"/>
      <c r="B720" s="98"/>
      <c r="C720" s="98"/>
      <c r="D720" s="98"/>
      <c r="E720" s="98"/>
      <c r="F720" s="98"/>
      <c r="G720" s="98"/>
      <c r="H720" s="98"/>
      <c r="I720" s="98"/>
      <c r="J720" s="98"/>
      <c r="K720" s="98"/>
      <c r="L720" s="98"/>
      <c r="M720" s="98"/>
      <c r="R720" s="98"/>
      <c r="S720" s="98"/>
      <c r="T720" s="98"/>
      <c r="U720" s="98"/>
      <c r="V720" s="98"/>
      <c r="W720" s="98"/>
      <c r="X720" s="98"/>
      <c r="Y720" s="98"/>
      <c r="Z720" s="98"/>
      <c r="AA720" s="98"/>
      <c r="AE720" s="98"/>
      <c r="AF720" s="98"/>
      <c r="AG720" s="98"/>
      <c r="AH720" s="98"/>
      <c r="AI720" s="98"/>
      <c r="AJ720" s="98"/>
      <c r="AK720" s="98"/>
    </row>
    <row r="721" ht="14.25">
      <c r="A721" s="98"/>
      <c r="B721" s="98"/>
      <c r="C721" s="98"/>
      <c r="D721" s="98"/>
      <c r="E721" s="98"/>
      <c r="F721" s="98"/>
      <c r="G721" s="98"/>
      <c r="H721" s="98"/>
      <c r="I721" s="98"/>
      <c r="J721" s="98"/>
      <c r="K721" s="98"/>
      <c r="L721" s="98"/>
      <c r="M721" s="98"/>
      <c r="R721" s="98"/>
      <c r="S721" s="98"/>
      <c r="T721" s="98"/>
      <c r="U721" s="98"/>
      <c r="V721" s="98"/>
      <c r="W721" s="98"/>
      <c r="X721" s="98"/>
      <c r="Y721" s="98"/>
      <c r="Z721" s="98"/>
      <c r="AA721" s="98"/>
      <c r="AE721" s="98"/>
      <c r="AF721" s="98"/>
      <c r="AG721" s="98"/>
      <c r="AH721" s="98"/>
      <c r="AI721" s="98"/>
      <c r="AJ721" s="98"/>
      <c r="AK721" s="98"/>
    </row>
    <row r="722" ht="14.25">
      <c r="A722" s="98"/>
      <c r="B722" s="98"/>
      <c r="C722" s="98"/>
      <c r="D722" s="98"/>
      <c r="E722" s="98"/>
      <c r="F722" s="98"/>
      <c r="G722" s="98"/>
      <c r="H722" s="98"/>
      <c r="I722" s="98"/>
      <c r="J722" s="98"/>
      <c r="K722" s="98"/>
      <c r="L722" s="98"/>
      <c r="M722" s="98"/>
      <c r="R722" s="98"/>
      <c r="S722" s="98"/>
      <c r="T722" s="98"/>
      <c r="U722" s="98"/>
      <c r="V722" s="98"/>
      <c r="W722" s="98"/>
      <c r="X722" s="98"/>
      <c r="Y722" s="98"/>
      <c r="Z722" s="98"/>
      <c r="AA722" s="98"/>
      <c r="AE722" s="98"/>
      <c r="AF722" s="98"/>
      <c r="AG722" s="98"/>
      <c r="AH722" s="98"/>
      <c r="AI722" s="98"/>
      <c r="AJ722" s="98"/>
      <c r="AK722" s="98"/>
    </row>
    <row r="723" ht="14.25">
      <c r="A723" s="98"/>
      <c r="B723" s="98"/>
      <c r="C723" s="98"/>
      <c r="D723" s="98"/>
      <c r="E723" s="98"/>
      <c r="F723" s="98"/>
      <c r="G723" s="98"/>
      <c r="H723" s="98"/>
      <c r="I723" s="98"/>
      <c r="J723" s="98"/>
      <c r="K723" s="98"/>
      <c r="L723" s="98"/>
      <c r="M723" s="98"/>
      <c r="R723" s="98"/>
      <c r="S723" s="98"/>
      <c r="T723" s="98"/>
      <c r="U723" s="98"/>
      <c r="V723" s="98"/>
      <c r="W723" s="98"/>
      <c r="X723" s="98"/>
      <c r="Y723" s="98"/>
      <c r="Z723" s="98"/>
      <c r="AA723" s="98"/>
      <c r="AE723" s="98"/>
      <c r="AF723" s="98"/>
      <c r="AG723" s="98"/>
      <c r="AH723" s="98"/>
      <c r="AI723" s="98"/>
      <c r="AJ723" s="98"/>
      <c r="AK723" s="98"/>
    </row>
    <row r="724" ht="14.25">
      <c r="A724" s="98"/>
      <c r="B724" s="98"/>
      <c r="C724" s="98"/>
      <c r="D724" s="98"/>
      <c r="E724" s="98"/>
      <c r="F724" s="98"/>
      <c r="G724" s="98"/>
      <c r="H724" s="98"/>
      <c r="I724" s="98"/>
      <c r="J724" s="98"/>
      <c r="K724" s="98"/>
      <c r="L724" s="98"/>
      <c r="M724" s="98"/>
      <c r="R724" s="98"/>
      <c r="S724" s="98"/>
      <c r="T724" s="98"/>
      <c r="U724" s="98"/>
      <c r="V724" s="98"/>
      <c r="W724" s="98"/>
      <c r="X724" s="98"/>
      <c r="Y724" s="98"/>
      <c r="Z724" s="98"/>
      <c r="AA724" s="98"/>
      <c r="AE724" s="98"/>
      <c r="AF724" s="98"/>
      <c r="AG724" s="98"/>
      <c r="AH724" s="98"/>
      <c r="AI724" s="98"/>
      <c r="AJ724" s="98"/>
      <c r="AK724" s="98"/>
    </row>
    <row r="725" ht="14.25">
      <c r="A725" s="98"/>
      <c r="B725" s="98"/>
      <c r="C725" s="98"/>
      <c r="D725" s="98"/>
      <c r="E725" s="98"/>
      <c r="F725" s="98"/>
      <c r="G725" s="98"/>
      <c r="H725" s="98"/>
      <c r="I725" s="98"/>
      <c r="J725" s="98"/>
      <c r="K725" s="98"/>
      <c r="L725" s="98"/>
      <c r="M725" s="98"/>
      <c r="R725" s="98"/>
      <c r="S725" s="98"/>
      <c r="T725" s="98"/>
      <c r="U725" s="98"/>
      <c r="V725" s="98"/>
      <c r="W725" s="98"/>
      <c r="X725" s="98"/>
      <c r="Y725" s="98"/>
      <c r="Z725" s="98"/>
      <c r="AA725" s="98"/>
      <c r="AE725" s="98"/>
      <c r="AF725" s="98"/>
      <c r="AG725" s="98"/>
      <c r="AH725" s="98"/>
      <c r="AI725" s="98"/>
      <c r="AJ725" s="98"/>
      <c r="AK725" s="98"/>
    </row>
    <row r="726" ht="14.25">
      <c r="A726" s="98"/>
      <c r="B726" s="98"/>
      <c r="C726" s="98"/>
      <c r="D726" s="98"/>
      <c r="E726" s="98"/>
      <c r="F726" s="98"/>
      <c r="G726" s="98"/>
      <c r="H726" s="98"/>
      <c r="I726" s="98"/>
      <c r="J726" s="98"/>
      <c r="K726" s="98"/>
      <c r="L726" s="98"/>
      <c r="M726" s="98"/>
      <c r="R726" s="98"/>
      <c r="S726" s="98"/>
      <c r="T726" s="98"/>
      <c r="U726" s="98"/>
      <c r="V726" s="98"/>
      <c r="W726" s="98"/>
      <c r="X726" s="98"/>
      <c r="Y726" s="98"/>
      <c r="Z726" s="98"/>
      <c r="AA726" s="98"/>
      <c r="AE726" s="98"/>
      <c r="AF726" s="98"/>
      <c r="AG726" s="98"/>
      <c r="AH726" s="98"/>
      <c r="AI726" s="98"/>
      <c r="AJ726" s="98"/>
      <c r="AK726" s="98"/>
    </row>
    <row r="727" ht="14.25">
      <c r="A727" s="98"/>
      <c r="B727" s="98"/>
      <c r="C727" s="98"/>
      <c r="D727" s="98"/>
      <c r="E727" s="98"/>
      <c r="F727" s="98"/>
      <c r="G727" s="98"/>
      <c r="H727" s="98"/>
      <c r="I727" s="98"/>
      <c r="J727" s="98"/>
      <c r="K727" s="98"/>
      <c r="L727" s="98"/>
      <c r="M727" s="98"/>
      <c r="R727" s="98"/>
      <c r="S727" s="98"/>
      <c r="T727" s="98"/>
      <c r="U727" s="98"/>
      <c r="V727" s="98"/>
      <c r="W727" s="98"/>
      <c r="X727" s="98"/>
      <c r="Y727" s="98"/>
      <c r="Z727" s="98"/>
      <c r="AA727" s="98"/>
      <c r="AE727" s="98"/>
      <c r="AF727" s="98"/>
      <c r="AG727" s="98"/>
      <c r="AH727" s="98"/>
      <c r="AI727" s="98"/>
      <c r="AJ727" s="98"/>
      <c r="AK727" s="98"/>
    </row>
    <row r="728" ht="14.25">
      <c r="A728" s="98"/>
      <c r="B728" s="98"/>
      <c r="C728" s="98"/>
      <c r="D728" s="98"/>
      <c r="E728" s="98"/>
      <c r="F728" s="98"/>
      <c r="G728" s="98"/>
      <c r="H728" s="98"/>
      <c r="I728" s="98"/>
      <c r="J728" s="98"/>
      <c r="K728" s="98"/>
      <c r="L728" s="98"/>
      <c r="M728" s="98"/>
      <c r="R728" s="98"/>
      <c r="S728" s="98"/>
      <c r="T728" s="98"/>
      <c r="U728" s="98"/>
      <c r="V728" s="98"/>
      <c r="W728" s="98"/>
      <c r="X728" s="98"/>
      <c r="Y728" s="98"/>
      <c r="Z728" s="98"/>
      <c r="AA728" s="98"/>
      <c r="AE728" s="98"/>
      <c r="AF728" s="98"/>
      <c r="AG728" s="98"/>
      <c r="AH728" s="98"/>
      <c r="AI728" s="98"/>
      <c r="AJ728" s="98"/>
      <c r="AK728" s="98"/>
    </row>
    <row r="729" ht="14.25">
      <c r="A729" s="98"/>
      <c r="B729" s="98"/>
      <c r="C729" s="98"/>
      <c r="D729" s="98"/>
      <c r="E729" s="98"/>
      <c r="F729" s="98"/>
      <c r="G729" s="98"/>
      <c r="H729" s="98"/>
      <c r="I729" s="98"/>
      <c r="J729" s="98"/>
      <c r="K729" s="98"/>
      <c r="L729" s="98"/>
      <c r="M729" s="98"/>
      <c r="R729" s="98"/>
      <c r="S729" s="98"/>
      <c r="T729" s="98"/>
      <c r="U729" s="98"/>
      <c r="V729" s="98"/>
      <c r="W729" s="98"/>
      <c r="X729" s="98"/>
      <c r="Y729" s="98"/>
      <c r="Z729" s="98"/>
      <c r="AA729" s="98"/>
      <c r="AE729" s="98"/>
      <c r="AF729" s="98"/>
      <c r="AG729" s="98"/>
      <c r="AH729" s="98"/>
      <c r="AI729" s="98"/>
      <c r="AJ729" s="98"/>
      <c r="AK729" s="98"/>
    </row>
    <row r="730" ht="14.25">
      <c r="A730" s="98"/>
      <c r="B730" s="98"/>
      <c r="C730" s="98"/>
      <c r="D730" s="98"/>
      <c r="E730" s="98"/>
      <c r="F730" s="98"/>
      <c r="G730" s="98"/>
      <c r="H730" s="98"/>
      <c r="I730" s="98"/>
      <c r="J730" s="98"/>
      <c r="K730" s="98"/>
      <c r="L730" s="98"/>
      <c r="M730" s="98"/>
      <c r="R730" s="98"/>
      <c r="S730" s="98"/>
      <c r="T730" s="98"/>
      <c r="U730" s="98"/>
      <c r="V730" s="98"/>
      <c r="W730" s="98"/>
      <c r="X730" s="98"/>
      <c r="Y730" s="98"/>
      <c r="Z730" s="98"/>
      <c r="AA730" s="98"/>
      <c r="AE730" s="98"/>
      <c r="AF730" s="98"/>
      <c r="AG730" s="98"/>
      <c r="AH730" s="98"/>
      <c r="AI730" s="98"/>
      <c r="AJ730" s="98"/>
      <c r="AK730" s="98"/>
    </row>
    <row r="731" ht="14.25">
      <c r="A731" s="98"/>
      <c r="B731" s="98"/>
      <c r="C731" s="98"/>
      <c r="D731" s="98"/>
      <c r="E731" s="98"/>
      <c r="F731" s="98"/>
      <c r="G731" s="98"/>
      <c r="H731" s="98"/>
      <c r="I731" s="98"/>
      <c r="J731" s="98"/>
      <c r="K731" s="98"/>
      <c r="L731" s="98"/>
      <c r="M731" s="98"/>
      <c r="R731" s="98"/>
      <c r="S731" s="98"/>
      <c r="T731" s="98"/>
      <c r="U731" s="98"/>
      <c r="V731" s="98"/>
      <c r="W731" s="98"/>
      <c r="X731" s="98"/>
      <c r="Y731" s="98"/>
      <c r="Z731" s="98"/>
      <c r="AA731" s="98"/>
      <c r="AE731" s="98"/>
      <c r="AF731" s="98"/>
      <c r="AG731" s="98"/>
      <c r="AH731" s="98"/>
      <c r="AI731" s="98"/>
      <c r="AJ731" s="98"/>
      <c r="AK731" s="98"/>
    </row>
    <row r="732" ht="14.25">
      <c r="A732" s="98"/>
      <c r="B732" s="98"/>
      <c r="C732" s="98"/>
      <c r="D732" s="98"/>
      <c r="E732" s="98"/>
      <c r="F732" s="98"/>
      <c r="G732" s="98"/>
      <c r="H732" s="98"/>
      <c r="I732" s="98"/>
      <c r="J732" s="98"/>
      <c r="K732" s="98"/>
      <c r="L732" s="98"/>
      <c r="M732" s="98"/>
      <c r="R732" s="98"/>
      <c r="S732" s="98"/>
      <c r="T732" s="98"/>
      <c r="U732" s="98"/>
      <c r="V732" s="98"/>
      <c r="W732" s="98"/>
      <c r="X732" s="98"/>
      <c r="Y732" s="98"/>
      <c r="Z732" s="98"/>
      <c r="AA732" s="98"/>
      <c r="AE732" s="98"/>
      <c r="AF732" s="98"/>
      <c r="AG732" s="98"/>
      <c r="AH732" s="98"/>
      <c r="AI732" s="98"/>
      <c r="AJ732" s="98"/>
      <c r="AK732" s="98"/>
    </row>
    <row r="733" ht="14.25">
      <c r="A733" s="98"/>
      <c r="B733" s="98"/>
      <c r="C733" s="98"/>
      <c r="D733" s="98"/>
      <c r="E733" s="98"/>
      <c r="F733" s="98"/>
      <c r="G733" s="98"/>
      <c r="H733" s="98"/>
      <c r="I733" s="98"/>
      <c r="J733" s="98"/>
      <c r="K733" s="98"/>
      <c r="L733" s="98"/>
      <c r="M733" s="98"/>
      <c r="R733" s="98"/>
      <c r="S733" s="98"/>
      <c r="T733" s="98"/>
      <c r="U733" s="98"/>
      <c r="V733" s="98"/>
      <c r="W733" s="98"/>
      <c r="X733" s="98"/>
      <c r="Y733" s="98"/>
      <c r="Z733" s="98"/>
      <c r="AA733" s="98"/>
      <c r="AE733" s="98"/>
      <c r="AF733" s="98"/>
      <c r="AG733" s="98"/>
      <c r="AH733" s="98"/>
      <c r="AI733" s="98"/>
      <c r="AJ733" s="98"/>
      <c r="AK733" s="98"/>
    </row>
    <row r="734" ht="14.25">
      <c r="A734" s="98"/>
      <c r="B734" s="98"/>
      <c r="C734" s="98"/>
      <c r="D734" s="98"/>
      <c r="E734" s="98"/>
      <c r="F734" s="98"/>
      <c r="G734" s="98"/>
      <c r="H734" s="98"/>
      <c r="I734" s="98"/>
      <c r="J734" s="98"/>
      <c r="K734" s="98"/>
      <c r="L734" s="98"/>
      <c r="M734" s="98"/>
      <c r="R734" s="98"/>
      <c r="S734" s="98"/>
      <c r="T734" s="98"/>
      <c r="U734" s="98"/>
      <c r="V734" s="98"/>
      <c r="W734" s="98"/>
      <c r="X734" s="98"/>
      <c r="Y734" s="98"/>
      <c r="Z734" s="98"/>
      <c r="AA734" s="98"/>
      <c r="AE734" s="98"/>
      <c r="AF734" s="98"/>
      <c r="AG734" s="98"/>
      <c r="AH734" s="98"/>
      <c r="AI734" s="98"/>
      <c r="AJ734" s="98"/>
      <c r="AK734" s="98"/>
    </row>
    <row r="735" ht="14.25">
      <c r="A735" s="98"/>
      <c r="B735" s="98"/>
      <c r="C735" s="98"/>
      <c r="D735" s="98"/>
      <c r="E735" s="98"/>
      <c r="F735" s="98"/>
      <c r="G735" s="98"/>
      <c r="H735" s="98"/>
      <c r="I735" s="98"/>
      <c r="J735" s="98"/>
      <c r="K735" s="98"/>
      <c r="L735" s="98"/>
      <c r="M735" s="98"/>
      <c r="R735" s="98"/>
      <c r="S735" s="98"/>
      <c r="T735" s="98"/>
      <c r="U735" s="98"/>
      <c r="V735" s="98"/>
      <c r="W735" s="98"/>
      <c r="X735" s="98"/>
      <c r="Y735" s="98"/>
      <c r="Z735" s="98"/>
      <c r="AA735" s="98"/>
      <c r="AE735" s="98"/>
      <c r="AF735" s="98"/>
      <c r="AG735" s="98"/>
      <c r="AH735" s="98"/>
      <c r="AI735" s="98"/>
      <c r="AJ735" s="98"/>
      <c r="AK735" s="98"/>
    </row>
    <row r="736" ht="14.25">
      <c r="A736" s="98"/>
      <c r="B736" s="98"/>
      <c r="C736" s="98"/>
      <c r="D736" s="98"/>
      <c r="E736" s="98"/>
      <c r="F736" s="98"/>
      <c r="G736" s="98"/>
      <c r="H736" s="98"/>
      <c r="I736" s="98"/>
      <c r="J736" s="98"/>
      <c r="K736" s="98"/>
      <c r="L736" s="98"/>
      <c r="M736" s="98"/>
      <c r="R736" s="98"/>
      <c r="S736" s="98"/>
      <c r="T736" s="98"/>
      <c r="U736" s="98"/>
      <c r="V736" s="98"/>
      <c r="W736" s="98"/>
      <c r="X736" s="98"/>
      <c r="Y736" s="98"/>
      <c r="Z736" s="98"/>
      <c r="AA736" s="98"/>
      <c r="AE736" s="98"/>
      <c r="AF736" s="98"/>
      <c r="AG736" s="98"/>
      <c r="AH736" s="98"/>
      <c r="AI736" s="98"/>
      <c r="AJ736" s="98"/>
      <c r="AK736" s="98"/>
    </row>
    <row r="737" ht="14.25">
      <c r="A737" s="98"/>
      <c r="B737" s="98"/>
      <c r="C737" s="98"/>
      <c r="D737" s="98"/>
      <c r="E737" s="98"/>
      <c r="F737" s="98"/>
      <c r="G737" s="98"/>
      <c r="H737" s="98"/>
      <c r="I737" s="98"/>
      <c r="J737" s="98"/>
      <c r="K737" s="98"/>
      <c r="L737" s="98"/>
      <c r="M737" s="98"/>
      <c r="R737" s="98"/>
      <c r="S737" s="98"/>
      <c r="T737" s="98"/>
      <c r="U737" s="98"/>
      <c r="V737" s="98"/>
      <c r="W737" s="98"/>
      <c r="X737" s="98"/>
      <c r="Y737" s="98"/>
      <c r="Z737" s="98"/>
      <c r="AA737" s="98"/>
      <c r="AE737" s="98"/>
      <c r="AF737" s="98"/>
      <c r="AG737" s="98"/>
      <c r="AH737" s="98"/>
      <c r="AI737" s="98"/>
      <c r="AJ737" s="98"/>
      <c r="AK737" s="98"/>
    </row>
    <row r="738" ht="14.25">
      <c r="A738" s="98"/>
      <c r="B738" s="98"/>
      <c r="C738" s="98"/>
      <c r="D738" s="98"/>
      <c r="E738" s="98"/>
      <c r="F738" s="98"/>
      <c r="G738" s="98"/>
      <c r="H738" s="98"/>
      <c r="I738" s="98"/>
      <c r="J738" s="98"/>
      <c r="K738" s="98"/>
      <c r="L738" s="98"/>
      <c r="M738" s="98"/>
      <c r="R738" s="98"/>
      <c r="S738" s="98"/>
      <c r="T738" s="98"/>
      <c r="U738" s="98"/>
      <c r="V738" s="98"/>
      <c r="W738" s="98"/>
      <c r="X738" s="98"/>
      <c r="Y738" s="98"/>
      <c r="Z738" s="98"/>
      <c r="AA738" s="98"/>
      <c r="AE738" s="98"/>
      <c r="AF738" s="98"/>
      <c r="AG738" s="98"/>
      <c r="AH738" s="98"/>
      <c r="AI738" s="98"/>
      <c r="AJ738" s="98"/>
      <c r="AK738" s="98"/>
    </row>
    <row r="739" ht="14.25">
      <c r="A739" s="98"/>
      <c r="B739" s="98"/>
      <c r="C739" s="98"/>
      <c r="D739" s="98"/>
      <c r="E739" s="98"/>
      <c r="F739" s="98"/>
      <c r="G739" s="98"/>
      <c r="H739" s="98"/>
      <c r="I739" s="98"/>
      <c r="J739" s="98"/>
      <c r="K739" s="98"/>
      <c r="L739" s="98"/>
      <c r="M739" s="98"/>
      <c r="R739" s="98"/>
      <c r="S739" s="98"/>
      <c r="T739" s="98"/>
      <c r="U739" s="98"/>
      <c r="V739" s="98"/>
      <c r="W739" s="98"/>
      <c r="X739" s="98"/>
      <c r="Y739" s="98"/>
      <c r="Z739" s="98"/>
      <c r="AA739" s="98"/>
      <c r="AE739" s="98"/>
      <c r="AF739" s="98"/>
      <c r="AG739" s="98"/>
      <c r="AH739" s="98"/>
      <c r="AI739" s="98"/>
      <c r="AJ739" s="98"/>
      <c r="AK739" s="98"/>
    </row>
    <row r="740" ht="14.25">
      <c r="A740" s="98"/>
      <c r="B740" s="98"/>
      <c r="C740" s="98"/>
      <c r="D740" s="98"/>
      <c r="E740" s="98"/>
      <c r="F740" s="98"/>
      <c r="G740" s="98"/>
      <c r="H740" s="98"/>
      <c r="I740" s="98"/>
      <c r="J740" s="98"/>
      <c r="K740" s="98"/>
      <c r="L740" s="98"/>
      <c r="M740" s="98"/>
      <c r="R740" s="98"/>
      <c r="S740" s="98"/>
      <c r="T740" s="98"/>
      <c r="U740" s="98"/>
      <c r="V740" s="98"/>
      <c r="W740" s="98"/>
      <c r="X740" s="98"/>
      <c r="Y740" s="98"/>
      <c r="Z740" s="98"/>
      <c r="AA740" s="98"/>
      <c r="AE740" s="98"/>
      <c r="AF740" s="98"/>
      <c r="AG740" s="98"/>
      <c r="AH740" s="98"/>
      <c r="AI740" s="98"/>
      <c r="AJ740" s="98"/>
      <c r="AK740" s="98"/>
    </row>
    <row r="741" ht="14.25">
      <c r="A741" s="98"/>
      <c r="B741" s="98"/>
      <c r="C741" s="98"/>
      <c r="D741" s="98"/>
      <c r="E741" s="98"/>
      <c r="F741" s="98"/>
      <c r="G741" s="98"/>
      <c r="H741" s="98"/>
      <c r="I741" s="98"/>
      <c r="J741" s="98"/>
      <c r="K741" s="98"/>
      <c r="L741" s="98"/>
      <c r="M741" s="98"/>
      <c r="R741" s="98"/>
      <c r="S741" s="98"/>
      <c r="T741" s="98"/>
      <c r="U741" s="98"/>
      <c r="V741" s="98"/>
      <c r="W741" s="98"/>
      <c r="X741" s="98"/>
      <c r="Y741" s="98"/>
      <c r="Z741" s="98"/>
      <c r="AA741" s="98"/>
      <c r="AE741" s="98"/>
      <c r="AF741" s="98"/>
      <c r="AG741" s="98"/>
      <c r="AH741" s="98"/>
      <c r="AI741" s="98"/>
      <c r="AJ741" s="98"/>
      <c r="AK741" s="98"/>
    </row>
    <row r="742" ht="14.25">
      <c r="A742" s="98"/>
      <c r="B742" s="98"/>
      <c r="C742" s="98"/>
      <c r="D742" s="98"/>
      <c r="E742" s="98"/>
      <c r="F742" s="98"/>
      <c r="G742" s="98"/>
      <c r="H742" s="98"/>
      <c r="I742" s="98"/>
      <c r="J742" s="98"/>
      <c r="K742" s="98"/>
      <c r="L742" s="98"/>
      <c r="M742" s="98"/>
      <c r="R742" s="98"/>
      <c r="S742" s="98"/>
      <c r="T742" s="98"/>
      <c r="U742" s="98"/>
      <c r="V742" s="98"/>
      <c r="W742" s="98"/>
      <c r="X742" s="98"/>
      <c r="Y742" s="98"/>
      <c r="Z742" s="98"/>
      <c r="AA742" s="98"/>
      <c r="AE742" s="98"/>
      <c r="AF742" s="98"/>
      <c r="AG742" s="98"/>
      <c r="AH742" s="98"/>
      <c r="AI742" s="98"/>
      <c r="AJ742" s="98"/>
      <c r="AK742" s="98"/>
    </row>
    <row r="743" ht="14.25">
      <c r="A743" s="98"/>
      <c r="B743" s="98"/>
      <c r="C743" s="98"/>
      <c r="D743" s="98"/>
      <c r="E743" s="98"/>
      <c r="F743" s="98"/>
      <c r="G743" s="98"/>
      <c r="H743" s="98"/>
      <c r="I743" s="98"/>
      <c r="J743" s="98"/>
      <c r="K743" s="98"/>
      <c r="L743" s="98"/>
      <c r="M743" s="98"/>
      <c r="R743" s="98"/>
      <c r="S743" s="98"/>
      <c r="T743" s="98"/>
      <c r="U743" s="98"/>
      <c r="V743" s="98"/>
      <c r="W743" s="98"/>
      <c r="X743" s="98"/>
      <c r="Y743" s="98"/>
      <c r="Z743" s="98"/>
      <c r="AA743" s="98"/>
      <c r="AE743" s="98"/>
      <c r="AF743" s="98"/>
      <c r="AG743" s="98"/>
      <c r="AH743" s="98"/>
      <c r="AI743" s="98"/>
      <c r="AJ743" s="98"/>
      <c r="AK743" s="98"/>
    </row>
    <row r="744" ht="14.25">
      <c r="A744" s="98"/>
      <c r="B744" s="98"/>
      <c r="C744" s="98"/>
      <c r="D744" s="98"/>
      <c r="E744" s="98"/>
      <c r="F744" s="98"/>
      <c r="G744" s="98"/>
      <c r="H744" s="98"/>
      <c r="I744" s="98"/>
      <c r="J744" s="98"/>
      <c r="K744" s="98"/>
      <c r="L744" s="98"/>
      <c r="M744" s="98"/>
      <c r="R744" s="98"/>
      <c r="S744" s="98"/>
      <c r="T744" s="98"/>
      <c r="U744" s="98"/>
      <c r="V744" s="98"/>
      <c r="W744" s="98"/>
      <c r="X744" s="98"/>
      <c r="Y744" s="98"/>
      <c r="Z744" s="98"/>
      <c r="AA744" s="98"/>
      <c r="AE744" s="98"/>
      <c r="AF744" s="98"/>
      <c r="AG744" s="98"/>
      <c r="AH744" s="98"/>
      <c r="AI744" s="98"/>
      <c r="AJ744" s="98"/>
      <c r="AK744" s="98"/>
    </row>
    <row r="745" ht="14.25">
      <c r="A745" s="98"/>
      <c r="B745" s="98"/>
      <c r="C745" s="98"/>
      <c r="D745" s="98"/>
      <c r="E745" s="98"/>
      <c r="F745" s="98"/>
      <c r="G745" s="98"/>
      <c r="H745" s="98"/>
      <c r="I745" s="98"/>
      <c r="J745" s="98"/>
      <c r="K745" s="98"/>
      <c r="L745" s="98"/>
      <c r="M745" s="98"/>
      <c r="R745" s="98"/>
      <c r="S745" s="98"/>
      <c r="T745" s="98"/>
      <c r="U745" s="98"/>
      <c r="V745" s="98"/>
      <c r="W745" s="98"/>
      <c r="X745" s="98"/>
      <c r="Y745" s="98"/>
      <c r="Z745" s="98"/>
      <c r="AA745" s="98"/>
      <c r="AE745" s="98"/>
      <c r="AF745" s="98"/>
      <c r="AG745" s="98"/>
      <c r="AH745" s="98"/>
      <c r="AI745" s="98"/>
      <c r="AJ745" s="98"/>
      <c r="AK745" s="98"/>
    </row>
    <row r="746" ht="14.25">
      <c r="A746" s="98"/>
      <c r="B746" s="98"/>
      <c r="C746" s="98"/>
      <c r="D746" s="98"/>
      <c r="E746" s="98"/>
      <c r="F746" s="98"/>
      <c r="G746" s="98"/>
      <c r="H746" s="98"/>
      <c r="I746" s="98"/>
      <c r="J746" s="98"/>
      <c r="K746" s="98"/>
      <c r="L746" s="98"/>
      <c r="M746" s="98"/>
      <c r="R746" s="98"/>
      <c r="S746" s="98"/>
      <c r="T746" s="98"/>
      <c r="U746" s="98"/>
      <c r="V746" s="98"/>
      <c r="W746" s="98"/>
      <c r="X746" s="98"/>
      <c r="Y746" s="98"/>
      <c r="Z746" s="98"/>
      <c r="AA746" s="98"/>
      <c r="AE746" s="98"/>
      <c r="AF746" s="98"/>
      <c r="AG746" s="98"/>
      <c r="AH746" s="98"/>
      <c r="AI746" s="98"/>
      <c r="AJ746" s="98"/>
      <c r="AK746" s="98"/>
    </row>
    <row r="747" ht="14.25">
      <c r="A747" s="98"/>
      <c r="B747" s="98"/>
      <c r="C747" s="98"/>
      <c r="D747" s="98"/>
      <c r="E747" s="98"/>
      <c r="F747" s="98"/>
      <c r="G747" s="98"/>
      <c r="H747" s="98"/>
      <c r="I747" s="98"/>
      <c r="J747" s="98"/>
      <c r="K747" s="98"/>
      <c r="L747" s="98"/>
      <c r="M747" s="98"/>
      <c r="R747" s="98"/>
      <c r="S747" s="98"/>
      <c r="T747" s="98"/>
      <c r="U747" s="98"/>
      <c r="V747" s="98"/>
      <c r="W747" s="98"/>
      <c r="X747" s="98"/>
      <c r="Y747" s="98"/>
      <c r="Z747" s="98"/>
      <c r="AA747" s="98"/>
      <c r="AE747" s="98"/>
      <c r="AF747" s="98"/>
      <c r="AG747" s="98"/>
      <c r="AH747" s="98"/>
      <c r="AI747" s="98"/>
      <c r="AJ747" s="98"/>
      <c r="AK747" s="98"/>
    </row>
    <row r="748" ht="14.25">
      <c r="A748" s="98"/>
      <c r="B748" s="98"/>
      <c r="C748" s="98"/>
      <c r="D748" s="98"/>
      <c r="E748" s="98"/>
      <c r="F748" s="98"/>
      <c r="G748" s="98"/>
      <c r="H748" s="98"/>
      <c r="I748" s="98"/>
      <c r="J748" s="98"/>
      <c r="K748" s="98"/>
      <c r="L748" s="98"/>
      <c r="M748" s="98"/>
      <c r="R748" s="98"/>
      <c r="S748" s="98"/>
      <c r="T748" s="98"/>
      <c r="U748" s="98"/>
      <c r="V748" s="98"/>
      <c r="W748" s="98"/>
      <c r="X748" s="98"/>
      <c r="Y748" s="98"/>
      <c r="Z748" s="98"/>
      <c r="AA748" s="98"/>
      <c r="AE748" s="98"/>
      <c r="AF748" s="98"/>
      <c r="AG748" s="98"/>
      <c r="AH748" s="98"/>
      <c r="AI748" s="98"/>
      <c r="AJ748" s="98"/>
      <c r="AK748" s="98"/>
    </row>
    <row r="749" ht="14.25">
      <c r="A749" s="98"/>
      <c r="B749" s="98"/>
      <c r="C749" s="98"/>
      <c r="D749" s="98"/>
      <c r="E749" s="98"/>
      <c r="F749" s="98"/>
      <c r="G749" s="98"/>
      <c r="H749" s="98"/>
      <c r="I749" s="98"/>
      <c r="J749" s="98"/>
      <c r="K749" s="98"/>
      <c r="L749" s="98"/>
      <c r="M749" s="98"/>
      <c r="R749" s="98"/>
      <c r="S749" s="98"/>
      <c r="T749" s="98"/>
      <c r="U749" s="98"/>
      <c r="V749" s="98"/>
      <c r="W749" s="98"/>
      <c r="X749" s="98"/>
      <c r="Y749" s="98"/>
      <c r="Z749" s="98"/>
      <c r="AA749" s="98"/>
      <c r="AE749" s="98"/>
      <c r="AF749" s="98"/>
      <c r="AG749" s="98"/>
      <c r="AH749" s="98"/>
      <c r="AI749" s="98"/>
      <c r="AJ749" s="98"/>
      <c r="AK749" s="98"/>
    </row>
    <row r="750" ht="14.25">
      <c r="A750" s="98"/>
      <c r="B750" s="98"/>
      <c r="C750" s="98"/>
      <c r="D750" s="98"/>
      <c r="E750" s="98"/>
      <c r="F750" s="98"/>
      <c r="G750" s="98"/>
      <c r="H750" s="98"/>
      <c r="I750" s="98"/>
      <c r="J750" s="98"/>
      <c r="K750" s="98"/>
      <c r="L750" s="98"/>
      <c r="M750" s="98"/>
      <c r="R750" s="98"/>
      <c r="S750" s="98"/>
      <c r="T750" s="98"/>
      <c r="U750" s="98"/>
      <c r="V750" s="98"/>
      <c r="W750" s="98"/>
      <c r="X750" s="98"/>
      <c r="Y750" s="98"/>
      <c r="Z750" s="98"/>
      <c r="AA750" s="98"/>
      <c r="AE750" s="98"/>
      <c r="AF750" s="98"/>
      <c r="AG750" s="98"/>
      <c r="AH750" s="98"/>
      <c r="AI750" s="98"/>
      <c r="AJ750" s="98"/>
      <c r="AK750" s="98"/>
    </row>
    <row r="751" ht="14.25">
      <c r="A751" s="98"/>
      <c r="B751" s="98"/>
      <c r="C751" s="98"/>
      <c r="D751" s="98"/>
      <c r="E751" s="98"/>
      <c r="F751" s="98"/>
      <c r="G751" s="98"/>
      <c r="H751" s="98"/>
      <c r="I751" s="98"/>
      <c r="J751" s="98"/>
      <c r="K751" s="98"/>
      <c r="L751" s="98"/>
      <c r="M751" s="98"/>
      <c r="R751" s="98"/>
      <c r="S751" s="98"/>
      <c r="T751" s="98"/>
      <c r="U751" s="98"/>
      <c r="V751" s="98"/>
      <c r="W751" s="98"/>
      <c r="X751" s="98"/>
      <c r="Y751" s="98"/>
      <c r="Z751" s="98"/>
      <c r="AA751" s="98"/>
      <c r="AE751" s="98"/>
      <c r="AF751" s="98"/>
      <c r="AG751" s="98"/>
      <c r="AH751" s="98"/>
      <c r="AI751" s="98"/>
      <c r="AJ751" s="98"/>
      <c r="AK751" s="98"/>
    </row>
    <row r="752" ht="14.25">
      <c r="A752" s="98"/>
      <c r="B752" s="98"/>
      <c r="C752" s="98"/>
      <c r="D752" s="98"/>
      <c r="E752" s="98"/>
      <c r="F752" s="98"/>
      <c r="G752" s="98"/>
      <c r="H752" s="98"/>
      <c r="I752" s="98"/>
      <c r="J752" s="98"/>
      <c r="K752" s="98"/>
      <c r="L752" s="98"/>
      <c r="M752" s="98"/>
      <c r="R752" s="98"/>
      <c r="S752" s="98"/>
      <c r="T752" s="98"/>
      <c r="U752" s="98"/>
      <c r="V752" s="98"/>
      <c r="W752" s="98"/>
      <c r="X752" s="98"/>
      <c r="Y752" s="98"/>
      <c r="Z752" s="98"/>
      <c r="AA752" s="98"/>
      <c r="AE752" s="98"/>
      <c r="AF752" s="98"/>
      <c r="AG752" s="98"/>
      <c r="AH752" s="98"/>
      <c r="AI752" s="98"/>
      <c r="AJ752" s="98"/>
      <c r="AK752" s="98"/>
    </row>
    <row r="753" ht="14.25">
      <c r="A753" s="98"/>
      <c r="B753" s="98"/>
      <c r="C753" s="98"/>
      <c r="D753" s="98"/>
      <c r="E753" s="98"/>
      <c r="F753" s="98"/>
      <c r="G753" s="98"/>
      <c r="H753" s="98"/>
      <c r="I753" s="98"/>
      <c r="J753" s="98"/>
      <c r="K753" s="98"/>
      <c r="L753" s="98"/>
      <c r="M753" s="98"/>
      <c r="R753" s="98"/>
      <c r="S753" s="98"/>
      <c r="T753" s="98"/>
      <c r="U753" s="98"/>
      <c r="V753" s="98"/>
      <c r="W753" s="98"/>
      <c r="X753" s="98"/>
      <c r="Y753" s="98"/>
      <c r="Z753" s="98"/>
      <c r="AA753" s="98"/>
      <c r="AE753" s="98"/>
      <c r="AF753" s="98"/>
      <c r="AG753" s="98"/>
      <c r="AH753" s="98"/>
      <c r="AI753" s="98"/>
      <c r="AJ753" s="98"/>
      <c r="AK753" s="98"/>
    </row>
    <row r="754" ht="14.25">
      <c r="A754" s="98"/>
      <c r="B754" s="98"/>
      <c r="C754" s="98"/>
      <c r="D754" s="98"/>
      <c r="E754" s="98"/>
      <c r="F754" s="98"/>
      <c r="G754" s="98"/>
      <c r="H754" s="98"/>
      <c r="I754" s="98"/>
      <c r="J754" s="98"/>
      <c r="K754" s="98"/>
      <c r="L754" s="98"/>
      <c r="M754" s="98"/>
      <c r="R754" s="98"/>
      <c r="S754" s="98"/>
      <c r="T754" s="98"/>
      <c r="U754" s="98"/>
      <c r="V754" s="98"/>
      <c r="W754" s="98"/>
      <c r="X754" s="98"/>
      <c r="Y754" s="98"/>
      <c r="Z754" s="98"/>
      <c r="AA754" s="98"/>
      <c r="AE754" s="98"/>
      <c r="AF754" s="98"/>
      <c r="AG754" s="98"/>
      <c r="AH754" s="98"/>
      <c r="AI754" s="98"/>
      <c r="AJ754" s="98"/>
      <c r="AK754" s="98"/>
    </row>
    <row r="755" ht="14.25">
      <c r="A755" s="98"/>
      <c r="B755" s="98"/>
      <c r="C755" s="98"/>
      <c r="D755" s="98"/>
      <c r="E755" s="98"/>
      <c r="F755" s="98"/>
      <c r="G755" s="98"/>
      <c r="H755" s="98"/>
      <c r="I755" s="98"/>
      <c r="J755" s="98"/>
      <c r="K755" s="98"/>
      <c r="L755" s="98"/>
      <c r="M755" s="98"/>
      <c r="R755" s="98"/>
      <c r="S755" s="98"/>
      <c r="T755" s="98"/>
      <c r="U755" s="98"/>
      <c r="V755" s="98"/>
      <c r="W755" s="98"/>
      <c r="X755" s="98"/>
      <c r="Y755" s="98"/>
      <c r="Z755" s="98"/>
      <c r="AA755" s="98"/>
      <c r="AE755" s="98"/>
      <c r="AF755" s="98"/>
      <c r="AG755" s="98"/>
      <c r="AH755" s="98"/>
      <c r="AI755" s="98"/>
      <c r="AJ755" s="98"/>
      <c r="AK755" s="98"/>
    </row>
    <row r="756" ht="14.25">
      <c r="A756" s="98"/>
      <c r="B756" s="98"/>
      <c r="C756" s="98"/>
      <c r="D756" s="98"/>
      <c r="E756" s="98"/>
      <c r="F756" s="98"/>
      <c r="G756" s="98"/>
      <c r="H756" s="98"/>
      <c r="I756" s="98"/>
      <c r="J756" s="98"/>
      <c r="K756" s="98"/>
      <c r="L756" s="98"/>
      <c r="M756" s="98"/>
      <c r="R756" s="98"/>
      <c r="S756" s="98"/>
      <c r="T756" s="98"/>
      <c r="U756" s="98"/>
      <c r="V756" s="98"/>
      <c r="W756" s="98"/>
      <c r="X756" s="98"/>
      <c r="Y756" s="98"/>
      <c r="Z756" s="98"/>
      <c r="AA756" s="98"/>
      <c r="AE756" s="98"/>
      <c r="AF756" s="98"/>
      <c r="AG756" s="98"/>
      <c r="AH756" s="98"/>
      <c r="AI756" s="98"/>
      <c r="AJ756" s="98"/>
      <c r="AK756" s="98"/>
    </row>
    <row r="757" ht="14.25">
      <c r="A757" s="98"/>
      <c r="B757" s="98"/>
      <c r="C757" s="98"/>
      <c r="D757" s="98"/>
      <c r="E757" s="98"/>
      <c r="F757" s="98"/>
      <c r="G757" s="98"/>
      <c r="H757" s="98"/>
      <c r="I757" s="98"/>
      <c r="J757" s="98"/>
      <c r="K757" s="98"/>
      <c r="L757" s="98"/>
      <c r="M757" s="98"/>
      <c r="R757" s="98"/>
      <c r="S757" s="98"/>
      <c r="T757" s="98"/>
      <c r="U757" s="98"/>
      <c r="V757" s="98"/>
      <c r="W757" s="98"/>
      <c r="X757" s="98"/>
      <c r="Y757" s="98"/>
      <c r="Z757" s="98"/>
      <c r="AA757" s="98"/>
      <c r="AE757" s="98"/>
      <c r="AF757" s="98"/>
      <c r="AG757" s="98"/>
      <c r="AH757" s="98"/>
      <c r="AI757" s="98"/>
      <c r="AJ757" s="98"/>
      <c r="AK757" s="98"/>
    </row>
    <row r="758" ht="14.25">
      <c r="A758" s="98"/>
      <c r="B758" s="98"/>
      <c r="C758" s="98"/>
      <c r="D758" s="98"/>
      <c r="E758" s="98"/>
      <c r="F758" s="98"/>
      <c r="G758" s="98"/>
      <c r="H758" s="98"/>
      <c r="I758" s="98"/>
      <c r="J758" s="98"/>
      <c r="K758" s="98"/>
      <c r="L758" s="98"/>
      <c r="M758" s="98"/>
      <c r="R758" s="98"/>
      <c r="S758" s="98"/>
      <c r="T758" s="98"/>
      <c r="U758" s="98"/>
      <c r="V758" s="98"/>
      <c r="W758" s="98"/>
      <c r="X758" s="98"/>
      <c r="Y758" s="98"/>
      <c r="Z758" s="98"/>
      <c r="AA758" s="98"/>
      <c r="AE758" s="98"/>
      <c r="AF758" s="98"/>
      <c r="AG758" s="98"/>
      <c r="AH758" s="98"/>
      <c r="AI758" s="98"/>
      <c r="AJ758" s="98"/>
      <c r="AK758" s="98"/>
    </row>
    <row r="759" ht="14.25">
      <c r="A759" s="98"/>
      <c r="B759" s="98"/>
      <c r="C759" s="98"/>
      <c r="D759" s="98"/>
      <c r="E759" s="98"/>
      <c r="F759" s="98"/>
      <c r="G759" s="98"/>
      <c r="H759" s="98"/>
      <c r="I759" s="98"/>
      <c r="J759" s="98"/>
      <c r="K759" s="98"/>
      <c r="L759" s="98"/>
      <c r="M759" s="98"/>
      <c r="R759" s="98"/>
      <c r="S759" s="98"/>
      <c r="T759" s="98"/>
      <c r="U759" s="98"/>
      <c r="V759" s="98"/>
      <c r="W759" s="98"/>
      <c r="X759" s="98"/>
      <c r="Y759" s="98"/>
      <c r="Z759" s="98"/>
      <c r="AA759" s="98"/>
      <c r="AE759" s="98"/>
      <c r="AF759" s="98"/>
      <c r="AG759" s="98"/>
      <c r="AH759" s="98"/>
      <c r="AI759" s="98"/>
      <c r="AJ759" s="98"/>
      <c r="AK759" s="98"/>
    </row>
    <row r="760" ht="14.25">
      <c r="A760" s="98"/>
      <c r="B760" s="98"/>
      <c r="C760" s="98"/>
      <c r="D760" s="98"/>
      <c r="E760" s="98"/>
      <c r="F760" s="98"/>
      <c r="G760" s="98"/>
      <c r="H760" s="98"/>
      <c r="I760" s="98"/>
      <c r="J760" s="98"/>
      <c r="K760" s="98"/>
      <c r="L760" s="98"/>
      <c r="M760" s="98"/>
      <c r="R760" s="98"/>
      <c r="S760" s="98"/>
      <c r="T760" s="98"/>
      <c r="U760" s="98"/>
      <c r="V760" s="98"/>
      <c r="W760" s="98"/>
      <c r="X760" s="98"/>
      <c r="Y760" s="98"/>
      <c r="Z760" s="98"/>
      <c r="AA760" s="98"/>
      <c r="AE760" s="98"/>
      <c r="AF760" s="98"/>
      <c r="AG760" s="98"/>
      <c r="AH760" s="98"/>
      <c r="AI760" s="98"/>
      <c r="AJ760" s="98"/>
      <c r="AK760" s="98"/>
    </row>
    <row r="761" ht="14.25">
      <c r="A761" s="98"/>
      <c r="B761" s="98"/>
      <c r="C761" s="98"/>
      <c r="D761" s="98"/>
      <c r="E761" s="98"/>
      <c r="F761" s="98"/>
      <c r="G761" s="98"/>
      <c r="H761" s="98"/>
      <c r="I761" s="98"/>
      <c r="J761" s="98"/>
      <c r="K761" s="98"/>
      <c r="L761" s="98"/>
      <c r="M761" s="98"/>
      <c r="R761" s="98"/>
      <c r="S761" s="98"/>
      <c r="T761" s="98"/>
      <c r="U761" s="98"/>
      <c r="V761" s="98"/>
      <c r="W761" s="98"/>
      <c r="X761" s="98"/>
      <c r="Y761" s="98"/>
      <c r="Z761" s="98"/>
      <c r="AA761" s="98"/>
      <c r="AE761" s="98"/>
      <c r="AF761" s="98"/>
      <c r="AG761" s="98"/>
      <c r="AH761" s="98"/>
      <c r="AI761" s="98"/>
      <c r="AJ761" s="98"/>
      <c r="AK761" s="98"/>
    </row>
    <row r="762" ht="14.25">
      <c r="A762" s="98"/>
      <c r="B762" s="98"/>
      <c r="C762" s="98"/>
      <c r="D762" s="98"/>
      <c r="E762" s="98"/>
      <c r="F762" s="98"/>
      <c r="G762" s="98"/>
      <c r="H762" s="98"/>
      <c r="I762" s="98"/>
      <c r="J762" s="98"/>
      <c r="K762" s="98"/>
      <c r="L762" s="98"/>
      <c r="M762" s="98"/>
      <c r="R762" s="98"/>
      <c r="S762" s="98"/>
      <c r="T762" s="98"/>
      <c r="U762" s="98"/>
      <c r="V762" s="98"/>
      <c r="W762" s="98"/>
      <c r="X762" s="98"/>
      <c r="Y762" s="98"/>
      <c r="Z762" s="98"/>
      <c r="AA762" s="98"/>
      <c r="AE762" s="98"/>
      <c r="AF762" s="98"/>
      <c r="AG762" s="98"/>
      <c r="AH762" s="98"/>
      <c r="AI762" s="98"/>
      <c r="AJ762" s="98"/>
      <c r="AK762" s="98"/>
    </row>
    <row r="763" ht="14.25">
      <c r="A763" s="98"/>
      <c r="B763" s="98"/>
      <c r="C763" s="98"/>
      <c r="D763" s="98"/>
      <c r="E763" s="98"/>
      <c r="F763" s="98"/>
      <c r="G763" s="98"/>
      <c r="H763" s="98"/>
      <c r="I763" s="98"/>
      <c r="J763" s="98"/>
      <c r="K763" s="98"/>
      <c r="L763" s="98"/>
      <c r="M763" s="98"/>
      <c r="R763" s="98"/>
      <c r="S763" s="98"/>
      <c r="T763" s="98"/>
      <c r="U763" s="98"/>
      <c r="V763" s="98"/>
      <c r="W763" s="98"/>
      <c r="X763" s="98"/>
      <c r="Y763" s="98"/>
      <c r="Z763" s="98"/>
      <c r="AA763" s="98"/>
      <c r="AE763" s="98"/>
      <c r="AF763" s="98"/>
      <c r="AG763" s="98"/>
      <c r="AH763" s="98"/>
      <c r="AI763" s="98"/>
      <c r="AJ763" s="98"/>
      <c r="AK763" s="98"/>
    </row>
    <row r="764" ht="14.25">
      <c r="A764" s="98"/>
      <c r="B764" s="98"/>
      <c r="C764" s="98"/>
      <c r="D764" s="98"/>
      <c r="E764" s="98"/>
      <c r="F764" s="98"/>
      <c r="G764" s="98"/>
      <c r="H764" s="98"/>
      <c r="I764" s="98"/>
      <c r="J764" s="98"/>
      <c r="K764" s="98"/>
      <c r="L764" s="98"/>
      <c r="M764" s="98"/>
      <c r="R764" s="98"/>
      <c r="S764" s="98"/>
      <c r="T764" s="98"/>
      <c r="U764" s="98"/>
      <c r="V764" s="98"/>
      <c r="W764" s="98"/>
      <c r="X764" s="98"/>
      <c r="Y764" s="98"/>
      <c r="Z764" s="98"/>
      <c r="AA764" s="98"/>
      <c r="AE764" s="98"/>
      <c r="AF764" s="98"/>
      <c r="AG764" s="98"/>
      <c r="AH764" s="98"/>
      <c r="AI764" s="98"/>
      <c r="AJ764" s="98"/>
      <c r="AK764" s="98"/>
    </row>
    <row r="765" ht="14.25">
      <c r="A765" s="98"/>
      <c r="B765" s="98"/>
      <c r="C765" s="98"/>
      <c r="D765" s="98"/>
      <c r="E765" s="98"/>
      <c r="F765" s="98"/>
      <c r="G765" s="98"/>
      <c r="H765" s="98"/>
      <c r="I765" s="98"/>
      <c r="J765" s="98"/>
      <c r="K765" s="98"/>
      <c r="L765" s="98"/>
      <c r="M765" s="98"/>
      <c r="R765" s="98"/>
      <c r="S765" s="98"/>
      <c r="T765" s="98"/>
      <c r="U765" s="98"/>
      <c r="V765" s="98"/>
      <c r="W765" s="98"/>
      <c r="X765" s="98"/>
      <c r="Y765" s="98"/>
      <c r="Z765" s="98"/>
      <c r="AA765" s="98"/>
      <c r="AE765" s="98"/>
      <c r="AF765" s="98"/>
      <c r="AG765" s="98"/>
      <c r="AH765" s="98"/>
      <c r="AI765" s="98"/>
      <c r="AJ765" s="98"/>
      <c r="AK765" s="98"/>
    </row>
    <row r="766" ht="14.25">
      <c r="A766" s="98"/>
      <c r="B766" s="98"/>
      <c r="C766" s="98"/>
      <c r="D766" s="98"/>
      <c r="E766" s="98"/>
      <c r="F766" s="98"/>
      <c r="G766" s="98"/>
      <c r="H766" s="98"/>
      <c r="I766" s="98"/>
      <c r="J766" s="98"/>
      <c r="K766" s="98"/>
      <c r="L766" s="98"/>
      <c r="M766" s="98"/>
      <c r="R766" s="98"/>
      <c r="S766" s="98"/>
      <c r="T766" s="98"/>
      <c r="U766" s="98"/>
      <c r="V766" s="98"/>
      <c r="W766" s="98"/>
      <c r="X766" s="98"/>
      <c r="Y766" s="98"/>
      <c r="Z766" s="98"/>
      <c r="AA766" s="98"/>
      <c r="AE766" s="98"/>
      <c r="AF766" s="98"/>
      <c r="AG766" s="98"/>
      <c r="AH766" s="98"/>
      <c r="AI766" s="98"/>
      <c r="AJ766" s="98"/>
      <c r="AK766" s="98"/>
    </row>
    <row r="767" ht="14.25">
      <c r="A767" s="98"/>
      <c r="B767" s="98"/>
      <c r="C767" s="98"/>
      <c r="D767" s="98"/>
      <c r="E767" s="98"/>
      <c r="F767" s="98"/>
      <c r="G767" s="98"/>
      <c r="H767" s="98"/>
      <c r="I767" s="98"/>
      <c r="J767" s="98"/>
      <c r="K767" s="98"/>
      <c r="L767" s="98"/>
      <c r="M767" s="98"/>
      <c r="R767" s="98"/>
      <c r="S767" s="98"/>
      <c r="T767" s="98"/>
      <c r="U767" s="98"/>
      <c r="V767" s="98"/>
      <c r="W767" s="98"/>
      <c r="X767" s="98"/>
      <c r="Y767" s="98"/>
      <c r="Z767" s="98"/>
      <c r="AA767" s="98"/>
      <c r="AE767" s="98"/>
      <c r="AF767" s="98"/>
      <c r="AG767" s="98"/>
      <c r="AH767" s="98"/>
      <c r="AI767" s="98"/>
      <c r="AJ767" s="98"/>
      <c r="AK767" s="98"/>
    </row>
    <row r="768" ht="14.25">
      <c r="A768" s="98"/>
      <c r="B768" s="98"/>
      <c r="C768" s="98"/>
      <c r="D768" s="98"/>
      <c r="E768" s="98"/>
      <c r="F768" s="98"/>
      <c r="G768" s="98"/>
      <c r="H768" s="98"/>
      <c r="I768" s="98"/>
      <c r="J768" s="98"/>
      <c r="K768" s="98"/>
      <c r="L768" s="98"/>
      <c r="M768" s="98"/>
      <c r="R768" s="98"/>
      <c r="S768" s="98"/>
      <c r="T768" s="98"/>
      <c r="U768" s="98"/>
      <c r="V768" s="98"/>
      <c r="W768" s="98"/>
      <c r="X768" s="98"/>
      <c r="Y768" s="98"/>
      <c r="Z768" s="98"/>
      <c r="AA768" s="98"/>
      <c r="AE768" s="98"/>
      <c r="AF768" s="98"/>
      <c r="AG768" s="98"/>
      <c r="AH768" s="98"/>
      <c r="AI768" s="98"/>
      <c r="AJ768" s="98"/>
      <c r="AK768" s="98"/>
    </row>
    <row r="769" ht="14.25">
      <c r="A769" s="98"/>
      <c r="B769" s="98"/>
      <c r="C769" s="98"/>
      <c r="D769" s="98"/>
      <c r="E769" s="98"/>
      <c r="F769" s="98"/>
      <c r="G769" s="98"/>
      <c r="H769" s="98"/>
      <c r="I769" s="98"/>
      <c r="J769" s="98"/>
      <c r="K769" s="98"/>
      <c r="L769" s="98"/>
      <c r="M769" s="98"/>
      <c r="R769" s="98"/>
      <c r="S769" s="98"/>
      <c r="T769" s="98"/>
      <c r="U769" s="98"/>
      <c r="V769" s="98"/>
      <c r="W769" s="98"/>
      <c r="X769" s="98"/>
      <c r="Y769" s="98"/>
      <c r="Z769" s="98"/>
      <c r="AA769" s="98"/>
      <c r="AE769" s="98"/>
      <c r="AF769" s="98"/>
      <c r="AG769" s="98"/>
      <c r="AH769" s="98"/>
      <c r="AI769" s="98"/>
      <c r="AJ769" s="98"/>
      <c r="AK769" s="98"/>
    </row>
    <row r="770" ht="14.25">
      <c r="A770" s="98"/>
      <c r="B770" s="98"/>
      <c r="C770" s="98"/>
      <c r="D770" s="98"/>
      <c r="E770" s="98"/>
      <c r="F770" s="98"/>
      <c r="G770" s="98"/>
      <c r="H770" s="98"/>
      <c r="I770" s="98"/>
      <c r="J770" s="98"/>
      <c r="K770" s="98"/>
      <c r="L770" s="98"/>
      <c r="M770" s="98"/>
      <c r="R770" s="98"/>
      <c r="S770" s="98"/>
      <c r="T770" s="98"/>
      <c r="U770" s="98"/>
      <c r="V770" s="98"/>
      <c r="W770" s="98"/>
      <c r="X770" s="98"/>
      <c r="Y770" s="98"/>
      <c r="Z770" s="98"/>
      <c r="AA770" s="98"/>
      <c r="AE770" s="98"/>
      <c r="AF770" s="98"/>
      <c r="AG770" s="98"/>
      <c r="AH770" s="98"/>
      <c r="AI770" s="98"/>
      <c r="AJ770" s="98"/>
      <c r="AK770" s="98"/>
    </row>
    <row r="771" ht="14.25">
      <c r="A771" s="98"/>
      <c r="B771" s="98"/>
      <c r="C771" s="98"/>
      <c r="D771" s="98"/>
      <c r="E771" s="98"/>
      <c r="F771" s="98"/>
      <c r="G771" s="98"/>
      <c r="H771" s="98"/>
      <c r="I771" s="98"/>
      <c r="J771" s="98"/>
      <c r="K771" s="98"/>
      <c r="L771" s="98"/>
      <c r="M771" s="98"/>
      <c r="R771" s="98"/>
      <c r="S771" s="98"/>
      <c r="T771" s="98"/>
      <c r="U771" s="98"/>
      <c r="V771" s="98"/>
      <c r="W771" s="98"/>
      <c r="X771" s="98"/>
      <c r="Y771" s="98"/>
      <c r="Z771" s="98"/>
      <c r="AA771" s="98"/>
      <c r="AE771" s="98"/>
      <c r="AF771" s="98"/>
      <c r="AG771" s="98"/>
      <c r="AH771" s="98"/>
      <c r="AI771" s="98"/>
      <c r="AJ771" s="98"/>
      <c r="AK771" s="98"/>
    </row>
    <row r="772" ht="14.25">
      <c r="A772" s="98"/>
      <c r="B772" s="98"/>
      <c r="C772" s="98"/>
      <c r="D772" s="98"/>
      <c r="E772" s="98"/>
      <c r="F772" s="98"/>
      <c r="G772" s="98"/>
      <c r="H772" s="98"/>
      <c r="I772" s="98"/>
      <c r="J772" s="98"/>
      <c r="K772" s="98"/>
      <c r="L772" s="98"/>
      <c r="M772" s="98"/>
      <c r="R772" s="98"/>
      <c r="S772" s="98"/>
      <c r="T772" s="98"/>
      <c r="U772" s="98"/>
      <c r="V772" s="98"/>
      <c r="W772" s="98"/>
      <c r="X772" s="98"/>
      <c r="Y772" s="98"/>
      <c r="Z772" s="98"/>
      <c r="AA772" s="98"/>
      <c r="AE772" s="98"/>
      <c r="AF772" s="98"/>
      <c r="AG772" s="98"/>
      <c r="AH772" s="98"/>
      <c r="AI772" s="98"/>
      <c r="AJ772" s="98"/>
      <c r="AK772" s="98"/>
    </row>
    <row r="773" ht="14.25">
      <c r="A773" s="98"/>
      <c r="B773" s="98"/>
      <c r="C773" s="98"/>
      <c r="D773" s="98"/>
      <c r="E773" s="98"/>
      <c r="F773" s="98"/>
      <c r="G773" s="98"/>
      <c r="H773" s="98"/>
      <c r="I773" s="98"/>
      <c r="J773" s="98"/>
      <c r="K773" s="98"/>
      <c r="L773" s="98"/>
      <c r="M773" s="98"/>
      <c r="R773" s="98"/>
      <c r="S773" s="98"/>
      <c r="T773" s="98"/>
      <c r="U773" s="98"/>
      <c r="V773" s="98"/>
      <c r="W773" s="98"/>
      <c r="X773" s="98"/>
      <c r="Y773" s="98"/>
      <c r="Z773" s="98"/>
      <c r="AA773" s="98"/>
      <c r="AE773" s="98"/>
      <c r="AF773" s="98"/>
      <c r="AG773" s="98"/>
      <c r="AH773" s="98"/>
      <c r="AI773" s="98"/>
      <c r="AJ773" s="98"/>
      <c r="AK773" s="98"/>
    </row>
    <row r="774" ht="14.25">
      <c r="A774" s="98"/>
      <c r="B774" s="98"/>
      <c r="C774" s="98"/>
      <c r="D774" s="98"/>
      <c r="E774" s="98"/>
      <c r="F774" s="98"/>
      <c r="G774" s="98"/>
      <c r="H774" s="98"/>
      <c r="I774" s="98"/>
      <c r="J774" s="98"/>
      <c r="K774" s="98"/>
      <c r="L774" s="98"/>
      <c r="M774" s="98"/>
      <c r="R774" s="98"/>
      <c r="S774" s="98"/>
      <c r="T774" s="98"/>
      <c r="U774" s="98"/>
      <c r="V774" s="98"/>
      <c r="W774" s="98"/>
      <c r="X774" s="98"/>
      <c r="Y774" s="98"/>
      <c r="Z774" s="98"/>
      <c r="AA774" s="98"/>
      <c r="AE774" s="98"/>
      <c r="AF774" s="98"/>
      <c r="AG774" s="98"/>
      <c r="AH774" s="98"/>
      <c r="AI774" s="98"/>
      <c r="AJ774" s="98"/>
      <c r="AK774" s="98"/>
    </row>
    <row r="775" ht="14.25">
      <c r="A775" s="98"/>
      <c r="B775" s="98"/>
      <c r="C775" s="98"/>
      <c r="D775" s="98"/>
      <c r="E775" s="98"/>
      <c r="F775" s="98"/>
      <c r="G775" s="98"/>
      <c r="H775" s="98"/>
      <c r="I775" s="98"/>
      <c r="J775" s="98"/>
      <c r="K775" s="98"/>
      <c r="L775" s="98"/>
      <c r="M775" s="98"/>
      <c r="R775" s="98"/>
      <c r="S775" s="98"/>
      <c r="T775" s="98"/>
      <c r="U775" s="98"/>
      <c r="V775" s="98"/>
      <c r="W775" s="98"/>
      <c r="X775" s="98"/>
      <c r="Y775" s="98"/>
      <c r="Z775" s="98"/>
      <c r="AA775" s="98"/>
      <c r="AE775" s="98"/>
      <c r="AF775" s="98"/>
      <c r="AG775" s="98"/>
      <c r="AH775" s="98"/>
      <c r="AI775" s="98"/>
      <c r="AJ775" s="98"/>
      <c r="AK775" s="98"/>
    </row>
    <row r="776" ht="14.25">
      <c r="A776" s="98"/>
      <c r="B776" s="98"/>
      <c r="C776" s="98"/>
      <c r="D776" s="98"/>
      <c r="E776" s="98"/>
      <c r="F776" s="98"/>
      <c r="G776" s="98"/>
      <c r="H776" s="98"/>
      <c r="I776" s="98"/>
      <c r="J776" s="98"/>
      <c r="K776" s="98"/>
      <c r="L776" s="98"/>
      <c r="M776" s="98"/>
      <c r="R776" s="98"/>
      <c r="S776" s="98"/>
      <c r="T776" s="98"/>
      <c r="U776" s="98"/>
      <c r="V776" s="98"/>
      <c r="W776" s="98"/>
      <c r="X776" s="98"/>
      <c r="Y776" s="98"/>
      <c r="Z776" s="98"/>
      <c r="AA776" s="98"/>
      <c r="AE776" s="98"/>
      <c r="AF776" s="98"/>
      <c r="AG776" s="98"/>
      <c r="AH776" s="98"/>
      <c r="AI776" s="98"/>
      <c r="AJ776" s="98"/>
      <c r="AK776" s="98"/>
    </row>
    <row r="777" ht="14.25">
      <c r="A777" s="98"/>
      <c r="B777" s="98"/>
      <c r="C777" s="98"/>
      <c r="D777" s="98"/>
      <c r="E777" s="98"/>
      <c r="F777" s="98"/>
      <c r="G777" s="98"/>
      <c r="H777" s="98"/>
      <c r="I777" s="98"/>
      <c r="J777" s="98"/>
      <c r="K777" s="98"/>
      <c r="L777" s="98"/>
      <c r="M777" s="98"/>
      <c r="R777" s="98"/>
      <c r="S777" s="98"/>
      <c r="T777" s="98"/>
      <c r="U777" s="98"/>
      <c r="V777" s="98"/>
      <c r="W777" s="98"/>
      <c r="X777" s="98"/>
      <c r="Y777" s="98"/>
      <c r="Z777" s="98"/>
      <c r="AA777" s="98"/>
      <c r="AE777" s="98"/>
      <c r="AF777" s="98"/>
      <c r="AG777" s="98"/>
      <c r="AH777" s="98"/>
      <c r="AI777" s="98"/>
      <c r="AJ777" s="98"/>
      <c r="AK777" s="98"/>
    </row>
    <row r="778" ht="14.25">
      <c r="A778" s="98"/>
      <c r="B778" s="98"/>
      <c r="C778" s="98"/>
      <c r="D778" s="98"/>
      <c r="E778" s="98"/>
      <c r="F778" s="98"/>
      <c r="G778" s="98"/>
      <c r="H778" s="98"/>
      <c r="I778" s="98"/>
      <c r="J778" s="98"/>
      <c r="K778" s="98"/>
      <c r="L778" s="98"/>
      <c r="M778" s="98"/>
      <c r="R778" s="98"/>
      <c r="S778" s="98"/>
      <c r="T778" s="98"/>
      <c r="U778" s="98"/>
      <c r="V778" s="98"/>
      <c r="W778" s="98"/>
      <c r="X778" s="98"/>
      <c r="Y778" s="98"/>
      <c r="Z778" s="98"/>
      <c r="AA778" s="98"/>
      <c r="AE778" s="98"/>
      <c r="AF778" s="98"/>
      <c r="AG778" s="98"/>
      <c r="AH778" s="98"/>
      <c r="AI778" s="98"/>
      <c r="AJ778" s="98"/>
      <c r="AK778" s="98"/>
    </row>
    <row r="779" ht="14.25">
      <c r="A779" s="98"/>
      <c r="B779" s="98"/>
      <c r="C779" s="98"/>
      <c r="D779" s="98"/>
      <c r="E779" s="98"/>
      <c r="F779" s="98"/>
      <c r="G779" s="98"/>
      <c r="H779" s="98"/>
      <c r="I779" s="98"/>
      <c r="J779" s="98"/>
      <c r="K779" s="98"/>
      <c r="L779" s="98"/>
      <c r="M779" s="98"/>
      <c r="R779" s="98"/>
      <c r="S779" s="98"/>
      <c r="T779" s="98"/>
      <c r="U779" s="98"/>
      <c r="V779" s="98"/>
      <c r="W779" s="98"/>
      <c r="X779" s="98"/>
      <c r="Y779" s="98"/>
      <c r="Z779" s="98"/>
      <c r="AA779" s="98"/>
      <c r="AE779" s="98"/>
      <c r="AF779" s="98"/>
      <c r="AG779" s="98"/>
      <c r="AH779" s="98"/>
      <c r="AI779" s="98"/>
      <c r="AJ779" s="98"/>
      <c r="AK779" s="98"/>
    </row>
    <row r="780" ht="14.25">
      <c r="A780" s="98"/>
      <c r="B780" s="98"/>
      <c r="C780" s="98"/>
      <c r="D780" s="98"/>
      <c r="E780" s="98"/>
      <c r="F780" s="98"/>
      <c r="G780" s="98"/>
      <c r="H780" s="98"/>
      <c r="I780" s="98"/>
      <c r="J780" s="98"/>
      <c r="K780" s="98"/>
      <c r="L780" s="98"/>
      <c r="M780" s="98"/>
      <c r="R780" s="98"/>
      <c r="S780" s="98"/>
      <c r="T780" s="98"/>
      <c r="U780" s="98"/>
      <c r="V780" s="98"/>
      <c r="W780" s="98"/>
      <c r="X780" s="98"/>
      <c r="Y780" s="98"/>
      <c r="Z780" s="98"/>
      <c r="AA780" s="98"/>
      <c r="AE780" s="98"/>
      <c r="AF780" s="98"/>
      <c r="AG780" s="98"/>
      <c r="AH780" s="98"/>
      <c r="AI780" s="98"/>
      <c r="AJ780" s="98"/>
      <c r="AK780" s="98"/>
    </row>
    <row r="781" ht="14.25">
      <c r="A781" s="98"/>
      <c r="B781" s="98"/>
      <c r="C781" s="98"/>
      <c r="D781" s="98"/>
      <c r="E781" s="98"/>
      <c r="F781" s="98"/>
      <c r="G781" s="98"/>
      <c r="H781" s="98"/>
      <c r="I781" s="98"/>
      <c r="J781" s="98"/>
      <c r="K781" s="98"/>
      <c r="L781" s="98"/>
      <c r="M781" s="98"/>
      <c r="R781" s="98"/>
      <c r="S781" s="98"/>
      <c r="T781" s="98"/>
      <c r="U781" s="98"/>
      <c r="V781" s="98"/>
      <c r="W781" s="98"/>
      <c r="X781" s="98"/>
      <c r="Y781" s="98"/>
      <c r="Z781" s="98"/>
      <c r="AA781" s="98"/>
      <c r="AE781" s="98"/>
      <c r="AF781" s="98"/>
      <c r="AG781" s="98"/>
      <c r="AH781" s="98"/>
      <c r="AI781" s="98"/>
      <c r="AJ781" s="98"/>
      <c r="AK781" s="98"/>
    </row>
    <row r="782" ht="14.25">
      <c r="A782" s="98"/>
      <c r="B782" s="98"/>
      <c r="C782" s="98"/>
      <c r="D782" s="98"/>
      <c r="E782" s="98"/>
      <c r="F782" s="98"/>
      <c r="G782" s="98"/>
      <c r="H782" s="98"/>
      <c r="I782" s="98"/>
      <c r="J782" s="98"/>
      <c r="K782" s="98"/>
      <c r="L782" s="98"/>
      <c r="M782" s="98"/>
      <c r="R782" s="98"/>
      <c r="S782" s="98"/>
      <c r="T782" s="98"/>
      <c r="U782" s="98"/>
      <c r="V782" s="98"/>
      <c r="W782" s="98"/>
      <c r="X782" s="98"/>
      <c r="Y782" s="98"/>
      <c r="Z782" s="98"/>
      <c r="AA782" s="98"/>
      <c r="AE782" s="98"/>
      <c r="AF782" s="98"/>
      <c r="AG782" s="98"/>
      <c r="AH782" s="98"/>
      <c r="AI782" s="98"/>
      <c r="AJ782" s="98"/>
      <c r="AK782" s="98"/>
    </row>
    <row r="783" ht="14.25">
      <c r="A783" s="98"/>
      <c r="B783" s="98"/>
      <c r="C783" s="98"/>
      <c r="D783" s="98"/>
      <c r="E783" s="98"/>
      <c r="F783" s="98"/>
      <c r="G783" s="98"/>
      <c r="H783" s="98"/>
      <c r="I783" s="98"/>
      <c r="J783" s="98"/>
      <c r="K783" s="98"/>
      <c r="L783" s="98"/>
      <c r="M783" s="98"/>
      <c r="R783" s="98"/>
      <c r="S783" s="98"/>
      <c r="T783" s="98"/>
      <c r="U783" s="98"/>
      <c r="V783" s="98"/>
      <c r="W783" s="98"/>
      <c r="X783" s="98"/>
      <c r="Y783" s="98"/>
      <c r="Z783" s="98"/>
      <c r="AA783" s="98"/>
      <c r="AE783" s="98"/>
      <c r="AF783" s="98"/>
      <c r="AG783" s="98"/>
      <c r="AH783" s="98"/>
      <c r="AI783" s="98"/>
      <c r="AJ783" s="98"/>
      <c r="AK783" s="98"/>
    </row>
    <row r="784" ht="14.25">
      <c r="A784" s="98"/>
      <c r="B784" s="98"/>
      <c r="C784" s="98"/>
      <c r="D784" s="98"/>
      <c r="E784" s="98"/>
      <c r="F784" s="98"/>
      <c r="G784" s="98"/>
      <c r="H784" s="98"/>
      <c r="I784" s="98"/>
      <c r="J784" s="98"/>
      <c r="K784" s="98"/>
      <c r="L784" s="98"/>
      <c r="M784" s="98"/>
      <c r="R784" s="98"/>
      <c r="S784" s="98"/>
      <c r="T784" s="98"/>
      <c r="U784" s="98"/>
      <c r="V784" s="98"/>
      <c r="W784" s="98"/>
      <c r="X784" s="98"/>
      <c r="Y784" s="98"/>
      <c r="Z784" s="98"/>
      <c r="AA784" s="98"/>
      <c r="AE784" s="98"/>
      <c r="AF784" s="98"/>
      <c r="AG784" s="98"/>
      <c r="AH784" s="98"/>
      <c r="AI784" s="98"/>
      <c r="AJ784" s="98"/>
      <c r="AK784" s="98"/>
    </row>
    <row r="785" ht="14.25">
      <c r="A785" s="98"/>
      <c r="B785" s="98"/>
      <c r="C785" s="98"/>
      <c r="D785" s="98"/>
      <c r="E785" s="98"/>
      <c r="F785" s="98"/>
      <c r="G785" s="98"/>
      <c r="H785" s="98"/>
      <c r="I785" s="98"/>
      <c r="J785" s="98"/>
      <c r="K785" s="98"/>
      <c r="L785" s="98"/>
      <c r="M785" s="98"/>
      <c r="R785" s="98"/>
      <c r="S785" s="98"/>
      <c r="T785" s="98"/>
      <c r="U785" s="98"/>
      <c r="V785" s="98"/>
      <c r="W785" s="98"/>
      <c r="X785" s="98"/>
      <c r="Y785" s="98"/>
      <c r="Z785" s="98"/>
      <c r="AA785" s="98"/>
      <c r="AE785" s="98"/>
      <c r="AF785" s="98"/>
      <c r="AG785" s="98"/>
      <c r="AH785" s="98"/>
      <c r="AI785" s="98"/>
      <c r="AJ785" s="98"/>
      <c r="AK785" s="98"/>
    </row>
    <row r="786" ht="14.25">
      <c r="A786" s="98"/>
      <c r="B786" s="98"/>
      <c r="C786" s="98"/>
      <c r="D786" s="98"/>
      <c r="E786" s="98"/>
      <c r="F786" s="98"/>
      <c r="G786" s="98"/>
      <c r="H786" s="98"/>
      <c r="I786" s="98"/>
      <c r="J786" s="98"/>
      <c r="K786" s="98"/>
      <c r="L786" s="98"/>
      <c r="M786" s="98"/>
      <c r="R786" s="98"/>
      <c r="S786" s="98"/>
      <c r="T786" s="98"/>
      <c r="U786" s="98"/>
      <c r="V786" s="98"/>
      <c r="W786" s="98"/>
      <c r="X786" s="98"/>
      <c r="Y786" s="98"/>
      <c r="Z786" s="98"/>
      <c r="AA786" s="98"/>
      <c r="AE786" s="98"/>
      <c r="AF786" s="98"/>
      <c r="AG786" s="98"/>
      <c r="AH786" s="98"/>
      <c r="AI786" s="98"/>
      <c r="AJ786" s="98"/>
      <c r="AK786" s="98"/>
    </row>
    <row r="787" ht="14.25">
      <c r="A787" s="98"/>
      <c r="B787" s="98"/>
      <c r="C787" s="98"/>
      <c r="D787" s="98"/>
      <c r="E787" s="98"/>
      <c r="F787" s="98"/>
      <c r="G787" s="98"/>
      <c r="H787" s="98"/>
      <c r="I787" s="98"/>
      <c r="J787" s="98"/>
      <c r="K787" s="98"/>
      <c r="L787" s="98"/>
      <c r="M787" s="98"/>
      <c r="R787" s="98"/>
      <c r="S787" s="98"/>
      <c r="T787" s="98"/>
      <c r="U787" s="98"/>
      <c r="V787" s="98"/>
      <c r="W787" s="98"/>
      <c r="X787" s="98"/>
      <c r="Y787" s="98"/>
      <c r="Z787" s="98"/>
      <c r="AA787" s="98"/>
      <c r="AE787" s="98"/>
      <c r="AF787" s="98"/>
      <c r="AG787" s="98"/>
      <c r="AH787" s="98"/>
      <c r="AI787" s="98"/>
      <c r="AJ787" s="98"/>
      <c r="AK787" s="98"/>
    </row>
    <row r="788" ht="14.25">
      <c r="A788" s="98"/>
      <c r="B788" s="98"/>
      <c r="C788" s="98"/>
      <c r="D788" s="98"/>
      <c r="E788" s="98"/>
      <c r="F788" s="98"/>
      <c r="G788" s="98"/>
      <c r="H788" s="98"/>
      <c r="I788" s="98"/>
      <c r="J788" s="98"/>
      <c r="K788" s="98"/>
      <c r="L788" s="98"/>
      <c r="M788" s="98"/>
      <c r="R788" s="98"/>
      <c r="S788" s="98"/>
      <c r="T788" s="98"/>
      <c r="U788" s="98"/>
      <c r="V788" s="98"/>
      <c r="W788" s="98"/>
      <c r="X788" s="98"/>
      <c r="Y788" s="98"/>
      <c r="Z788" s="98"/>
      <c r="AA788" s="98"/>
      <c r="AE788" s="98"/>
      <c r="AF788" s="98"/>
      <c r="AG788" s="98"/>
      <c r="AH788" s="98"/>
      <c r="AI788" s="98"/>
      <c r="AJ788" s="98"/>
      <c r="AK788" s="98"/>
    </row>
    <row r="789" ht="14.25">
      <c r="A789" s="98"/>
      <c r="B789" s="98"/>
      <c r="C789" s="98"/>
      <c r="D789" s="98"/>
      <c r="E789" s="98"/>
      <c r="F789" s="98"/>
      <c r="G789" s="98"/>
      <c r="H789" s="98"/>
      <c r="I789" s="98"/>
      <c r="J789" s="98"/>
      <c r="K789" s="98"/>
      <c r="L789" s="98"/>
      <c r="M789" s="98"/>
      <c r="R789" s="98"/>
      <c r="S789" s="98"/>
      <c r="T789" s="98"/>
      <c r="U789" s="98"/>
      <c r="V789" s="98"/>
      <c r="W789" s="98"/>
      <c r="X789" s="98"/>
      <c r="Y789" s="98"/>
      <c r="Z789" s="98"/>
      <c r="AA789" s="98"/>
      <c r="AE789" s="98"/>
      <c r="AF789" s="98"/>
      <c r="AG789" s="98"/>
      <c r="AH789" s="98"/>
      <c r="AI789" s="98"/>
      <c r="AJ789" s="98"/>
      <c r="AK789" s="98"/>
    </row>
    <row r="790" ht="14.25">
      <c r="A790" s="98"/>
      <c r="B790" s="98"/>
      <c r="C790" s="98"/>
      <c r="D790" s="98"/>
      <c r="E790" s="98"/>
      <c r="F790" s="98"/>
      <c r="G790" s="98"/>
      <c r="H790" s="98"/>
      <c r="I790" s="98"/>
      <c r="J790" s="98"/>
      <c r="K790" s="98"/>
      <c r="L790" s="98"/>
      <c r="M790" s="98"/>
      <c r="R790" s="98"/>
      <c r="S790" s="98"/>
      <c r="T790" s="98"/>
      <c r="U790" s="98"/>
      <c r="V790" s="98"/>
      <c r="W790" s="98"/>
      <c r="X790" s="98"/>
      <c r="Y790" s="98"/>
      <c r="Z790" s="98"/>
      <c r="AA790" s="98"/>
      <c r="AE790" s="98"/>
      <c r="AF790" s="98"/>
      <c r="AG790" s="98"/>
      <c r="AH790" s="98"/>
      <c r="AI790" s="98"/>
      <c r="AJ790" s="98"/>
      <c r="AK790" s="98"/>
    </row>
    <row r="791" ht="14.25">
      <c r="A791" s="98"/>
      <c r="B791" s="98"/>
      <c r="C791" s="98"/>
      <c r="D791" s="98"/>
      <c r="E791" s="98"/>
      <c r="F791" s="98"/>
      <c r="G791" s="98"/>
      <c r="H791" s="98"/>
      <c r="I791" s="98"/>
      <c r="J791" s="98"/>
      <c r="K791" s="98"/>
      <c r="L791" s="98"/>
      <c r="M791" s="98"/>
      <c r="R791" s="98"/>
      <c r="S791" s="98"/>
      <c r="T791" s="98"/>
      <c r="U791" s="98"/>
      <c r="V791" s="98"/>
      <c r="W791" s="98"/>
      <c r="X791" s="98"/>
      <c r="Y791" s="98"/>
      <c r="Z791" s="98"/>
      <c r="AA791" s="98"/>
      <c r="AE791" s="98"/>
      <c r="AF791" s="98"/>
      <c r="AG791" s="98"/>
      <c r="AH791" s="98"/>
      <c r="AI791" s="98"/>
      <c r="AJ791" s="98"/>
      <c r="AK791" s="98"/>
    </row>
    <row r="792" ht="14.25">
      <c r="A792" s="98"/>
      <c r="B792" s="98"/>
      <c r="C792" s="98"/>
      <c r="D792" s="98"/>
      <c r="E792" s="98"/>
      <c r="F792" s="98"/>
      <c r="G792" s="98"/>
      <c r="H792" s="98"/>
      <c r="I792" s="98"/>
      <c r="J792" s="98"/>
      <c r="K792" s="98"/>
      <c r="L792" s="98"/>
      <c r="M792" s="98"/>
      <c r="R792" s="98"/>
      <c r="S792" s="98"/>
      <c r="T792" s="98"/>
      <c r="U792" s="98"/>
      <c r="V792" s="98"/>
      <c r="W792" s="98"/>
      <c r="X792" s="98"/>
      <c r="Y792" s="98"/>
      <c r="Z792" s="98"/>
      <c r="AA792" s="98"/>
      <c r="AE792" s="98"/>
      <c r="AF792" s="98"/>
      <c r="AG792" s="98"/>
      <c r="AH792" s="98"/>
      <c r="AI792" s="98"/>
      <c r="AJ792" s="98"/>
      <c r="AK792" s="98"/>
    </row>
    <row r="793" ht="14.25">
      <c r="A793" s="98"/>
      <c r="B793" s="98"/>
      <c r="C793" s="98"/>
      <c r="D793" s="98"/>
      <c r="E793" s="98"/>
      <c r="F793" s="98"/>
      <c r="G793" s="98"/>
      <c r="H793" s="98"/>
      <c r="I793" s="98"/>
      <c r="J793" s="98"/>
      <c r="K793" s="98"/>
      <c r="L793" s="98"/>
      <c r="M793" s="98"/>
      <c r="R793" s="98"/>
      <c r="S793" s="98"/>
      <c r="T793" s="98"/>
      <c r="U793" s="98"/>
      <c r="V793" s="98"/>
      <c r="W793" s="98"/>
      <c r="X793" s="98"/>
      <c r="Y793" s="98"/>
      <c r="Z793" s="98"/>
      <c r="AA793" s="98"/>
      <c r="AE793" s="98"/>
      <c r="AF793" s="98"/>
      <c r="AG793" s="98"/>
      <c r="AH793" s="98"/>
      <c r="AI793" s="98"/>
      <c r="AJ793" s="98"/>
      <c r="AK793" s="98"/>
    </row>
    <row r="794" ht="14.25">
      <c r="A794" s="98"/>
      <c r="B794" s="98"/>
      <c r="C794" s="98"/>
      <c r="D794" s="98"/>
      <c r="E794" s="98"/>
      <c r="F794" s="98"/>
      <c r="G794" s="98"/>
      <c r="H794" s="98"/>
      <c r="I794" s="98"/>
      <c r="J794" s="98"/>
      <c r="K794" s="98"/>
      <c r="L794" s="98"/>
      <c r="M794" s="98"/>
      <c r="R794" s="98"/>
      <c r="S794" s="98"/>
      <c r="T794" s="98"/>
      <c r="U794" s="98"/>
      <c r="V794" s="98"/>
      <c r="W794" s="98"/>
      <c r="X794" s="98"/>
      <c r="Y794" s="98"/>
      <c r="Z794" s="98"/>
      <c r="AA794" s="98"/>
      <c r="AE794" s="98"/>
      <c r="AF794" s="98"/>
      <c r="AG794" s="98"/>
      <c r="AH794" s="98"/>
      <c r="AI794" s="98"/>
      <c r="AJ794" s="98"/>
      <c r="AK794" s="98"/>
    </row>
    <row r="795" ht="14.25">
      <c r="A795" s="98"/>
      <c r="B795" s="98"/>
      <c r="C795" s="98"/>
      <c r="D795" s="98"/>
      <c r="E795" s="98"/>
      <c r="F795" s="98"/>
      <c r="G795" s="98"/>
      <c r="H795" s="98"/>
      <c r="I795" s="98"/>
      <c r="J795" s="98"/>
      <c r="K795" s="98"/>
      <c r="L795" s="98"/>
      <c r="M795" s="98"/>
      <c r="R795" s="98"/>
      <c r="S795" s="98"/>
      <c r="T795" s="98"/>
      <c r="U795" s="98"/>
      <c r="V795" s="98"/>
      <c r="W795" s="98"/>
      <c r="X795" s="98"/>
      <c r="Y795" s="98"/>
      <c r="Z795" s="98"/>
      <c r="AA795" s="98"/>
      <c r="AE795" s="98"/>
      <c r="AF795" s="98"/>
      <c r="AG795" s="98"/>
      <c r="AH795" s="98"/>
      <c r="AI795" s="98"/>
      <c r="AJ795" s="98"/>
      <c r="AK795" s="98"/>
    </row>
    <row r="796" ht="14.25">
      <c r="A796" s="98"/>
      <c r="B796" s="98"/>
      <c r="C796" s="98"/>
      <c r="D796" s="98"/>
      <c r="E796" s="98"/>
      <c r="F796" s="98"/>
      <c r="G796" s="98"/>
      <c r="H796" s="98"/>
      <c r="I796" s="98"/>
      <c r="J796" s="98"/>
      <c r="K796" s="98"/>
      <c r="L796" s="98"/>
      <c r="M796" s="98"/>
      <c r="R796" s="98"/>
      <c r="S796" s="98"/>
      <c r="T796" s="98"/>
      <c r="U796" s="98"/>
      <c r="V796" s="98"/>
      <c r="W796" s="98"/>
      <c r="X796" s="98"/>
      <c r="Y796" s="98"/>
      <c r="Z796" s="98"/>
      <c r="AA796" s="98"/>
      <c r="AE796" s="98"/>
      <c r="AF796" s="98"/>
      <c r="AG796" s="98"/>
      <c r="AH796" s="98"/>
      <c r="AI796" s="98"/>
      <c r="AJ796" s="98"/>
      <c r="AK796" s="98"/>
    </row>
    <row r="797" ht="14.25">
      <c r="A797" s="98"/>
      <c r="B797" s="98"/>
      <c r="C797" s="98"/>
      <c r="D797" s="98"/>
      <c r="E797" s="98"/>
      <c r="F797" s="98"/>
      <c r="G797" s="98"/>
      <c r="H797" s="98"/>
      <c r="I797" s="98"/>
      <c r="J797" s="98"/>
      <c r="K797" s="98"/>
      <c r="L797" s="98"/>
      <c r="M797" s="98"/>
      <c r="R797" s="98"/>
      <c r="S797" s="98"/>
      <c r="T797" s="98"/>
      <c r="U797" s="98"/>
      <c r="V797" s="98"/>
      <c r="W797" s="98"/>
      <c r="X797" s="98"/>
      <c r="Y797" s="98"/>
      <c r="Z797" s="98"/>
      <c r="AA797" s="98"/>
      <c r="AE797" s="98"/>
      <c r="AF797" s="98"/>
      <c r="AG797" s="98"/>
      <c r="AH797" s="98"/>
      <c r="AI797" s="98"/>
      <c r="AJ797" s="98"/>
      <c r="AK797" s="98"/>
    </row>
    <row r="798" ht="14.25">
      <c r="A798" s="98"/>
      <c r="B798" s="98"/>
      <c r="C798" s="98"/>
      <c r="D798" s="98"/>
      <c r="E798" s="98"/>
      <c r="F798" s="98"/>
      <c r="G798" s="98"/>
      <c r="H798" s="98"/>
      <c r="I798" s="98"/>
      <c r="J798" s="98"/>
      <c r="K798" s="98"/>
      <c r="L798" s="98"/>
      <c r="M798" s="98"/>
      <c r="R798" s="98"/>
      <c r="S798" s="98"/>
      <c r="T798" s="98"/>
      <c r="U798" s="98"/>
      <c r="V798" s="98"/>
      <c r="W798" s="98"/>
      <c r="X798" s="98"/>
      <c r="Y798" s="98"/>
      <c r="Z798" s="98"/>
      <c r="AA798" s="98"/>
      <c r="AE798" s="98"/>
      <c r="AF798" s="98"/>
      <c r="AG798" s="98"/>
      <c r="AH798" s="98"/>
      <c r="AI798" s="98"/>
      <c r="AJ798" s="98"/>
      <c r="AK798" s="98"/>
    </row>
    <row r="799" ht="14.25">
      <c r="A799" s="98"/>
      <c r="B799" s="98"/>
      <c r="C799" s="98"/>
      <c r="D799" s="98"/>
      <c r="E799" s="98"/>
      <c r="F799" s="98"/>
      <c r="G799" s="98"/>
      <c r="H799" s="98"/>
      <c r="I799" s="98"/>
      <c r="J799" s="98"/>
      <c r="K799" s="98"/>
      <c r="L799" s="98"/>
      <c r="M799" s="98"/>
      <c r="R799" s="98"/>
      <c r="S799" s="98"/>
      <c r="T799" s="98"/>
      <c r="U799" s="98"/>
      <c r="V799" s="98"/>
      <c r="W799" s="98"/>
      <c r="X799" s="98"/>
      <c r="Y799" s="98"/>
      <c r="Z799" s="98"/>
      <c r="AA799" s="98"/>
      <c r="AE799" s="98"/>
      <c r="AF799" s="98"/>
      <c r="AG799" s="98"/>
      <c r="AH799" s="98"/>
      <c r="AI799" s="98"/>
      <c r="AJ799" s="98"/>
      <c r="AK799" s="98"/>
    </row>
    <row r="800" ht="14.25">
      <c r="A800" s="98"/>
      <c r="B800" s="98"/>
      <c r="C800" s="98"/>
      <c r="D800" s="98"/>
      <c r="E800" s="98"/>
      <c r="F800" s="98"/>
      <c r="G800" s="98"/>
      <c r="H800" s="98"/>
      <c r="I800" s="98"/>
      <c r="J800" s="98"/>
      <c r="K800" s="98"/>
      <c r="L800" s="98"/>
      <c r="M800" s="98"/>
      <c r="R800" s="98"/>
      <c r="S800" s="98"/>
      <c r="T800" s="98"/>
      <c r="U800" s="98"/>
      <c r="V800" s="98"/>
      <c r="W800" s="98"/>
      <c r="X800" s="98"/>
      <c r="Y800" s="98"/>
      <c r="Z800" s="98"/>
      <c r="AA800" s="98"/>
      <c r="AE800" s="98"/>
      <c r="AF800" s="98"/>
      <c r="AG800" s="98"/>
      <c r="AH800" s="98"/>
      <c r="AI800" s="98"/>
      <c r="AJ800" s="98"/>
      <c r="AK800" s="98"/>
    </row>
    <row r="801" ht="14.25">
      <c r="A801" s="98"/>
      <c r="B801" s="98"/>
      <c r="C801" s="98"/>
      <c r="D801" s="98"/>
      <c r="E801" s="98"/>
      <c r="F801" s="98"/>
      <c r="G801" s="98"/>
      <c r="H801" s="98"/>
      <c r="I801" s="98"/>
      <c r="J801" s="98"/>
      <c r="K801" s="98"/>
      <c r="L801" s="98"/>
      <c r="M801" s="98"/>
      <c r="R801" s="98"/>
      <c r="S801" s="98"/>
      <c r="T801" s="98"/>
      <c r="U801" s="98"/>
      <c r="V801" s="98"/>
      <c r="W801" s="98"/>
      <c r="X801" s="98"/>
      <c r="Y801" s="98"/>
      <c r="Z801" s="98"/>
      <c r="AA801" s="98"/>
      <c r="AE801" s="98"/>
      <c r="AF801" s="98"/>
      <c r="AG801" s="98"/>
      <c r="AH801" s="98"/>
      <c r="AI801" s="98"/>
      <c r="AJ801" s="98"/>
      <c r="AK801" s="98"/>
    </row>
    <row r="802" ht="14.25">
      <c r="A802" s="98"/>
      <c r="B802" s="98"/>
      <c r="C802" s="98"/>
      <c r="D802" s="98"/>
      <c r="E802" s="98"/>
      <c r="F802" s="98"/>
      <c r="G802" s="98"/>
      <c r="H802" s="98"/>
      <c r="I802" s="98"/>
      <c r="J802" s="98"/>
      <c r="K802" s="98"/>
      <c r="L802" s="98"/>
      <c r="M802" s="98"/>
      <c r="R802" s="98"/>
      <c r="S802" s="98"/>
      <c r="T802" s="98"/>
      <c r="U802" s="98"/>
      <c r="V802" s="98"/>
      <c r="W802" s="98"/>
      <c r="X802" s="98"/>
      <c r="Y802" s="98"/>
      <c r="Z802" s="98"/>
      <c r="AA802" s="98"/>
      <c r="AE802" s="98"/>
      <c r="AF802" s="98"/>
      <c r="AG802" s="98"/>
      <c r="AH802" s="98"/>
      <c r="AI802" s="98"/>
      <c r="AJ802" s="98"/>
      <c r="AK802" s="98"/>
    </row>
    <row r="803" ht="14.25">
      <c r="A803" s="98"/>
      <c r="B803" s="98"/>
      <c r="C803" s="98"/>
      <c r="D803" s="98"/>
      <c r="E803" s="98"/>
      <c r="F803" s="98"/>
      <c r="G803" s="98"/>
      <c r="H803" s="98"/>
      <c r="I803" s="98"/>
      <c r="J803" s="98"/>
      <c r="K803" s="98"/>
      <c r="L803" s="98"/>
      <c r="M803" s="98"/>
      <c r="R803" s="98"/>
      <c r="S803" s="98"/>
      <c r="T803" s="98"/>
      <c r="U803" s="98"/>
      <c r="V803" s="98"/>
      <c r="W803" s="98"/>
      <c r="X803" s="98"/>
      <c r="Y803" s="98"/>
      <c r="Z803" s="98"/>
      <c r="AA803" s="98"/>
      <c r="AE803" s="98"/>
      <c r="AF803" s="98"/>
      <c r="AG803" s="98"/>
      <c r="AH803" s="98"/>
      <c r="AI803" s="98"/>
      <c r="AJ803" s="98"/>
      <c r="AK803" s="98"/>
    </row>
    <row r="804" ht="14.25">
      <c r="A804" s="98"/>
      <c r="B804" s="98"/>
      <c r="C804" s="98"/>
      <c r="D804" s="98"/>
      <c r="E804" s="98"/>
      <c r="F804" s="98"/>
      <c r="G804" s="98"/>
      <c r="H804" s="98"/>
      <c r="I804" s="98"/>
      <c r="J804" s="98"/>
      <c r="K804" s="98"/>
      <c r="L804" s="98"/>
      <c r="M804" s="98"/>
      <c r="R804" s="98"/>
      <c r="S804" s="98"/>
      <c r="T804" s="98"/>
      <c r="U804" s="98"/>
      <c r="V804" s="98"/>
      <c r="W804" s="98"/>
      <c r="X804" s="98"/>
      <c r="Y804" s="98"/>
      <c r="Z804" s="98"/>
      <c r="AA804" s="98"/>
      <c r="AE804" s="98"/>
      <c r="AF804" s="98"/>
      <c r="AG804" s="98"/>
      <c r="AH804" s="98"/>
      <c r="AI804" s="98"/>
      <c r="AJ804" s="98"/>
      <c r="AK804" s="98"/>
    </row>
    <row r="805" ht="14.25">
      <c r="A805" s="98"/>
      <c r="B805" s="98"/>
      <c r="C805" s="98"/>
      <c r="D805" s="98"/>
      <c r="E805" s="98"/>
      <c r="F805" s="98"/>
      <c r="G805" s="98"/>
      <c r="H805" s="98"/>
      <c r="I805" s="98"/>
      <c r="J805" s="98"/>
      <c r="K805" s="98"/>
      <c r="L805" s="98"/>
      <c r="M805" s="98"/>
      <c r="R805" s="98"/>
      <c r="S805" s="98"/>
      <c r="T805" s="98"/>
      <c r="U805" s="98"/>
      <c r="V805" s="98"/>
      <c r="W805" s="98"/>
      <c r="X805" s="98"/>
      <c r="Y805" s="98"/>
      <c r="Z805" s="98"/>
      <c r="AA805" s="98"/>
      <c r="AE805" s="98"/>
      <c r="AF805" s="98"/>
      <c r="AG805" s="98"/>
      <c r="AH805" s="98"/>
      <c r="AI805" s="98"/>
      <c r="AJ805" s="98"/>
      <c r="AK805" s="98"/>
    </row>
    <row r="806" ht="14.25">
      <c r="A806" s="98"/>
      <c r="B806" s="98"/>
      <c r="C806" s="98"/>
      <c r="D806" s="98"/>
      <c r="E806" s="98"/>
      <c r="F806" s="98"/>
      <c r="G806" s="98"/>
      <c r="H806" s="98"/>
      <c r="I806" s="98"/>
      <c r="J806" s="98"/>
      <c r="K806" s="98"/>
      <c r="L806" s="98"/>
      <c r="M806" s="98"/>
      <c r="R806" s="98"/>
      <c r="S806" s="98"/>
      <c r="T806" s="98"/>
      <c r="U806" s="98"/>
      <c r="V806" s="98"/>
      <c r="W806" s="98"/>
      <c r="X806" s="98"/>
      <c r="Y806" s="98"/>
      <c r="Z806" s="98"/>
      <c r="AA806" s="98"/>
      <c r="AE806" s="98"/>
      <c r="AF806" s="98"/>
      <c r="AG806" s="98"/>
      <c r="AH806" s="98"/>
      <c r="AI806" s="98"/>
      <c r="AJ806" s="98"/>
      <c r="AK806" s="98"/>
    </row>
    <row r="807" ht="14.25">
      <c r="A807" s="98"/>
      <c r="B807" s="98"/>
      <c r="C807" s="98"/>
      <c r="D807" s="98"/>
      <c r="E807" s="98"/>
      <c r="F807" s="98"/>
      <c r="G807" s="98"/>
      <c r="H807" s="98"/>
      <c r="I807" s="98"/>
      <c r="J807" s="98"/>
      <c r="K807" s="98"/>
      <c r="L807" s="98"/>
      <c r="M807" s="98"/>
      <c r="R807" s="98"/>
      <c r="S807" s="98"/>
      <c r="T807" s="98"/>
      <c r="U807" s="98"/>
      <c r="V807" s="98"/>
      <c r="W807" s="98"/>
      <c r="X807" s="98"/>
      <c r="Y807" s="98"/>
      <c r="Z807" s="98"/>
      <c r="AA807" s="98"/>
      <c r="AE807" s="98"/>
      <c r="AF807" s="98"/>
      <c r="AG807" s="98"/>
      <c r="AH807" s="98"/>
      <c r="AI807" s="98"/>
      <c r="AJ807" s="98"/>
      <c r="AK807" s="98"/>
    </row>
    <row r="808" ht="14.25">
      <c r="A808" s="98"/>
      <c r="B808" s="98"/>
      <c r="C808" s="98"/>
      <c r="D808" s="98"/>
      <c r="E808" s="98"/>
      <c r="F808" s="98"/>
      <c r="G808" s="98"/>
      <c r="H808" s="98"/>
      <c r="I808" s="98"/>
      <c r="J808" s="98"/>
      <c r="K808" s="98"/>
      <c r="L808" s="98"/>
      <c r="M808" s="98"/>
      <c r="R808" s="98"/>
      <c r="S808" s="98"/>
      <c r="T808" s="98"/>
      <c r="U808" s="98"/>
      <c r="V808" s="98"/>
      <c r="W808" s="98"/>
      <c r="X808" s="98"/>
      <c r="Y808" s="98"/>
      <c r="Z808" s="98"/>
      <c r="AA808" s="98"/>
      <c r="AE808" s="98"/>
      <c r="AF808" s="98"/>
      <c r="AG808" s="98"/>
      <c r="AH808" s="98"/>
      <c r="AI808" s="98"/>
      <c r="AJ808" s="98"/>
      <c r="AK808" s="98"/>
    </row>
    <row r="809" ht="14.25">
      <c r="A809" s="98"/>
      <c r="B809" s="98"/>
      <c r="C809" s="98"/>
      <c r="D809" s="98"/>
      <c r="E809" s="98"/>
      <c r="F809" s="98"/>
      <c r="G809" s="98"/>
      <c r="H809" s="98"/>
      <c r="I809" s="98"/>
      <c r="J809" s="98"/>
      <c r="K809" s="98"/>
      <c r="L809" s="98"/>
      <c r="M809" s="98"/>
      <c r="R809" s="98"/>
      <c r="S809" s="98"/>
      <c r="T809" s="98"/>
      <c r="U809" s="98"/>
      <c r="V809" s="98"/>
      <c r="W809" s="98"/>
      <c r="X809" s="98"/>
      <c r="Y809" s="98"/>
      <c r="Z809" s="98"/>
      <c r="AA809" s="98"/>
      <c r="AE809" s="98"/>
      <c r="AF809" s="98"/>
      <c r="AG809" s="98"/>
      <c r="AH809" s="98"/>
      <c r="AI809" s="98"/>
      <c r="AJ809" s="98"/>
      <c r="AK809" s="98"/>
    </row>
    <row r="810" ht="14.25">
      <c r="A810" s="98"/>
      <c r="B810" s="98"/>
      <c r="C810" s="98"/>
      <c r="D810" s="98"/>
      <c r="E810" s="98"/>
      <c r="F810" s="98"/>
      <c r="G810" s="98"/>
      <c r="H810" s="98"/>
      <c r="I810" s="98"/>
      <c r="J810" s="98"/>
      <c r="K810" s="98"/>
      <c r="L810" s="98"/>
      <c r="M810" s="98"/>
      <c r="R810" s="98"/>
      <c r="S810" s="98"/>
      <c r="T810" s="98"/>
      <c r="U810" s="98"/>
      <c r="V810" s="98"/>
      <c r="W810" s="98"/>
      <c r="X810" s="98"/>
      <c r="Y810" s="98"/>
      <c r="Z810" s="98"/>
      <c r="AA810" s="98"/>
      <c r="AE810" s="98"/>
      <c r="AF810" s="98"/>
      <c r="AG810" s="98"/>
      <c r="AH810" s="98"/>
      <c r="AI810" s="98"/>
      <c r="AJ810" s="98"/>
      <c r="AK810" s="98"/>
    </row>
    <row r="811" ht="14.25">
      <c r="A811" s="98"/>
      <c r="B811" s="98"/>
      <c r="C811" s="98"/>
      <c r="D811" s="98"/>
      <c r="E811" s="98"/>
      <c r="F811" s="98"/>
      <c r="G811" s="98"/>
      <c r="H811" s="98"/>
      <c r="I811" s="98"/>
      <c r="J811" s="98"/>
      <c r="K811" s="98"/>
      <c r="L811" s="98"/>
      <c r="M811" s="98"/>
      <c r="R811" s="98"/>
      <c r="S811" s="98"/>
      <c r="T811" s="98"/>
      <c r="U811" s="98"/>
      <c r="V811" s="98"/>
      <c r="W811" s="98"/>
      <c r="X811" s="98"/>
      <c r="Y811" s="98"/>
      <c r="Z811" s="98"/>
      <c r="AA811" s="98"/>
      <c r="AE811" s="98"/>
      <c r="AF811" s="98"/>
      <c r="AG811" s="98"/>
      <c r="AH811" s="98"/>
      <c r="AI811" s="98"/>
      <c r="AJ811" s="98"/>
      <c r="AK811" s="98"/>
    </row>
    <row r="812" ht="14.25">
      <c r="A812" s="98"/>
      <c r="B812" s="98"/>
      <c r="C812" s="98"/>
      <c r="D812" s="98"/>
      <c r="E812" s="98"/>
      <c r="F812" s="98"/>
      <c r="G812" s="98"/>
      <c r="H812" s="98"/>
      <c r="I812" s="98"/>
      <c r="J812" s="98"/>
      <c r="K812" s="98"/>
      <c r="L812" s="98"/>
      <c r="M812" s="98"/>
      <c r="R812" s="98"/>
      <c r="S812" s="98"/>
      <c r="T812" s="98"/>
      <c r="U812" s="98"/>
      <c r="V812" s="98"/>
      <c r="W812" s="98"/>
      <c r="X812" s="98"/>
      <c r="Y812" s="98"/>
      <c r="Z812" s="98"/>
      <c r="AA812" s="98"/>
      <c r="AE812" s="98"/>
      <c r="AF812" s="98"/>
      <c r="AG812" s="98"/>
      <c r="AH812" s="98"/>
      <c r="AI812" s="98"/>
      <c r="AJ812" s="98"/>
      <c r="AK812" s="98"/>
    </row>
    <row r="813" ht="14.25">
      <c r="A813" s="98"/>
      <c r="B813" s="98"/>
      <c r="C813" s="98"/>
      <c r="D813" s="98"/>
      <c r="E813" s="98"/>
      <c r="F813" s="98"/>
      <c r="G813" s="98"/>
      <c r="H813" s="98"/>
      <c r="I813" s="98"/>
      <c r="J813" s="98"/>
      <c r="K813" s="98"/>
      <c r="L813" s="98"/>
      <c r="M813" s="98"/>
      <c r="R813" s="98"/>
      <c r="S813" s="98"/>
      <c r="T813" s="98"/>
      <c r="U813" s="98"/>
      <c r="V813" s="98"/>
      <c r="W813" s="98"/>
      <c r="X813" s="98"/>
      <c r="Y813" s="98"/>
      <c r="Z813" s="98"/>
      <c r="AA813" s="98"/>
      <c r="AE813" s="98"/>
      <c r="AF813" s="98"/>
      <c r="AG813" s="98"/>
      <c r="AH813" s="98"/>
      <c r="AI813" s="98"/>
      <c r="AJ813" s="98"/>
      <c r="AK813" s="98"/>
    </row>
    <row r="814" ht="14.25">
      <c r="A814" s="98"/>
      <c r="B814" s="98"/>
      <c r="C814" s="98"/>
      <c r="D814" s="98"/>
      <c r="E814" s="98"/>
      <c r="F814" s="98"/>
      <c r="G814" s="98"/>
      <c r="H814" s="98"/>
      <c r="I814" s="98"/>
      <c r="J814" s="98"/>
      <c r="K814" s="98"/>
      <c r="L814" s="98"/>
      <c r="M814" s="98"/>
      <c r="R814" s="98"/>
      <c r="S814" s="98"/>
      <c r="T814" s="98"/>
      <c r="U814" s="98"/>
      <c r="V814" s="98"/>
      <c r="W814" s="98"/>
      <c r="X814" s="98"/>
      <c r="Y814" s="98"/>
      <c r="Z814" s="98"/>
      <c r="AA814" s="98"/>
      <c r="AE814" s="98"/>
      <c r="AF814" s="98"/>
      <c r="AG814" s="98"/>
      <c r="AH814" s="98"/>
      <c r="AI814" s="98"/>
      <c r="AJ814" s="98"/>
      <c r="AK814" s="98"/>
    </row>
    <row r="815" ht="14.25">
      <c r="A815" s="98"/>
      <c r="B815" s="98"/>
      <c r="C815" s="98"/>
      <c r="D815" s="98"/>
      <c r="E815" s="98"/>
      <c r="F815" s="98"/>
      <c r="G815" s="98"/>
      <c r="H815" s="98"/>
      <c r="I815" s="98"/>
      <c r="J815" s="98"/>
      <c r="K815" s="98"/>
      <c r="L815" s="98"/>
      <c r="M815" s="98"/>
      <c r="R815" s="98"/>
      <c r="S815" s="98"/>
      <c r="T815" s="98"/>
      <c r="U815" s="98"/>
      <c r="V815" s="98"/>
      <c r="W815" s="98"/>
      <c r="X815" s="98"/>
      <c r="Y815" s="98"/>
      <c r="Z815" s="98"/>
      <c r="AA815" s="98"/>
      <c r="AE815" s="98"/>
      <c r="AF815" s="98"/>
      <c r="AG815" s="98"/>
      <c r="AH815" s="98"/>
      <c r="AI815" s="98"/>
      <c r="AJ815" s="98"/>
      <c r="AK815" s="98"/>
    </row>
    <row r="816" ht="14.25">
      <c r="A816" s="98"/>
      <c r="B816" s="98"/>
      <c r="C816" s="98"/>
      <c r="D816" s="98"/>
      <c r="E816" s="98"/>
      <c r="F816" s="98"/>
      <c r="G816" s="98"/>
      <c r="H816" s="98"/>
      <c r="I816" s="98"/>
      <c r="J816" s="98"/>
      <c r="K816" s="98"/>
      <c r="L816" s="98"/>
      <c r="M816" s="98"/>
      <c r="R816" s="98"/>
      <c r="S816" s="98"/>
      <c r="T816" s="98"/>
      <c r="U816" s="98"/>
      <c r="V816" s="98"/>
      <c r="W816" s="98"/>
      <c r="X816" s="98"/>
      <c r="Y816" s="98"/>
      <c r="Z816" s="98"/>
      <c r="AA816" s="98"/>
      <c r="AE816" s="98"/>
      <c r="AF816" s="98"/>
      <c r="AG816" s="98"/>
      <c r="AH816" s="98"/>
      <c r="AI816" s="98"/>
      <c r="AJ816" s="98"/>
      <c r="AK816" s="98"/>
    </row>
    <row r="817" ht="14.25">
      <c r="A817" s="98"/>
      <c r="B817" s="98"/>
      <c r="C817" s="98"/>
      <c r="D817" s="98"/>
      <c r="E817" s="98"/>
      <c r="F817" s="98"/>
      <c r="G817" s="98"/>
      <c r="H817" s="98"/>
      <c r="I817" s="98"/>
      <c r="J817" s="98"/>
      <c r="K817" s="98"/>
      <c r="L817" s="98"/>
      <c r="M817" s="98"/>
      <c r="R817" s="98"/>
      <c r="S817" s="98"/>
      <c r="T817" s="98"/>
      <c r="U817" s="98"/>
      <c r="V817" s="98"/>
      <c r="W817" s="98"/>
      <c r="X817" s="98"/>
      <c r="Y817" s="98"/>
      <c r="Z817" s="98"/>
      <c r="AA817" s="98"/>
      <c r="AE817" s="98"/>
      <c r="AF817" s="98"/>
      <c r="AG817" s="98"/>
      <c r="AH817" s="98"/>
      <c r="AI817" s="98"/>
      <c r="AJ817" s="98"/>
      <c r="AK817" s="98"/>
    </row>
    <row r="818" ht="14.25">
      <c r="A818" s="98"/>
      <c r="B818" s="98"/>
      <c r="C818" s="98"/>
      <c r="D818" s="98"/>
      <c r="E818" s="98"/>
      <c r="F818" s="98"/>
      <c r="G818" s="98"/>
      <c r="H818" s="98"/>
      <c r="I818" s="98"/>
      <c r="J818" s="98"/>
      <c r="K818" s="98"/>
      <c r="L818" s="98"/>
      <c r="M818" s="98"/>
      <c r="R818" s="98"/>
      <c r="S818" s="98"/>
      <c r="T818" s="98"/>
      <c r="U818" s="98"/>
      <c r="V818" s="98"/>
      <c r="W818" s="98"/>
      <c r="X818" s="98"/>
      <c r="Y818" s="98"/>
      <c r="Z818" s="98"/>
      <c r="AA818" s="98"/>
      <c r="AE818" s="98"/>
      <c r="AF818" s="98"/>
      <c r="AG818" s="98"/>
      <c r="AH818" s="98"/>
      <c r="AI818" s="98"/>
      <c r="AJ818" s="98"/>
      <c r="AK818" s="98"/>
    </row>
    <row r="819" ht="14.25">
      <c r="A819" s="98"/>
      <c r="B819" s="98"/>
      <c r="C819" s="98"/>
      <c r="D819" s="98"/>
      <c r="E819" s="98"/>
      <c r="F819" s="98"/>
      <c r="G819" s="98"/>
      <c r="H819" s="98"/>
      <c r="I819" s="98"/>
      <c r="J819" s="98"/>
      <c r="K819" s="98"/>
      <c r="L819" s="98"/>
      <c r="M819" s="98"/>
      <c r="R819" s="98"/>
      <c r="S819" s="98"/>
      <c r="T819" s="98"/>
      <c r="U819" s="98"/>
      <c r="V819" s="98"/>
      <c r="W819" s="98"/>
      <c r="X819" s="98"/>
      <c r="Y819" s="98"/>
      <c r="Z819" s="98"/>
      <c r="AA819" s="98"/>
      <c r="AE819" s="98"/>
      <c r="AF819" s="98"/>
      <c r="AG819" s="98"/>
      <c r="AH819" s="98"/>
      <c r="AI819" s="98"/>
      <c r="AJ819" s="98"/>
      <c r="AK819" s="98"/>
    </row>
    <row r="820" ht="14.25">
      <c r="A820" s="98"/>
      <c r="B820" s="98"/>
      <c r="C820" s="98"/>
      <c r="D820" s="98"/>
      <c r="E820" s="98"/>
      <c r="F820" s="98"/>
      <c r="G820" s="98"/>
      <c r="H820" s="98"/>
      <c r="I820" s="98"/>
      <c r="J820" s="98"/>
      <c r="K820" s="98"/>
      <c r="L820" s="98"/>
      <c r="M820" s="98"/>
      <c r="R820" s="98"/>
      <c r="S820" s="98"/>
      <c r="T820" s="98"/>
      <c r="U820" s="98"/>
      <c r="V820" s="98"/>
      <c r="W820" s="98"/>
      <c r="X820" s="98"/>
      <c r="Y820" s="98"/>
      <c r="Z820" s="98"/>
      <c r="AA820" s="98"/>
      <c r="AE820" s="98"/>
      <c r="AF820" s="98"/>
      <c r="AG820" s="98"/>
      <c r="AH820" s="98"/>
      <c r="AI820" s="98"/>
      <c r="AJ820" s="98"/>
      <c r="AK820" s="98"/>
    </row>
    <row r="821" ht="14.25">
      <c r="A821" s="98"/>
      <c r="B821" s="98"/>
      <c r="C821" s="98"/>
      <c r="D821" s="98"/>
      <c r="E821" s="98"/>
      <c r="F821" s="98"/>
      <c r="G821" s="98"/>
      <c r="H821" s="98"/>
      <c r="I821" s="98"/>
      <c r="J821" s="98"/>
      <c r="K821" s="98"/>
      <c r="L821" s="98"/>
      <c r="M821" s="98"/>
      <c r="R821" s="98"/>
      <c r="S821" s="98"/>
      <c r="T821" s="98"/>
      <c r="U821" s="98"/>
      <c r="V821" s="98"/>
      <c r="W821" s="98"/>
      <c r="X821" s="98"/>
      <c r="Y821" s="98"/>
      <c r="Z821" s="98"/>
      <c r="AA821" s="98"/>
      <c r="AE821" s="98"/>
      <c r="AF821" s="98"/>
      <c r="AG821" s="98"/>
      <c r="AH821" s="98"/>
      <c r="AI821" s="98"/>
      <c r="AJ821" s="98"/>
      <c r="AK821" s="98"/>
    </row>
    <row r="822" ht="14.25">
      <c r="A822" s="98"/>
      <c r="B822" s="98"/>
      <c r="C822" s="98"/>
      <c r="D822" s="98"/>
      <c r="E822" s="98"/>
      <c r="F822" s="98"/>
      <c r="G822" s="98"/>
      <c r="H822" s="98"/>
      <c r="I822" s="98"/>
      <c r="J822" s="98"/>
      <c r="K822" s="98"/>
      <c r="L822" s="98"/>
      <c r="M822" s="98"/>
      <c r="R822" s="98"/>
      <c r="S822" s="98"/>
      <c r="T822" s="98"/>
      <c r="U822" s="98"/>
      <c r="V822" s="98"/>
      <c r="W822" s="98"/>
      <c r="X822" s="98"/>
      <c r="Y822" s="98"/>
      <c r="Z822" s="98"/>
      <c r="AA822" s="98"/>
      <c r="AE822" s="98"/>
      <c r="AF822" s="98"/>
      <c r="AG822" s="98"/>
      <c r="AH822" s="98"/>
      <c r="AI822" s="98"/>
      <c r="AJ822" s="98"/>
      <c r="AK822" s="98"/>
    </row>
    <row r="823" ht="14.25">
      <c r="A823" s="98"/>
      <c r="B823" s="98"/>
      <c r="C823" s="98"/>
      <c r="D823" s="98"/>
      <c r="E823" s="98"/>
      <c r="F823" s="98"/>
      <c r="G823" s="98"/>
      <c r="H823" s="98"/>
      <c r="I823" s="98"/>
      <c r="J823" s="98"/>
      <c r="K823" s="98"/>
      <c r="L823" s="98"/>
      <c r="M823" s="98"/>
      <c r="R823" s="98"/>
      <c r="S823" s="98"/>
      <c r="T823" s="98"/>
      <c r="U823" s="98"/>
      <c r="V823" s="98"/>
      <c r="W823" s="98"/>
      <c r="X823" s="98"/>
      <c r="Y823" s="98"/>
      <c r="Z823" s="98"/>
      <c r="AA823" s="98"/>
      <c r="AE823" s="98"/>
      <c r="AF823" s="98"/>
      <c r="AG823" s="98"/>
      <c r="AH823" s="98"/>
      <c r="AI823" s="98"/>
      <c r="AJ823" s="98"/>
      <c r="AK823" s="98"/>
    </row>
    <row r="824" ht="14.25">
      <c r="A824" s="98"/>
      <c r="B824" s="98"/>
      <c r="C824" s="98"/>
      <c r="D824" s="98"/>
      <c r="E824" s="98"/>
      <c r="F824" s="98"/>
      <c r="G824" s="98"/>
      <c r="H824" s="98"/>
      <c r="I824" s="98"/>
      <c r="J824" s="98"/>
      <c r="K824" s="98"/>
      <c r="L824" s="98"/>
      <c r="M824" s="98"/>
      <c r="R824" s="98"/>
      <c r="S824" s="98"/>
      <c r="T824" s="98"/>
      <c r="U824" s="98"/>
      <c r="V824" s="98"/>
      <c r="W824" s="98"/>
      <c r="X824" s="98"/>
      <c r="Y824" s="98"/>
      <c r="Z824" s="98"/>
      <c r="AA824" s="98"/>
      <c r="AE824" s="98"/>
      <c r="AF824" s="98"/>
      <c r="AG824" s="98"/>
      <c r="AH824" s="98"/>
      <c r="AI824" s="98"/>
      <c r="AJ824" s="98"/>
      <c r="AK824" s="98"/>
    </row>
    <row r="825" ht="14.25">
      <c r="A825" s="98"/>
      <c r="B825" s="98"/>
      <c r="C825" s="98"/>
      <c r="D825" s="98"/>
      <c r="E825" s="98"/>
      <c r="F825" s="98"/>
      <c r="G825" s="98"/>
      <c r="H825" s="98"/>
      <c r="I825" s="98"/>
      <c r="J825" s="98"/>
      <c r="K825" s="98"/>
      <c r="L825" s="98"/>
      <c r="M825" s="98"/>
      <c r="R825" s="98"/>
      <c r="S825" s="98"/>
      <c r="T825" s="98"/>
      <c r="U825" s="98"/>
      <c r="V825" s="98"/>
      <c r="W825" s="98"/>
      <c r="X825" s="98"/>
      <c r="Y825" s="98"/>
      <c r="Z825" s="98"/>
      <c r="AA825" s="98"/>
      <c r="AE825" s="98"/>
      <c r="AF825" s="98"/>
      <c r="AG825" s="98"/>
      <c r="AH825" s="98"/>
      <c r="AI825" s="98"/>
      <c r="AJ825" s="98"/>
      <c r="AK825" s="98"/>
    </row>
    <row r="826" ht="14.25">
      <c r="A826" s="98"/>
      <c r="B826" s="98"/>
      <c r="C826" s="98"/>
      <c r="D826" s="98"/>
      <c r="E826" s="98"/>
      <c r="F826" s="98"/>
      <c r="G826" s="98"/>
      <c r="H826" s="98"/>
      <c r="I826" s="98"/>
      <c r="J826" s="98"/>
      <c r="K826" s="98"/>
      <c r="L826" s="98"/>
      <c r="M826" s="98"/>
      <c r="R826" s="98"/>
      <c r="S826" s="98"/>
      <c r="T826" s="98"/>
      <c r="U826" s="98"/>
      <c r="V826" s="98"/>
      <c r="W826" s="98"/>
      <c r="X826" s="98"/>
      <c r="Y826" s="98"/>
      <c r="Z826" s="98"/>
      <c r="AA826" s="98"/>
      <c r="AE826" s="98"/>
      <c r="AF826" s="98"/>
      <c r="AG826" s="98"/>
      <c r="AH826" s="98"/>
      <c r="AI826" s="98"/>
      <c r="AJ826" s="98"/>
      <c r="AK826" s="98"/>
    </row>
    <row r="827" ht="14.25">
      <c r="A827" s="98"/>
      <c r="B827" s="98"/>
      <c r="C827" s="98"/>
      <c r="D827" s="98"/>
      <c r="E827" s="98"/>
      <c r="F827" s="98"/>
      <c r="G827" s="98"/>
      <c r="H827" s="98"/>
      <c r="I827" s="98"/>
      <c r="J827" s="98"/>
      <c r="K827" s="98"/>
      <c r="L827" s="98"/>
      <c r="M827" s="98"/>
      <c r="R827" s="98"/>
      <c r="S827" s="98"/>
      <c r="T827" s="98"/>
      <c r="U827" s="98"/>
      <c r="V827" s="98"/>
      <c r="W827" s="98"/>
      <c r="X827" s="98"/>
      <c r="Y827" s="98"/>
      <c r="Z827" s="98"/>
      <c r="AA827" s="98"/>
      <c r="AE827" s="98"/>
      <c r="AF827" s="98"/>
      <c r="AG827" s="98"/>
      <c r="AH827" s="98"/>
      <c r="AI827" s="98"/>
      <c r="AJ827" s="98"/>
      <c r="AK827" s="98"/>
    </row>
    <row r="828" ht="14.25">
      <c r="A828" s="98"/>
      <c r="B828" s="98"/>
      <c r="C828" s="98"/>
      <c r="D828" s="98"/>
      <c r="E828" s="98"/>
      <c r="F828" s="98"/>
      <c r="G828" s="98"/>
      <c r="H828" s="98"/>
      <c r="I828" s="98"/>
      <c r="J828" s="98"/>
      <c r="K828" s="98"/>
      <c r="L828" s="98"/>
      <c r="M828" s="98"/>
      <c r="R828" s="98"/>
      <c r="S828" s="98"/>
      <c r="T828" s="98"/>
      <c r="U828" s="98"/>
      <c r="V828" s="98"/>
      <c r="W828" s="98"/>
      <c r="X828" s="98"/>
      <c r="Y828" s="98"/>
      <c r="Z828" s="98"/>
      <c r="AA828" s="98"/>
      <c r="AE828" s="98"/>
      <c r="AF828" s="98"/>
      <c r="AG828" s="98"/>
      <c r="AH828" s="98"/>
      <c r="AI828" s="98"/>
      <c r="AJ828" s="98"/>
      <c r="AK828" s="98"/>
    </row>
    <row r="829" ht="14.25">
      <c r="A829" s="98"/>
      <c r="B829" s="98"/>
      <c r="C829" s="98"/>
      <c r="D829" s="98"/>
      <c r="E829" s="98"/>
      <c r="F829" s="98"/>
      <c r="G829" s="98"/>
      <c r="H829" s="98"/>
      <c r="I829" s="98"/>
      <c r="J829" s="98"/>
      <c r="K829" s="98"/>
      <c r="L829" s="98"/>
      <c r="M829" s="98"/>
      <c r="R829" s="98"/>
      <c r="S829" s="98"/>
      <c r="T829" s="98"/>
      <c r="U829" s="98"/>
      <c r="V829" s="98"/>
      <c r="W829" s="98"/>
      <c r="X829" s="98"/>
      <c r="Y829" s="98"/>
      <c r="Z829" s="98"/>
      <c r="AA829" s="98"/>
      <c r="AE829" s="98"/>
      <c r="AF829" s="98"/>
      <c r="AG829" s="98"/>
      <c r="AH829" s="98"/>
      <c r="AI829" s="98"/>
      <c r="AJ829" s="98"/>
      <c r="AK829" s="98"/>
    </row>
    <row r="830" ht="14.25">
      <c r="A830" s="98"/>
      <c r="B830" s="98"/>
      <c r="C830" s="98"/>
      <c r="D830" s="98"/>
      <c r="E830" s="98"/>
      <c r="F830" s="98"/>
      <c r="G830" s="98"/>
      <c r="H830" s="98"/>
      <c r="I830" s="98"/>
      <c r="J830" s="98"/>
      <c r="K830" s="98"/>
      <c r="L830" s="98"/>
      <c r="M830" s="98"/>
      <c r="R830" s="98"/>
      <c r="S830" s="98"/>
      <c r="T830" s="98"/>
      <c r="U830" s="98"/>
      <c r="V830" s="98"/>
      <c r="W830" s="98"/>
      <c r="X830" s="98"/>
      <c r="Y830" s="98"/>
      <c r="Z830" s="98"/>
      <c r="AA830" s="98"/>
      <c r="AE830" s="98"/>
      <c r="AF830" s="98"/>
      <c r="AG830" s="98"/>
      <c r="AH830" s="98"/>
      <c r="AI830" s="98"/>
      <c r="AJ830" s="98"/>
      <c r="AK830" s="98"/>
    </row>
    <row r="831" ht="14.25">
      <c r="A831" s="98"/>
      <c r="B831" s="98"/>
      <c r="C831" s="98"/>
      <c r="D831" s="98"/>
      <c r="E831" s="98"/>
      <c r="F831" s="98"/>
      <c r="G831" s="98"/>
      <c r="H831" s="98"/>
      <c r="I831" s="98"/>
      <c r="J831" s="98"/>
      <c r="K831" s="98"/>
      <c r="L831" s="98"/>
      <c r="M831" s="98"/>
      <c r="R831" s="98"/>
      <c r="S831" s="98"/>
      <c r="T831" s="98"/>
      <c r="U831" s="98"/>
      <c r="V831" s="98"/>
      <c r="W831" s="98"/>
      <c r="X831" s="98"/>
      <c r="Y831" s="98"/>
      <c r="Z831" s="98"/>
      <c r="AA831" s="98"/>
      <c r="AE831" s="98"/>
      <c r="AF831" s="98"/>
      <c r="AG831" s="98"/>
      <c r="AH831" s="98"/>
      <c r="AI831" s="98"/>
      <c r="AJ831" s="98"/>
      <c r="AK831" s="98"/>
    </row>
    <row r="832" ht="14.25">
      <c r="A832" s="98"/>
      <c r="B832" s="98"/>
      <c r="C832" s="98"/>
      <c r="D832" s="98"/>
      <c r="E832" s="98"/>
      <c r="F832" s="98"/>
      <c r="G832" s="98"/>
      <c r="H832" s="98"/>
      <c r="I832" s="98"/>
      <c r="J832" s="98"/>
      <c r="K832" s="98"/>
      <c r="L832" s="98"/>
      <c r="M832" s="98"/>
      <c r="R832" s="98"/>
      <c r="S832" s="98"/>
      <c r="T832" s="98"/>
      <c r="U832" s="98"/>
      <c r="V832" s="98"/>
      <c r="W832" s="98"/>
      <c r="X832" s="98"/>
      <c r="Y832" s="98"/>
      <c r="Z832" s="98"/>
      <c r="AA832" s="98"/>
      <c r="AE832" s="98"/>
      <c r="AF832" s="98"/>
      <c r="AG832" s="98"/>
      <c r="AH832" s="98"/>
      <c r="AI832" s="98"/>
      <c r="AJ832" s="98"/>
      <c r="AK832" s="98"/>
    </row>
    <row r="833" ht="14.25">
      <c r="A833" s="98"/>
      <c r="B833" s="98"/>
      <c r="C833" s="98"/>
      <c r="D833" s="98"/>
      <c r="E833" s="98"/>
      <c r="F833" s="98"/>
      <c r="G833" s="98"/>
      <c r="H833" s="98"/>
      <c r="I833" s="98"/>
      <c r="J833" s="98"/>
      <c r="K833" s="98"/>
      <c r="L833" s="98"/>
      <c r="M833" s="98"/>
      <c r="R833" s="98"/>
      <c r="S833" s="98"/>
      <c r="T833" s="98"/>
      <c r="U833" s="98"/>
      <c r="V833" s="98"/>
      <c r="W833" s="98"/>
      <c r="X833" s="98"/>
      <c r="Y833" s="98"/>
      <c r="Z833" s="98"/>
      <c r="AA833" s="98"/>
      <c r="AE833" s="98"/>
      <c r="AF833" s="98"/>
      <c r="AG833" s="98"/>
      <c r="AH833" s="98"/>
      <c r="AI833" s="98"/>
      <c r="AJ833" s="98"/>
      <c r="AK833" s="98"/>
    </row>
    <row r="834" ht="14.25">
      <c r="A834" s="98"/>
      <c r="B834" s="98"/>
      <c r="C834" s="98"/>
      <c r="D834" s="98"/>
      <c r="E834" s="98"/>
      <c r="F834" s="98"/>
      <c r="G834" s="98"/>
      <c r="H834" s="98"/>
      <c r="I834" s="98"/>
      <c r="J834" s="98"/>
      <c r="K834" s="98"/>
      <c r="L834" s="98"/>
      <c r="M834" s="98"/>
      <c r="R834" s="98"/>
      <c r="S834" s="98"/>
      <c r="T834" s="98"/>
      <c r="U834" s="98"/>
      <c r="V834" s="98"/>
      <c r="W834" s="98"/>
      <c r="X834" s="98"/>
      <c r="Y834" s="98"/>
      <c r="Z834" s="98"/>
      <c r="AA834" s="98"/>
      <c r="AE834" s="98"/>
      <c r="AF834" s="98"/>
      <c r="AG834" s="98"/>
      <c r="AH834" s="98"/>
      <c r="AI834" s="98"/>
      <c r="AJ834" s="98"/>
      <c r="AK834" s="98"/>
    </row>
    <row r="835" ht="14.25">
      <c r="A835" s="98"/>
      <c r="B835" s="98"/>
      <c r="C835" s="98"/>
      <c r="D835" s="98"/>
      <c r="E835" s="98"/>
      <c r="F835" s="98"/>
      <c r="G835" s="98"/>
      <c r="H835" s="98"/>
      <c r="I835" s="98"/>
      <c r="J835" s="98"/>
      <c r="K835" s="98"/>
      <c r="L835" s="98"/>
      <c r="M835" s="98"/>
      <c r="R835" s="98"/>
      <c r="S835" s="98"/>
      <c r="T835" s="98"/>
      <c r="U835" s="98"/>
      <c r="V835" s="98"/>
      <c r="W835" s="98"/>
      <c r="X835" s="98"/>
      <c r="Y835" s="98"/>
      <c r="Z835" s="98"/>
      <c r="AA835" s="98"/>
      <c r="AE835" s="98"/>
      <c r="AF835" s="98"/>
      <c r="AG835" s="98"/>
      <c r="AH835" s="98"/>
      <c r="AI835" s="98"/>
      <c r="AJ835" s="98"/>
      <c r="AK835" s="98"/>
    </row>
    <row r="836" ht="14.25">
      <c r="A836" s="98"/>
      <c r="B836" s="98"/>
      <c r="C836" s="98"/>
      <c r="D836" s="98"/>
      <c r="E836" s="98"/>
      <c r="F836" s="98"/>
      <c r="G836" s="98"/>
      <c r="H836" s="98"/>
      <c r="I836" s="98"/>
      <c r="J836" s="98"/>
      <c r="K836" s="98"/>
      <c r="L836" s="98"/>
      <c r="M836" s="98"/>
      <c r="R836" s="98"/>
      <c r="S836" s="98"/>
      <c r="T836" s="98"/>
      <c r="U836" s="98"/>
      <c r="V836" s="98"/>
      <c r="W836" s="98"/>
      <c r="X836" s="98"/>
      <c r="Y836" s="98"/>
      <c r="Z836" s="98"/>
      <c r="AA836" s="98"/>
      <c r="AE836" s="98"/>
      <c r="AF836" s="98"/>
      <c r="AG836" s="98"/>
      <c r="AH836" s="98"/>
      <c r="AI836" s="98"/>
      <c r="AJ836" s="98"/>
      <c r="AK836" s="98"/>
    </row>
    <row r="837" ht="14.25">
      <c r="A837" s="98"/>
      <c r="B837" s="98"/>
      <c r="C837" s="98"/>
      <c r="D837" s="98"/>
      <c r="E837" s="98"/>
      <c r="F837" s="98"/>
      <c r="G837" s="98"/>
      <c r="H837" s="98"/>
      <c r="I837" s="98"/>
      <c r="J837" s="98"/>
      <c r="K837" s="98"/>
      <c r="L837" s="98"/>
      <c r="M837" s="98"/>
      <c r="R837" s="98"/>
      <c r="S837" s="98"/>
      <c r="T837" s="98"/>
      <c r="U837" s="98"/>
      <c r="V837" s="98"/>
      <c r="W837" s="98"/>
      <c r="X837" s="98"/>
      <c r="Y837" s="98"/>
      <c r="Z837" s="98"/>
      <c r="AA837" s="98"/>
      <c r="AE837" s="98"/>
      <c r="AF837" s="98"/>
      <c r="AG837" s="98"/>
      <c r="AH837" s="98"/>
      <c r="AI837" s="98"/>
      <c r="AJ837" s="98"/>
      <c r="AK837" s="98"/>
    </row>
    <row r="838" ht="14.25">
      <c r="A838" s="98"/>
      <c r="B838" s="98"/>
      <c r="C838" s="98"/>
      <c r="D838" s="98"/>
      <c r="E838" s="98"/>
      <c r="F838" s="98"/>
      <c r="G838" s="98"/>
      <c r="H838" s="98"/>
      <c r="I838" s="98"/>
      <c r="J838" s="98"/>
      <c r="K838" s="98"/>
      <c r="L838" s="98"/>
      <c r="M838" s="98"/>
      <c r="R838" s="98"/>
      <c r="S838" s="98"/>
      <c r="T838" s="98"/>
      <c r="U838" s="98"/>
      <c r="V838" s="98"/>
      <c r="W838" s="98"/>
      <c r="X838" s="98"/>
      <c r="Y838" s="98"/>
      <c r="Z838" s="98"/>
      <c r="AA838" s="98"/>
      <c r="AE838" s="98"/>
      <c r="AF838" s="98"/>
      <c r="AG838" s="98"/>
      <c r="AH838" s="98"/>
      <c r="AI838" s="98"/>
      <c r="AJ838" s="98"/>
      <c r="AK838" s="98"/>
    </row>
    <row r="839" ht="14.25">
      <c r="A839" s="98"/>
      <c r="B839" s="98"/>
      <c r="C839" s="98"/>
      <c r="D839" s="98"/>
      <c r="E839" s="98"/>
      <c r="F839" s="98"/>
      <c r="G839" s="98"/>
      <c r="H839" s="98"/>
      <c r="I839" s="98"/>
      <c r="J839" s="98"/>
      <c r="K839" s="98"/>
      <c r="L839" s="98"/>
      <c r="M839" s="98"/>
      <c r="R839" s="98"/>
      <c r="S839" s="98"/>
      <c r="T839" s="98"/>
      <c r="U839" s="98"/>
      <c r="V839" s="98"/>
      <c r="W839" s="98"/>
      <c r="X839" s="98"/>
      <c r="Y839" s="98"/>
      <c r="Z839" s="98"/>
      <c r="AA839" s="98"/>
      <c r="AE839" s="98"/>
      <c r="AF839" s="98"/>
      <c r="AG839" s="98"/>
      <c r="AH839" s="98"/>
      <c r="AI839" s="98"/>
      <c r="AJ839" s="98"/>
      <c r="AK839" s="98"/>
    </row>
    <row r="840" ht="14.25">
      <c r="A840" s="98"/>
      <c r="B840" s="98"/>
      <c r="C840" s="98"/>
      <c r="D840" s="98"/>
      <c r="E840" s="98"/>
      <c r="F840" s="98"/>
      <c r="G840" s="98"/>
      <c r="H840" s="98"/>
      <c r="I840" s="98"/>
      <c r="J840" s="98"/>
      <c r="K840" s="98"/>
      <c r="L840" s="98"/>
      <c r="M840" s="98"/>
      <c r="R840" s="98"/>
      <c r="S840" s="98"/>
      <c r="T840" s="98"/>
      <c r="U840" s="98"/>
      <c r="V840" s="98"/>
      <c r="W840" s="98"/>
      <c r="X840" s="98"/>
      <c r="Y840" s="98"/>
      <c r="Z840" s="98"/>
      <c r="AA840" s="98"/>
      <c r="AE840" s="98"/>
      <c r="AF840" s="98"/>
      <c r="AG840" s="98"/>
      <c r="AH840" s="98"/>
      <c r="AI840" s="98"/>
      <c r="AJ840" s="98"/>
      <c r="AK840" s="98"/>
    </row>
    <row r="841" ht="14.25">
      <c r="A841" s="98"/>
      <c r="B841" s="98"/>
      <c r="C841" s="98"/>
      <c r="D841" s="98"/>
      <c r="E841" s="98"/>
      <c r="F841" s="98"/>
      <c r="G841" s="98"/>
      <c r="H841" s="98"/>
      <c r="I841" s="98"/>
      <c r="J841" s="98"/>
      <c r="K841" s="98"/>
      <c r="L841" s="98"/>
      <c r="M841" s="98"/>
      <c r="R841" s="98"/>
      <c r="S841" s="98"/>
      <c r="T841" s="98"/>
      <c r="U841" s="98"/>
      <c r="V841" s="98"/>
      <c r="W841" s="98"/>
      <c r="X841" s="98"/>
      <c r="Y841" s="98"/>
      <c r="Z841" s="98"/>
      <c r="AA841" s="98"/>
      <c r="AE841" s="98"/>
      <c r="AF841" s="98"/>
      <c r="AG841" s="98"/>
      <c r="AH841" s="98"/>
      <c r="AI841" s="98"/>
      <c r="AJ841" s="98"/>
      <c r="AK841" s="98"/>
    </row>
    <row r="842" ht="14.25">
      <c r="A842" s="98"/>
      <c r="B842" s="98"/>
      <c r="C842" s="98"/>
      <c r="D842" s="98"/>
      <c r="E842" s="98"/>
      <c r="F842" s="98"/>
      <c r="G842" s="98"/>
      <c r="H842" s="98"/>
      <c r="I842" s="98"/>
      <c r="J842" s="98"/>
      <c r="K842" s="98"/>
      <c r="L842" s="98"/>
      <c r="M842" s="98"/>
      <c r="R842" s="98"/>
      <c r="S842" s="98"/>
      <c r="T842" s="98"/>
      <c r="U842" s="98"/>
      <c r="V842" s="98"/>
      <c r="W842" s="98"/>
      <c r="X842" s="98"/>
      <c r="Y842" s="98"/>
      <c r="Z842" s="98"/>
      <c r="AA842" s="98"/>
      <c r="AE842" s="98"/>
      <c r="AF842" s="98"/>
      <c r="AG842" s="98"/>
      <c r="AH842" s="98"/>
      <c r="AI842" s="98"/>
      <c r="AJ842" s="98"/>
      <c r="AK842" s="98"/>
    </row>
    <row r="843" ht="14.25">
      <c r="A843" s="98"/>
      <c r="B843" s="98"/>
      <c r="C843" s="98"/>
      <c r="D843" s="98"/>
      <c r="E843" s="98"/>
      <c r="F843" s="98"/>
      <c r="G843" s="98"/>
      <c r="H843" s="98"/>
      <c r="I843" s="98"/>
      <c r="J843" s="98"/>
      <c r="K843" s="98"/>
      <c r="L843" s="98"/>
      <c r="M843" s="98"/>
      <c r="R843" s="98"/>
      <c r="S843" s="98"/>
      <c r="T843" s="98"/>
      <c r="U843" s="98"/>
      <c r="V843" s="98"/>
      <c r="W843" s="98"/>
      <c r="X843" s="98"/>
      <c r="Y843" s="98"/>
      <c r="Z843" s="98"/>
      <c r="AA843" s="98"/>
      <c r="AE843" s="98"/>
      <c r="AF843" s="98"/>
      <c r="AG843" s="98"/>
      <c r="AH843" s="98"/>
      <c r="AI843" s="98"/>
      <c r="AJ843" s="98"/>
      <c r="AK843" s="98"/>
    </row>
    <row r="844" ht="14.25">
      <c r="A844" s="98"/>
      <c r="B844" s="98"/>
      <c r="C844" s="98"/>
      <c r="D844" s="98"/>
      <c r="E844" s="98"/>
      <c r="F844" s="98"/>
      <c r="G844" s="98"/>
      <c r="H844" s="98"/>
      <c r="I844" s="98"/>
      <c r="J844" s="98"/>
      <c r="K844" s="98"/>
      <c r="L844" s="98"/>
      <c r="M844" s="98"/>
      <c r="R844" s="98"/>
      <c r="S844" s="98"/>
      <c r="T844" s="98"/>
      <c r="U844" s="98"/>
      <c r="V844" s="98"/>
      <c r="W844" s="98"/>
      <c r="X844" s="98"/>
      <c r="Y844" s="98"/>
      <c r="Z844" s="98"/>
      <c r="AA844" s="98"/>
      <c r="AE844" s="98"/>
      <c r="AF844" s="98"/>
      <c r="AG844" s="98"/>
      <c r="AH844" s="98"/>
      <c r="AI844" s="98"/>
      <c r="AJ844" s="98"/>
      <c r="AK844" s="98"/>
    </row>
    <row r="845" ht="14.25">
      <c r="A845" s="98"/>
      <c r="B845" s="98"/>
      <c r="C845" s="98"/>
      <c r="D845" s="98"/>
      <c r="E845" s="98"/>
      <c r="F845" s="98"/>
      <c r="G845" s="98"/>
      <c r="H845" s="98"/>
      <c r="I845" s="98"/>
      <c r="J845" s="98"/>
      <c r="K845" s="98"/>
      <c r="L845" s="98"/>
      <c r="M845" s="98"/>
      <c r="R845" s="98"/>
      <c r="S845" s="98"/>
      <c r="T845" s="98"/>
      <c r="U845" s="98"/>
      <c r="V845" s="98"/>
      <c r="W845" s="98"/>
      <c r="X845" s="98"/>
      <c r="Y845" s="98"/>
      <c r="Z845" s="98"/>
      <c r="AA845" s="98"/>
      <c r="AE845" s="98"/>
      <c r="AF845" s="98"/>
      <c r="AG845" s="98"/>
      <c r="AH845" s="98"/>
      <c r="AI845" s="98"/>
      <c r="AJ845" s="98"/>
      <c r="AK845" s="98"/>
    </row>
    <row r="846" ht="14.25">
      <c r="A846" s="98"/>
      <c r="B846" s="98"/>
      <c r="C846" s="98"/>
      <c r="D846" s="98"/>
      <c r="E846" s="98"/>
      <c r="F846" s="98"/>
      <c r="G846" s="98"/>
      <c r="H846" s="98"/>
      <c r="I846" s="98"/>
      <c r="J846" s="98"/>
      <c r="K846" s="98"/>
      <c r="L846" s="98"/>
      <c r="M846" s="98"/>
      <c r="R846" s="98"/>
      <c r="S846" s="98"/>
      <c r="T846" s="98"/>
      <c r="U846" s="98"/>
      <c r="V846" s="98"/>
      <c r="W846" s="98"/>
      <c r="X846" s="98"/>
      <c r="Y846" s="98"/>
      <c r="Z846" s="98"/>
      <c r="AA846" s="98"/>
      <c r="AE846" s="98"/>
      <c r="AF846" s="98"/>
      <c r="AG846" s="98"/>
      <c r="AH846" s="98"/>
      <c r="AI846" s="98"/>
      <c r="AJ846" s="98"/>
      <c r="AK846" s="98"/>
    </row>
    <row r="847" ht="14.25">
      <c r="A847" s="98"/>
      <c r="B847" s="98"/>
      <c r="C847" s="98"/>
      <c r="D847" s="98"/>
      <c r="E847" s="98"/>
      <c r="F847" s="98"/>
      <c r="G847" s="98"/>
      <c r="H847" s="98"/>
      <c r="I847" s="98"/>
      <c r="J847" s="98"/>
      <c r="K847" s="98"/>
      <c r="L847" s="98"/>
      <c r="M847" s="98"/>
      <c r="R847" s="98"/>
      <c r="S847" s="98"/>
      <c r="T847" s="98"/>
      <c r="U847" s="98"/>
      <c r="V847" s="98"/>
      <c r="W847" s="98"/>
      <c r="X847" s="98"/>
      <c r="Y847" s="98"/>
      <c r="Z847" s="98"/>
      <c r="AA847" s="98"/>
      <c r="AE847" s="98"/>
      <c r="AF847" s="98"/>
      <c r="AG847" s="98"/>
      <c r="AH847" s="98"/>
      <c r="AI847" s="98"/>
      <c r="AJ847" s="98"/>
      <c r="AK847" s="98"/>
    </row>
    <row r="848" ht="14.25">
      <c r="A848" s="98"/>
      <c r="B848" s="98"/>
      <c r="C848" s="98"/>
      <c r="D848" s="98"/>
      <c r="E848" s="98"/>
      <c r="F848" s="98"/>
      <c r="G848" s="98"/>
      <c r="H848" s="98"/>
      <c r="I848" s="98"/>
      <c r="J848" s="98"/>
      <c r="K848" s="98"/>
      <c r="L848" s="98"/>
      <c r="M848" s="98"/>
      <c r="R848" s="98"/>
      <c r="S848" s="98"/>
      <c r="T848" s="98"/>
      <c r="U848" s="98"/>
      <c r="V848" s="98"/>
      <c r="W848" s="98"/>
      <c r="X848" s="98"/>
      <c r="Y848" s="98"/>
      <c r="Z848" s="98"/>
      <c r="AA848" s="98"/>
      <c r="AE848" s="98"/>
      <c r="AF848" s="98"/>
      <c r="AG848" s="98"/>
      <c r="AH848" s="98"/>
      <c r="AI848" s="98"/>
      <c r="AJ848" s="98"/>
      <c r="AK848" s="98"/>
    </row>
    <row r="849" ht="14.25">
      <c r="A849" s="98"/>
      <c r="B849" s="98"/>
      <c r="C849" s="98"/>
      <c r="D849" s="98"/>
      <c r="E849" s="98"/>
      <c r="F849" s="98"/>
      <c r="G849" s="98"/>
      <c r="H849" s="98"/>
      <c r="I849" s="98"/>
      <c r="J849" s="98"/>
      <c r="K849" s="98"/>
      <c r="L849" s="98"/>
      <c r="M849" s="98"/>
      <c r="R849" s="98"/>
      <c r="S849" s="98"/>
      <c r="T849" s="98"/>
      <c r="U849" s="98"/>
      <c r="V849" s="98"/>
      <c r="W849" s="98"/>
      <c r="X849" s="98"/>
      <c r="Y849" s="98"/>
      <c r="Z849" s="98"/>
      <c r="AA849" s="98"/>
      <c r="AE849" s="98"/>
      <c r="AF849" s="98"/>
      <c r="AG849" s="98"/>
      <c r="AH849" s="98"/>
      <c r="AI849" s="98"/>
      <c r="AJ849" s="98"/>
      <c r="AK849" s="98"/>
    </row>
    <row r="850" ht="14.25">
      <c r="A850" s="98"/>
      <c r="B850" s="98"/>
      <c r="C850" s="98"/>
      <c r="D850" s="98"/>
      <c r="E850" s="98"/>
      <c r="F850" s="98"/>
      <c r="G850" s="98"/>
      <c r="H850" s="98"/>
      <c r="I850" s="98"/>
      <c r="J850" s="98"/>
      <c r="K850" s="98"/>
      <c r="L850" s="98"/>
      <c r="M850" s="98"/>
      <c r="R850" s="98"/>
      <c r="S850" s="98"/>
      <c r="T850" s="98"/>
      <c r="U850" s="98"/>
      <c r="V850" s="98"/>
      <c r="W850" s="98"/>
      <c r="X850" s="98"/>
      <c r="Y850" s="98"/>
      <c r="Z850" s="98"/>
      <c r="AA850" s="98"/>
      <c r="AE850" s="98"/>
      <c r="AF850" s="98"/>
      <c r="AG850" s="98"/>
      <c r="AH850" s="98"/>
      <c r="AI850" s="98"/>
      <c r="AJ850" s="98"/>
      <c r="AK850" s="98"/>
    </row>
    <row r="851" ht="14.25">
      <c r="A851" s="98"/>
      <c r="B851" s="98"/>
      <c r="C851" s="98"/>
      <c r="D851" s="98"/>
      <c r="E851" s="98"/>
      <c r="F851" s="98"/>
      <c r="G851" s="98"/>
      <c r="H851" s="98"/>
      <c r="I851" s="98"/>
      <c r="J851" s="98"/>
      <c r="K851" s="98"/>
      <c r="L851" s="98"/>
      <c r="M851" s="98"/>
      <c r="R851" s="98"/>
      <c r="S851" s="98"/>
      <c r="T851" s="98"/>
      <c r="U851" s="98"/>
      <c r="V851" s="98"/>
      <c r="W851" s="98"/>
      <c r="X851" s="98"/>
      <c r="Y851" s="98"/>
      <c r="Z851" s="98"/>
      <c r="AA851" s="98"/>
      <c r="AE851" s="98"/>
      <c r="AF851" s="98"/>
      <c r="AG851" s="98"/>
      <c r="AH851" s="98"/>
      <c r="AI851" s="98"/>
      <c r="AJ851" s="98"/>
      <c r="AK851" s="98"/>
    </row>
    <row r="852" ht="14.25">
      <c r="A852" s="98"/>
      <c r="B852" s="98"/>
      <c r="C852" s="98"/>
      <c r="D852" s="98"/>
      <c r="E852" s="98"/>
      <c r="F852" s="98"/>
      <c r="G852" s="98"/>
      <c r="H852" s="98"/>
      <c r="I852" s="98"/>
      <c r="J852" s="98"/>
      <c r="K852" s="98"/>
      <c r="L852" s="98"/>
      <c r="M852" s="98"/>
      <c r="R852" s="98"/>
      <c r="S852" s="98"/>
      <c r="T852" s="98"/>
      <c r="U852" s="98"/>
      <c r="V852" s="98"/>
      <c r="W852" s="98"/>
      <c r="X852" s="98"/>
      <c r="Y852" s="98"/>
      <c r="Z852" s="98"/>
      <c r="AA852" s="98"/>
      <c r="AE852" s="98"/>
      <c r="AF852" s="98"/>
      <c r="AG852" s="98"/>
      <c r="AH852" s="98"/>
      <c r="AI852" s="98"/>
      <c r="AJ852" s="98"/>
      <c r="AK852" s="98"/>
    </row>
    <row r="853" ht="14.25">
      <c r="A853" s="98"/>
      <c r="B853" s="98"/>
      <c r="C853" s="98"/>
      <c r="D853" s="98"/>
      <c r="E853" s="98"/>
      <c r="F853" s="98"/>
      <c r="G853" s="98"/>
      <c r="H853" s="98"/>
      <c r="I853" s="98"/>
      <c r="J853" s="98"/>
      <c r="K853" s="98"/>
      <c r="L853" s="98"/>
      <c r="M853" s="98"/>
      <c r="R853" s="98"/>
      <c r="S853" s="98"/>
      <c r="T853" s="98"/>
      <c r="U853" s="98"/>
      <c r="V853" s="98"/>
      <c r="W853" s="98"/>
      <c r="X853" s="98"/>
      <c r="Y853" s="98"/>
      <c r="Z853" s="98"/>
      <c r="AA853" s="98"/>
      <c r="AE853" s="98"/>
      <c r="AF853" s="98"/>
      <c r="AG853" s="98"/>
      <c r="AH853" s="98"/>
      <c r="AI853" s="98"/>
      <c r="AJ853" s="98"/>
      <c r="AK853" s="98"/>
    </row>
    <row r="854" ht="14.25">
      <c r="A854" s="98"/>
      <c r="B854" s="98"/>
      <c r="C854" s="98"/>
      <c r="D854" s="98"/>
      <c r="E854" s="98"/>
      <c r="F854" s="98"/>
      <c r="G854" s="98"/>
      <c r="H854" s="98"/>
      <c r="I854" s="98"/>
      <c r="J854" s="98"/>
      <c r="K854" s="98"/>
      <c r="L854" s="98"/>
      <c r="M854" s="98"/>
      <c r="R854" s="98"/>
      <c r="S854" s="98"/>
      <c r="T854" s="98"/>
      <c r="U854" s="98"/>
      <c r="V854" s="98"/>
      <c r="W854" s="98"/>
      <c r="X854" s="98"/>
      <c r="Y854" s="98"/>
      <c r="Z854" s="98"/>
      <c r="AA854" s="98"/>
      <c r="AE854" s="98"/>
      <c r="AF854" s="98"/>
      <c r="AG854" s="98"/>
      <c r="AH854" s="98"/>
      <c r="AI854" s="98"/>
      <c r="AJ854" s="98"/>
      <c r="AK854" s="98"/>
    </row>
    <row r="855" ht="14.25">
      <c r="A855" s="98"/>
      <c r="B855" s="98"/>
      <c r="C855" s="98"/>
      <c r="D855" s="98"/>
      <c r="E855" s="98"/>
      <c r="F855" s="98"/>
      <c r="G855" s="98"/>
      <c r="H855" s="98"/>
      <c r="I855" s="98"/>
      <c r="J855" s="98"/>
      <c r="K855" s="98"/>
      <c r="L855" s="98"/>
      <c r="M855" s="98"/>
      <c r="R855" s="98"/>
      <c r="S855" s="98"/>
      <c r="T855" s="98"/>
      <c r="U855" s="98"/>
      <c r="V855" s="98"/>
      <c r="W855" s="98"/>
      <c r="X855" s="98"/>
      <c r="Y855" s="98"/>
      <c r="Z855" s="98"/>
      <c r="AA855" s="98"/>
      <c r="AE855" s="98"/>
      <c r="AF855" s="98"/>
      <c r="AG855" s="98"/>
      <c r="AH855" s="98"/>
      <c r="AI855" s="98"/>
      <c r="AJ855" s="98"/>
      <c r="AK855" s="98"/>
    </row>
    <row r="856" ht="14.25">
      <c r="A856" s="98"/>
      <c r="B856" s="98"/>
      <c r="C856" s="98"/>
      <c r="D856" s="98"/>
      <c r="E856" s="98"/>
      <c r="F856" s="98"/>
      <c r="G856" s="98"/>
      <c r="H856" s="98"/>
      <c r="I856" s="98"/>
      <c r="J856" s="98"/>
      <c r="K856" s="98"/>
      <c r="L856" s="98"/>
      <c r="M856" s="98"/>
      <c r="R856" s="98"/>
      <c r="S856" s="98"/>
      <c r="T856" s="98"/>
      <c r="U856" s="98"/>
      <c r="V856" s="98"/>
      <c r="W856" s="98"/>
      <c r="X856" s="98"/>
      <c r="Y856" s="98"/>
      <c r="Z856" s="98"/>
      <c r="AA856" s="98"/>
      <c r="AE856" s="98"/>
      <c r="AF856" s="98"/>
      <c r="AG856" s="98"/>
      <c r="AH856" s="98"/>
      <c r="AI856" s="98"/>
      <c r="AJ856" s="98"/>
      <c r="AK856" s="98"/>
    </row>
    <row r="857" ht="14.25">
      <c r="A857" s="98"/>
      <c r="B857" s="98"/>
      <c r="C857" s="98"/>
      <c r="D857" s="98"/>
      <c r="E857" s="98"/>
      <c r="F857" s="98"/>
      <c r="G857" s="98"/>
      <c r="H857" s="98"/>
      <c r="I857" s="98"/>
      <c r="J857" s="98"/>
      <c r="K857" s="98"/>
      <c r="L857" s="98"/>
      <c r="M857" s="98"/>
      <c r="R857" s="98"/>
      <c r="S857" s="98"/>
      <c r="T857" s="98"/>
      <c r="U857" s="98"/>
      <c r="V857" s="98"/>
      <c r="W857" s="98"/>
      <c r="X857" s="98"/>
      <c r="Y857" s="98"/>
      <c r="Z857" s="98"/>
      <c r="AA857" s="98"/>
      <c r="AE857" s="98"/>
      <c r="AF857" s="98"/>
      <c r="AG857" s="98"/>
      <c r="AH857" s="98"/>
      <c r="AI857" s="98"/>
      <c r="AJ857" s="98"/>
      <c r="AK857" s="98"/>
    </row>
    <row r="858" ht="14.25">
      <c r="A858" s="98"/>
      <c r="B858" s="98"/>
      <c r="C858" s="98"/>
      <c r="D858" s="98"/>
      <c r="E858" s="98"/>
      <c r="F858" s="98"/>
      <c r="G858" s="98"/>
      <c r="H858" s="98"/>
      <c r="I858" s="98"/>
      <c r="J858" s="98"/>
      <c r="K858" s="98"/>
      <c r="L858" s="98"/>
      <c r="M858" s="98"/>
      <c r="R858" s="98"/>
      <c r="S858" s="98"/>
      <c r="T858" s="98"/>
      <c r="U858" s="98"/>
      <c r="V858" s="98"/>
      <c r="W858" s="98"/>
      <c r="X858" s="98"/>
      <c r="Y858" s="98"/>
      <c r="Z858" s="98"/>
      <c r="AA858" s="98"/>
      <c r="AE858" s="98"/>
      <c r="AF858" s="98"/>
      <c r="AG858" s="98"/>
      <c r="AH858" s="98"/>
      <c r="AI858" s="98"/>
      <c r="AJ858" s="98"/>
      <c r="AK858" s="98"/>
    </row>
    <row r="859" ht="14.25">
      <c r="A859" s="98"/>
      <c r="B859" s="98"/>
      <c r="C859" s="98"/>
      <c r="D859" s="98"/>
      <c r="E859" s="98"/>
      <c r="F859" s="98"/>
      <c r="G859" s="98"/>
      <c r="H859" s="98"/>
      <c r="I859" s="98"/>
      <c r="J859" s="98"/>
      <c r="K859" s="98"/>
      <c r="L859" s="98"/>
      <c r="M859" s="98"/>
      <c r="R859" s="98"/>
      <c r="S859" s="98"/>
      <c r="T859" s="98"/>
      <c r="U859" s="98"/>
      <c r="V859" s="98"/>
      <c r="W859" s="98"/>
      <c r="X859" s="98"/>
      <c r="Y859" s="98"/>
      <c r="Z859" s="98"/>
      <c r="AA859" s="98"/>
      <c r="AE859" s="98"/>
      <c r="AF859" s="98"/>
      <c r="AG859" s="98"/>
      <c r="AH859" s="98"/>
      <c r="AI859" s="98"/>
      <c r="AJ859" s="98"/>
      <c r="AK859" s="98"/>
    </row>
    <row r="860" ht="14.25">
      <c r="A860" s="98"/>
      <c r="B860" s="98"/>
      <c r="C860" s="98"/>
      <c r="D860" s="98"/>
      <c r="E860" s="98"/>
      <c r="F860" s="98"/>
      <c r="G860" s="98"/>
      <c r="H860" s="98"/>
      <c r="I860" s="98"/>
      <c r="J860" s="98"/>
      <c r="K860" s="98"/>
      <c r="L860" s="98"/>
      <c r="M860" s="98"/>
      <c r="R860" s="98"/>
      <c r="S860" s="98"/>
      <c r="T860" s="98"/>
      <c r="U860" s="98"/>
      <c r="V860" s="98"/>
      <c r="W860" s="98"/>
      <c r="X860" s="98"/>
      <c r="Y860" s="98"/>
      <c r="Z860" s="98"/>
      <c r="AA860" s="98"/>
      <c r="AE860" s="98"/>
      <c r="AF860" s="98"/>
      <c r="AG860" s="98"/>
      <c r="AH860" s="98"/>
      <c r="AI860" s="98"/>
      <c r="AJ860" s="98"/>
      <c r="AK860" s="98"/>
    </row>
    <row r="861" ht="14.25">
      <c r="A861" s="98"/>
      <c r="B861" s="98"/>
      <c r="C861" s="98"/>
      <c r="D861" s="98"/>
      <c r="E861" s="98"/>
      <c r="F861" s="98"/>
      <c r="G861" s="98"/>
      <c r="H861" s="98"/>
      <c r="I861" s="98"/>
      <c r="J861" s="98"/>
      <c r="K861" s="98"/>
      <c r="L861" s="98"/>
      <c r="M861" s="98"/>
      <c r="R861" s="98"/>
      <c r="S861" s="98"/>
      <c r="T861" s="98"/>
      <c r="U861" s="98"/>
      <c r="V861" s="98"/>
      <c r="W861" s="98"/>
      <c r="X861" s="98"/>
      <c r="Y861" s="98"/>
      <c r="Z861" s="98"/>
      <c r="AA861" s="98"/>
      <c r="AE861" s="98"/>
      <c r="AF861" s="98"/>
      <c r="AG861" s="98"/>
      <c r="AH861" s="98"/>
      <c r="AI861" s="98"/>
      <c r="AJ861" s="98"/>
      <c r="AK861" s="98"/>
    </row>
    <row r="862" ht="14.25">
      <c r="A862" s="98"/>
      <c r="B862" s="98"/>
      <c r="C862" s="98"/>
      <c r="D862" s="98"/>
      <c r="E862" s="98"/>
      <c r="F862" s="98"/>
      <c r="G862" s="98"/>
      <c r="H862" s="98"/>
      <c r="I862" s="98"/>
      <c r="J862" s="98"/>
      <c r="K862" s="98"/>
      <c r="L862" s="98"/>
      <c r="M862" s="98"/>
      <c r="R862" s="98"/>
      <c r="S862" s="98"/>
      <c r="T862" s="98"/>
      <c r="U862" s="98"/>
      <c r="V862" s="98"/>
      <c r="W862" s="98"/>
      <c r="X862" s="98"/>
      <c r="Y862" s="98"/>
      <c r="Z862" s="98"/>
      <c r="AA862" s="98"/>
      <c r="AE862" s="98"/>
      <c r="AF862" s="98"/>
      <c r="AG862" s="98"/>
      <c r="AH862" s="98"/>
      <c r="AI862" s="98"/>
      <c r="AJ862" s="98"/>
      <c r="AK862" s="98"/>
    </row>
    <row r="863" ht="14.25">
      <c r="A863" s="98"/>
      <c r="B863" s="98"/>
      <c r="C863" s="98"/>
      <c r="D863" s="98"/>
      <c r="E863" s="98"/>
      <c r="F863" s="98"/>
      <c r="G863" s="98"/>
      <c r="H863" s="98"/>
      <c r="I863" s="98"/>
      <c r="J863" s="98"/>
      <c r="K863" s="98"/>
      <c r="L863" s="98"/>
      <c r="M863" s="98"/>
      <c r="R863" s="98"/>
      <c r="S863" s="98"/>
      <c r="T863" s="98"/>
      <c r="U863" s="98"/>
      <c r="V863" s="98"/>
      <c r="W863" s="98"/>
      <c r="X863" s="98"/>
      <c r="Y863" s="98"/>
      <c r="Z863" s="98"/>
      <c r="AA863" s="98"/>
      <c r="AE863" s="98"/>
      <c r="AF863" s="98"/>
      <c r="AG863" s="98"/>
      <c r="AH863" s="98"/>
      <c r="AI863" s="98"/>
      <c r="AJ863" s="98"/>
      <c r="AK863" s="98"/>
    </row>
    <row r="864" ht="14.25">
      <c r="A864" s="98"/>
      <c r="B864" s="98"/>
      <c r="C864" s="98"/>
      <c r="D864" s="98"/>
      <c r="E864" s="98"/>
      <c r="F864" s="98"/>
      <c r="G864" s="98"/>
      <c r="H864" s="98"/>
      <c r="I864" s="98"/>
      <c r="J864" s="98"/>
      <c r="K864" s="98"/>
      <c r="L864" s="98"/>
      <c r="M864" s="98"/>
      <c r="R864" s="98"/>
      <c r="S864" s="98"/>
      <c r="T864" s="98"/>
      <c r="U864" s="98"/>
      <c r="V864" s="98"/>
      <c r="W864" s="98"/>
      <c r="X864" s="98"/>
      <c r="Y864" s="98"/>
      <c r="Z864" s="98"/>
      <c r="AA864" s="98"/>
      <c r="AE864" s="98"/>
      <c r="AF864" s="98"/>
      <c r="AG864" s="98"/>
      <c r="AH864" s="98"/>
      <c r="AI864" s="98"/>
      <c r="AJ864" s="98"/>
      <c r="AK864" s="98"/>
    </row>
    <row r="865" ht="14.25">
      <c r="A865" s="98"/>
      <c r="B865" s="98"/>
      <c r="C865" s="98"/>
      <c r="D865" s="98"/>
      <c r="E865" s="98"/>
      <c r="F865" s="98"/>
      <c r="G865" s="98"/>
      <c r="H865" s="98"/>
      <c r="I865" s="98"/>
      <c r="J865" s="98"/>
      <c r="K865" s="98"/>
      <c r="L865" s="98"/>
      <c r="M865" s="98"/>
      <c r="R865" s="98"/>
      <c r="S865" s="98"/>
      <c r="T865" s="98"/>
      <c r="U865" s="98"/>
      <c r="V865" s="98"/>
      <c r="W865" s="98"/>
      <c r="X865" s="98"/>
      <c r="Y865" s="98"/>
      <c r="Z865" s="98"/>
      <c r="AA865" s="98"/>
      <c r="AE865" s="98"/>
      <c r="AF865" s="98"/>
      <c r="AG865" s="98"/>
      <c r="AH865" s="98"/>
      <c r="AI865" s="98"/>
      <c r="AJ865" s="98"/>
      <c r="AK865" s="98"/>
    </row>
    <row r="866" ht="14.25">
      <c r="A866" s="98"/>
      <c r="B866" s="98"/>
      <c r="C866" s="98"/>
      <c r="D866" s="98"/>
      <c r="E866" s="98"/>
      <c r="F866" s="98"/>
      <c r="G866" s="98"/>
      <c r="H866" s="98"/>
      <c r="I866" s="98"/>
      <c r="J866" s="98"/>
      <c r="K866" s="98"/>
      <c r="L866" s="98"/>
      <c r="M866" s="98"/>
      <c r="R866" s="98"/>
      <c r="S866" s="98"/>
      <c r="T866" s="98"/>
      <c r="U866" s="98"/>
      <c r="V866" s="98"/>
      <c r="W866" s="98"/>
      <c r="X866" s="98"/>
      <c r="Y866" s="98"/>
      <c r="Z866" s="98"/>
      <c r="AA866" s="98"/>
      <c r="AE866" s="98"/>
      <c r="AF866" s="98"/>
      <c r="AG866" s="98"/>
      <c r="AH866" s="98"/>
      <c r="AI866" s="98"/>
      <c r="AJ866" s="98"/>
      <c r="AK866" s="98"/>
    </row>
    <row r="867" ht="14.25">
      <c r="A867" s="98"/>
      <c r="B867" s="98"/>
      <c r="C867" s="98"/>
      <c r="D867" s="98"/>
      <c r="E867" s="98"/>
      <c r="F867" s="98"/>
      <c r="G867" s="98"/>
      <c r="H867" s="98"/>
      <c r="I867" s="98"/>
      <c r="J867" s="98"/>
      <c r="K867" s="98"/>
      <c r="L867" s="98"/>
      <c r="M867" s="98"/>
      <c r="R867" s="98"/>
      <c r="S867" s="98"/>
      <c r="T867" s="98"/>
      <c r="U867" s="98"/>
      <c r="V867" s="98"/>
      <c r="W867" s="98"/>
      <c r="X867" s="98"/>
      <c r="Y867" s="98"/>
      <c r="Z867" s="98"/>
      <c r="AA867" s="98"/>
      <c r="AE867" s="98"/>
      <c r="AF867" s="98"/>
      <c r="AG867" s="98"/>
      <c r="AH867" s="98"/>
      <c r="AI867" s="98"/>
      <c r="AJ867" s="98"/>
      <c r="AK867" s="98"/>
    </row>
    <row r="868" ht="14.25">
      <c r="A868" s="98"/>
      <c r="B868" s="98"/>
      <c r="C868" s="98"/>
      <c r="D868" s="98"/>
      <c r="E868" s="98"/>
      <c r="F868" s="98"/>
      <c r="G868" s="98"/>
      <c r="H868" s="98"/>
      <c r="I868" s="98"/>
      <c r="J868" s="98"/>
      <c r="K868" s="98"/>
      <c r="L868" s="98"/>
      <c r="M868" s="98"/>
      <c r="R868" s="98"/>
      <c r="S868" s="98"/>
      <c r="T868" s="98"/>
      <c r="U868" s="98"/>
      <c r="V868" s="98"/>
      <c r="W868" s="98"/>
      <c r="X868" s="98"/>
      <c r="Y868" s="98"/>
      <c r="Z868" s="98"/>
      <c r="AA868" s="98"/>
      <c r="AE868" s="98"/>
      <c r="AF868" s="98"/>
      <c r="AG868" s="98"/>
      <c r="AH868" s="98"/>
      <c r="AI868" s="98"/>
      <c r="AJ868" s="98"/>
      <c r="AK868" s="98"/>
    </row>
    <row r="869" ht="14.25">
      <c r="A869" s="98"/>
      <c r="B869" s="98"/>
      <c r="C869" s="98"/>
      <c r="D869" s="98"/>
      <c r="E869" s="98"/>
      <c r="F869" s="98"/>
      <c r="G869" s="98"/>
      <c r="H869" s="98"/>
      <c r="I869" s="98"/>
      <c r="J869" s="98"/>
      <c r="K869" s="98"/>
      <c r="L869" s="98"/>
      <c r="M869" s="98"/>
      <c r="R869" s="98"/>
      <c r="S869" s="98"/>
      <c r="T869" s="98"/>
      <c r="U869" s="98"/>
      <c r="V869" s="98"/>
      <c r="W869" s="98"/>
      <c r="X869" s="98"/>
      <c r="Y869" s="98"/>
      <c r="Z869" s="98"/>
      <c r="AA869" s="98"/>
      <c r="AE869" s="98"/>
      <c r="AF869" s="98"/>
      <c r="AG869" s="98"/>
      <c r="AH869" s="98"/>
      <c r="AI869" s="98"/>
      <c r="AJ869" s="98"/>
      <c r="AK869" s="98"/>
    </row>
    <row r="870" ht="14.25">
      <c r="A870" s="98"/>
      <c r="B870" s="98"/>
      <c r="C870" s="98"/>
      <c r="D870" s="98"/>
      <c r="E870" s="98"/>
      <c r="F870" s="98"/>
      <c r="G870" s="98"/>
      <c r="H870" s="98"/>
      <c r="I870" s="98"/>
      <c r="J870" s="98"/>
      <c r="K870" s="98"/>
      <c r="L870" s="98"/>
      <c r="M870" s="98"/>
      <c r="R870" s="98"/>
      <c r="S870" s="98"/>
      <c r="T870" s="98"/>
      <c r="U870" s="98"/>
      <c r="V870" s="98"/>
      <c r="W870" s="98"/>
      <c r="X870" s="98"/>
      <c r="Y870" s="98"/>
      <c r="Z870" s="98"/>
      <c r="AA870" s="98"/>
      <c r="AE870" s="98"/>
      <c r="AF870" s="98"/>
      <c r="AG870" s="98"/>
      <c r="AH870" s="98"/>
      <c r="AI870" s="98"/>
      <c r="AJ870" s="98"/>
      <c r="AK870" s="98"/>
    </row>
    <row r="871" ht="14.25">
      <c r="A871" s="98"/>
      <c r="B871" s="98"/>
      <c r="C871" s="98"/>
      <c r="D871" s="98"/>
      <c r="E871" s="98"/>
      <c r="F871" s="98"/>
      <c r="G871" s="98"/>
      <c r="H871" s="98"/>
      <c r="I871" s="98"/>
      <c r="J871" s="98"/>
      <c r="K871" s="98"/>
      <c r="L871" s="98"/>
      <c r="M871" s="98"/>
      <c r="R871" s="98"/>
      <c r="S871" s="98"/>
      <c r="T871" s="98"/>
      <c r="U871" s="98"/>
      <c r="V871" s="98"/>
      <c r="W871" s="98"/>
      <c r="X871" s="98"/>
      <c r="Y871" s="98"/>
      <c r="Z871" s="98"/>
      <c r="AA871" s="98"/>
      <c r="AE871" s="98"/>
      <c r="AF871" s="98"/>
      <c r="AG871" s="98"/>
      <c r="AH871" s="98"/>
      <c r="AI871" s="98"/>
      <c r="AJ871" s="98"/>
      <c r="AK871" s="98"/>
    </row>
    <row r="872" ht="14.25">
      <c r="A872" s="98"/>
      <c r="B872" s="98"/>
      <c r="C872" s="98"/>
      <c r="D872" s="98"/>
      <c r="E872" s="98"/>
      <c r="F872" s="98"/>
      <c r="G872" s="98"/>
      <c r="H872" s="98"/>
      <c r="I872" s="98"/>
      <c r="J872" s="98"/>
      <c r="K872" s="98"/>
      <c r="L872" s="98"/>
      <c r="M872" s="98"/>
      <c r="R872" s="98"/>
      <c r="S872" s="98"/>
      <c r="T872" s="98"/>
      <c r="U872" s="98"/>
      <c r="V872" s="98"/>
      <c r="W872" s="98"/>
      <c r="X872" s="98"/>
      <c r="Y872" s="98"/>
      <c r="Z872" s="98"/>
      <c r="AA872" s="98"/>
      <c r="AE872" s="98"/>
      <c r="AF872" s="98"/>
      <c r="AG872" s="98"/>
      <c r="AH872" s="98"/>
      <c r="AI872" s="98"/>
      <c r="AJ872" s="98"/>
      <c r="AK872" s="98"/>
    </row>
    <row r="873" ht="14.25">
      <c r="A873" s="98"/>
      <c r="B873" s="98"/>
      <c r="C873" s="98"/>
      <c r="D873" s="98"/>
      <c r="E873" s="98"/>
      <c r="F873" s="98"/>
      <c r="G873" s="98"/>
      <c r="H873" s="98"/>
      <c r="I873" s="98"/>
      <c r="J873" s="98"/>
      <c r="K873" s="98"/>
      <c r="L873" s="98"/>
      <c r="M873" s="98"/>
      <c r="R873" s="98"/>
      <c r="S873" s="98"/>
      <c r="T873" s="98"/>
      <c r="U873" s="98"/>
      <c r="V873" s="98"/>
      <c r="W873" s="98"/>
      <c r="X873" s="98"/>
      <c r="Y873" s="98"/>
      <c r="Z873" s="98"/>
      <c r="AA873" s="98"/>
      <c r="AE873" s="98"/>
      <c r="AF873" s="98"/>
      <c r="AG873" s="98"/>
      <c r="AH873" s="98"/>
      <c r="AI873" s="98"/>
      <c r="AJ873" s="98"/>
      <c r="AK873" s="98"/>
    </row>
    <row r="874" ht="14.25">
      <c r="A874" s="98"/>
      <c r="B874" s="98"/>
      <c r="C874" s="98"/>
      <c r="D874" s="98"/>
      <c r="E874" s="98"/>
      <c r="F874" s="98"/>
      <c r="G874" s="98"/>
      <c r="H874" s="98"/>
      <c r="I874" s="98"/>
      <c r="J874" s="98"/>
      <c r="K874" s="98"/>
      <c r="L874" s="98"/>
      <c r="M874" s="98"/>
      <c r="R874" s="98"/>
      <c r="S874" s="98"/>
      <c r="T874" s="98"/>
      <c r="U874" s="98"/>
      <c r="V874" s="98"/>
      <c r="W874" s="98"/>
      <c r="X874" s="98"/>
      <c r="Y874" s="98"/>
      <c r="Z874" s="98"/>
      <c r="AA874" s="98"/>
      <c r="AE874" s="98"/>
      <c r="AF874" s="98"/>
      <c r="AG874" s="98"/>
      <c r="AH874" s="98"/>
      <c r="AI874" s="98"/>
      <c r="AJ874" s="98"/>
      <c r="AK874" s="98"/>
    </row>
    <row r="875" ht="14.25">
      <c r="A875" s="98"/>
      <c r="B875" s="98"/>
      <c r="C875" s="98"/>
      <c r="D875" s="98"/>
      <c r="E875" s="98"/>
      <c r="F875" s="98"/>
      <c r="G875" s="98"/>
      <c r="H875" s="98"/>
      <c r="I875" s="98"/>
      <c r="J875" s="98"/>
      <c r="K875" s="98"/>
      <c r="L875" s="98"/>
      <c r="M875" s="98"/>
      <c r="R875" s="98"/>
      <c r="S875" s="98"/>
      <c r="T875" s="98"/>
      <c r="U875" s="98"/>
      <c r="V875" s="98"/>
      <c r="W875" s="98"/>
      <c r="X875" s="98"/>
      <c r="Y875" s="98"/>
      <c r="Z875" s="98"/>
      <c r="AA875" s="98"/>
      <c r="AE875" s="98"/>
      <c r="AF875" s="98"/>
      <c r="AG875" s="98"/>
      <c r="AH875" s="98"/>
      <c r="AI875" s="98"/>
      <c r="AJ875" s="98"/>
      <c r="AK875" s="98"/>
    </row>
    <row r="876" ht="14.25">
      <c r="A876" s="98"/>
      <c r="B876" s="98"/>
      <c r="C876" s="98"/>
      <c r="D876" s="98"/>
      <c r="E876" s="98"/>
      <c r="F876" s="98"/>
      <c r="G876" s="98"/>
      <c r="H876" s="98"/>
      <c r="I876" s="98"/>
      <c r="J876" s="98"/>
      <c r="K876" s="98"/>
      <c r="L876" s="98"/>
      <c r="M876" s="98"/>
      <c r="R876" s="98"/>
      <c r="S876" s="98"/>
      <c r="T876" s="98"/>
      <c r="U876" s="98"/>
      <c r="V876" s="98"/>
      <c r="W876" s="98"/>
      <c r="X876" s="98"/>
      <c r="Y876" s="98"/>
      <c r="Z876" s="98"/>
      <c r="AA876" s="98"/>
      <c r="AE876" s="98"/>
      <c r="AF876" s="98"/>
      <c r="AG876" s="98"/>
      <c r="AH876" s="98"/>
      <c r="AI876" s="98"/>
      <c r="AJ876" s="98"/>
      <c r="AK876" s="98"/>
    </row>
    <row r="877" ht="14.25">
      <c r="A877" s="98"/>
      <c r="B877" s="98"/>
      <c r="C877" s="98"/>
      <c r="D877" s="98"/>
      <c r="E877" s="98"/>
      <c r="F877" s="98"/>
      <c r="G877" s="98"/>
      <c r="H877" s="98"/>
      <c r="I877" s="98"/>
      <c r="J877" s="98"/>
      <c r="K877" s="98"/>
      <c r="L877" s="98"/>
      <c r="M877" s="98"/>
      <c r="R877" s="98"/>
      <c r="S877" s="98"/>
      <c r="T877" s="98"/>
      <c r="U877" s="98"/>
      <c r="V877" s="98"/>
      <c r="W877" s="98"/>
      <c r="X877" s="98"/>
      <c r="Y877" s="98"/>
      <c r="Z877" s="98"/>
      <c r="AA877" s="98"/>
      <c r="AE877" s="98"/>
      <c r="AF877" s="98"/>
      <c r="AG877" s="98"/>
      <c r="AH877" s="98"/>
      <c r="AI877" s="98"/>
      <c r="AJ877" s="98"/>
      <c r="AK877" s="98"/>
    </row>
    <row r="878" ht="14.25">
      <c r="A878" s="98"/>
      <c r="B878" s="98"/>
      <c r="C878" s="98"/>
      <c r="D878" s="98"/>
      <c r="E878" s="98"/>
      <c r="F878" s="98"/>
      <c r="G878" s="98"/>
      <c r="H878" s="98"/>
      <c r="I878" s="98"/>
      <c r="J878" s="98"/>
      <c r="K878" s="98"/>
      <c r="L878" s="98"/>
      <c r="M878" s="98"/>
      <c r="R878" s="98"/>
      <c r="S878" s="98"/>
      <c r="T878" s="98"/>
      <c r="U878" s="98"/>
      <c r="V878" s="98"/>
      <c r="W878" s="98"/>
      <c r="X878" s="98"/>
      <c r="Y878" s="98"/>
      <c r="Z878" s="98"/>
      <c r="AA878" s="98"/>
      <c r="AE878" s="98"/>
      <c r="AF878" s="98"/>
      <c r="AG878" s="98"/>
      <c r="AH878" s="98"/>
      <c r="AI878" s="98"/>
      <c r="AJ878" s="98"/>
      <c r="AK878" s="98"/>
    </row>
    <row r="879" ht="14.25">
      <c r="A879" s="98"/>
      <c r="B879" s="98"/>
      <c r="C879" s="98"/>
      <c r="D879" s="98"/>
      <c r="E879" s="98"/>
      <c r="F879" s="98"/>
      <c r="G879" s="98"/>
      <c r="H879" s="98"/>
      <c r="I879" s="98"/>
      <c r="J879" s="98"/>
      <c r="K879" s="98"/>
      <c r="L879" s="98"/>
      <c r="M879" s="98"/>
      <c r="R879" s="98"/>
      <c r="S879" s="98"/>
      <c r="T879" s="98"/>
      <c r="U879" s="98"/>
      <c r="V879" s="98"/>
      <c r="W879" s="98"/>
      <c r="X879" s="98"/>
      <c r="Y879" s="98"/>
      <c r="Z879" s="98"/>
      <c r="AA879" s="98"/>
      <c r="AE879" s="98"/>
      <c r="AF879" s="98"/>
      <c r="AG879" s="98"/>
      <c r="AH879" s="98"/>
      <c r="AI879" s="98"/>
      <c r="AJ879" s="98"/>
      <c r="AK879" s="98"/>
    </row>
    <row r="880" ht="14.25">
      <c r="A880" s="98"/>
      <c r="B880" s="98"/>
      <c r="C880" s="98"/>
      <c r="D880" s="98"/>
      <c r="E880" s="98"/>
      <c r="F880" s="98"/>
      <c r="G880" s="98"/>
      <c r="H880" s="98"/>
      <c r="I880" s="98"/>
      <c r="J880" s="98"/>
      <c r="K880" s="98"/>
      <c r="L880" s="98"/>
      <c r="M880" s="98"/>
      <c r="R880" s="98"/>
      <c r="S880" s="98"/>
      <c r="T880" s="98"/>
      <c r="U880" s="98"/>
      <c r="V880" s="98"/>
      <c r="W880" s="98"/>
      <c r="X880" s="98"/>
      <c r="Y880" s="98"/>
      <c r="Z880" s="98"/>
      <c r="AA880" s="98"/>
      <c r="AE880" s="98"/>
      <c r="AF880" s="98"/>
      <c r="AG880" s="98"/>
      <c r="AH880" s="98"/>
      <c r="AI880" s="98"/>
      <c r="AJ880" s="98"/>
      <c r="AK880" s="98"/>
    </row>
    <row r="881" ht="14.25">
      <c r="A881" s="98"/>
      <c r="B881" s="98"/>
      <c r="C881" s="98"/>
      <c r="D881" s="98"/>
      <c r="E881" s="98"/>
      <c r="F881" s="98"/>
      <c r="G881" s="98"/>
      <c r="H881" s="98"/>
      <c r="I881" s="98"/>
      <c r="J881" s="98"/>
      <c r="K881" s="98"/>
      <c r="L881" s="98"/>
      <c r="M881" s="98"/>
      <c r="R881" s="98"/>
      <c r="S881" s="98"/>
      <c r="T881" s="98"/>
      <c r="U881" s="98"/>
      <c r="V881" s="98"/>
      <c r="W881" s="98"/>
      <c r="X881" s="98"/>
      <c r="Y881" s="98"/>
      <c r="Z881" s="98"/>
      <c r="AA881" s="98"/>
      <c r="AE881" s="98"/>
      <c r="AF881" s="98"/>
      <c r="AG881" s="98"/>
      <c r="AH881" s="98"/>
      <c r="AI881" s="98"/>
      <c r="AJ881" s="98"/>
      <c r="AK881" s="98"/>
    </row>
    <row r="882" ht="14.25">
      <c r="A882" s="98"/>
      <c r="B882" s="98"/>
      <c r="C882" s="98"/>
      <c r="D882" s="98"/>
      <c r="E882" s="98"/>
      <c r="F882" s="98"/>
      <c r="G882" s="98"/>
      <c r="H882" s="98"/>
      <c r="I882" s="98"/>
      <c r="J882" s="98"/>
      <c r="K882" s="98"/>
      <c r="L882" s="98"/>
      <c r="M882" s="98"/>
      <c r="R882" s="98"/>
      <c r="S882" s="98"/>
      <c r="T882" s="98"/>
      <c r="U882" s="98"/>
      <c r="V882" s="98"/>
      <c r="W882" s="98"/>
      <c r="X882" s="98"/>
      <c r="Y882" s="98"/>
      <c r="Z882" s="98"/>
      <c r="AA882" s="98"/>
      <c r="AE882" s="98"/>
      <c r="AF882" s="98"/>
      <c r="AG882" s="98"/>
      <c r="AH882" s="98"/>
      <c r="AI882" s="98"/>
      <c r="AJ882" s="98"/>
      <c r="AK882" s="98"/>
    </row>
    <row r="883" ht="14.25">
      <c r="A883" s="98"/>
      <c r="B883" s="98"/>
      <c r="C883" s="98"/>
      <c r="D883" s="98"/>
      <c r="E883" s="98"/>
      <c r="F883" s="98"/>
      <c r="G883" s="98"/>
      <c r="H883" s="98"/>
      <c r="I883" s="98"/>
      <c r="J883" s="98"/>
      <c r="K883" s="98"/>
      <c r="L883" s="98"/>
      <c r="M883" s="98"/>
      <c r="R883" s="98"/>
      <c r="S883" s="98"/>
      <c r="T883" s="98"/>
      <c r="U883" s="98"/>
      <c r="V883" s="98"/>
      <c r="W883" s="98"/>
      <c r="X883" s="98"/>
      <c r="Y883" s="98"/>
      <c r="Z883" s="98"/>
      <c r="AA883" s="98"/>
      <c r="AE883" s="98"/>
      <c r="AF883" s="98"/>
      <c r="AG883" s="98"/>
      <c r="AH883" s="98"/>
      <c r="AI883" s="98"/>
      <c r="AJ883" s="98"/>
      <c r="AK883" s="98"/>
    </row>
    <row r="884" ht="14.25">
      <c r="A884" s="98"/>
      <c r="B884" s="98"/>
      <c r="C884" s="98"/>
      <c r="D884" s="98"/>
      <c r="E884" s="98"/>
      <c r="F884" s="98"/>
      <c r="G884" s="98"/>
      <c r="H884" s="98"/>
      <c r="I884" s="98"/>
      <c r="J884" s="98"/>
      <c r="K884" s="98"/>
      <c r="L884" s="98"/>
      <c r="M884" s="98"/>
      <c r="R884" s="98"/>
      <c r="S884" s="98"/>
      <c r="T884" s="98"/>
      <c r="U884" s="98"/>
      <c r="V884" s="98"/>
      <c r="W884" s="98"/>
      <c r="X884" s="98"/>
      <c r="Y884" s="98"/>
      <c r="Z884" s="98"/>
      <c r="AA884" s="98"/>
      <c r="AE884" s="98"/>
      <c r="AF884" s="98"/>
      <c r="AG884" s="98"/>
      <c r="AH884" s="98"/>
      <c r="AI884" s="98"/>
      <c r="AJ884" s="98"/>
      <c r="AK884" s="98"/>
    </row>
    <row r="885" ht="14.25">
      <c r="A885" s="98"/>
      <c r="B885" s="98"/>
      <c r="C885" s="98"/>
      <c r="D885" s="98"/>
      <c r="E885" s="98"/>
      <c r="F885" s="98"/>
      <c r="G885" s="98"/>
      <c r="H885" s="98"/>
      <c r="I885" s="98"/>
      <c r="J885" s="98"/>
      <c r="K885" s="98"/>
      <c r="L885" s="98"/>
      <c r="M885" s="98"/>
      <c r="R885" s="98"/>
      <c r="S885" s="98"/>
      <c r="T885" s="98"/>
      <c r="U885" s="98"/>
      <c r="V885" s="98"/>
      <c r="W885" s="98"/>
      <c r="X885" s="98"/>
      <c r="Y885" s="98"/>
      <c r="Z885" s="98"/>
      <c r="AA885" s="98"/>
      <c r="AE885" s="98"/>
      <c r="AF885" s="98"/>
      <c r="AG885" s="98"/>
      <c r="AH885" s="98"/>
      <c r="AI885" s="98"/>
      <c r="AJ885" s="98"/>
      <c r="AK885" s="98"/>
    </row>
    <row r="886" ht="14.25">
      <c r="A886" s="98"/>
      <c r="B886" s="98"/>
      <c r="C886" s="98"/>
      <c r="D886" s="98"/>
      <c r="E886" s="98"/>
      <c r="F886" s="98"/>
      <c r="G886" s="98"/>
      <c r="H886" s="98"/>
      <c r="I886" s="98"/>
      <c r="J886" s="98"/>
      <c r="K886" s="98"/>
      <c r="L886" s="98"/>
      <c r="M886" s="98"/>
      <c r="R886" s="98"/>
      <c r="S886" s="98"/>
      <c r="T886" s="98"/>
      <c r="U886" s="98"/>
      <c r="V886" s="98"/>
      <c r="W886" s="98"/>
      <c r="X886" s="98"/>
      <c r="Y886" s="98"/>
      <c r="Z886" s="98"/>
      <c r="AA886" s="98"/>
      <c r="AE886" s="98"/>
      <c r="AF886" s="98"/>
      <c r="AG886" s="98"/>
      <c r="AH886" s="98"/>
      <c r="AI886" s="98"/>
      <c r="AJ886" s="98"/>
      <c r="AK886" s="98"/>
    </row>
    <row r="887" ht="14.25">
      <c r="A887" s="98"/>
      <c r="B887" s="98"/>
      <c r="C887" s="98"/>
      <c r="D887" s="98"/>
      <c r="E887" s="98"/>
      <c r="F887" s="98"/>
      <c r="G887" s="98"/>
      <c r="H887" s="98"/>
      <c r="I887" s="98"/>
      <c r="J887" s="98"/>
      <c r="K887" s="98"/>
      <c r="L887" s="98"/>
      <c r="M887" s="98"/>
      <c r="R887" s="98"/>
      <c r="S887" s="98"/>
      <c r="T887" s="98"/>
      <c r="U887" s="98"/>
      <c r="V887" s="98"/>
      <c r="W887" s="98"/>
      <c r="X887" s="98"/>
      <c r="Y887" s="98"/>
      <c r="Z887" s="98"/>
      <c r="AA887" s="98"/>
      <c r="AE887" s="98"/>
      <c r="AF887" s="98"/>
      <c r="AG887" s="98"/>
      <c r="AH887" s="98"/>
      <c r="AI887" s="98"/>
      <c r="AJ887" s="98"/>
      <c r="AK887" s="98"/>
    </row>
    <row r="888" ht="14.25">
      <c r="A888" s="98"/>
      <c r="B888" s="98"/>
      <c r="C888" s="98"/>
      <c r="D888" s="98"/>
      <c r="E888" s="98"/>
      <c r="F888" s="98"/>
      <c r="G888" s="98"/>
      <c r="H888" s="98"/>
      <c r="I888" s="98"/>
      <c r="J888" s="98"/>
      <c r="K888" s="98"/>
      <c r="L888" s="98"/>
      <c r="M888" s="98"/>
      <c r="R888" s="98"/>
      <c r="S888" s="98"/>
      <c r="T888" s="98"/>
      <c r="U888" s="98"/>
      <c r="V888" s="98"/>
      <c r="W888" s="98"/>
      <c r="X888" s="98"/>
      <c r="Y888" s="98"/>
      <c r="Z888" s="98"/>
      <c r="AA888" s="98"/>
      <c r="AE888" s="98"/>
      <c r="AF888" s="98"/>
      <c r="AG888" s="98"/>
      <c r="AH888" s="98"/>
      <c r="AI888" s="98"/>
      <c r="AJ888" s="98"/>
      <c r="AK888" s="98"/>
    </row>
    <row r="889" ht="14.25">
      <c r="A889" s="98"/>
      <c r="B889" s="98"/>
      <c r="C889" s="98"/>
      <c r="D889" s="98"/>
      <c r="E889" s="98"/>
      <c r="F889" s="98"/>
      <c r="G889" s="98"/>
      <c r="H889" s="98"/>
      <c r="I889" s="98"/>
      <c r="J889" s="98"/>
      <c r="K889" s="98"/>
      <c r="L889" s="98"/>
      <c r="M889" s="98"/>
      <c r="R889" s="98"/>
      <c r="S889" s="98"/>
      <c r="T889" s="98"/>
      <c r="U889" s="98"/>
      <c r="V889" s="98"/>
      <c r="W889" s="98"/>
      <c r="X889" s="98"/>
      <c r="Y889" s="98"/>
      <c r="Z889" s="98"/>
      <c r="AA889" s="98"/>
      <c r="AE889" s="98"/>
      <c r="AF889" s="98"/>
      <c r="AG889" s="98"/>
      <c r="AH889" s="98"/>
      <c r="AI889" s="98"/>
      <c r="AJ889" s="98"/>
      <c r="AK889" s="98"/>
    </row>
    <row r="890" ht="14.25">
      <c r="A890" s="98"/>
      <c r="B890" s="98"/>
      <c r="C890" s="98"/>
      <c r="D890" s="98"/>
      <c r="E890" s="98"/>
      <c r="F890" s="98"/>
      <c r="G890" s="98"/>
      <c r="H890" s="98"/>
      <c r="I890" s="98"/>
      <c r="J890" s="98"/>
      <c r="K890" s="98"/>
      <c r="L890" s="98"/>
      <c r="M890" s="98"/>
      <c r="R890" s="98"/>
      <c r="S890" s="98"/>
      <c r="T890" s="98"/>
      <c r="U890" s="98"/>
      <c r="V890" s="98"/>
      <c r="W890" s="98"/>
      <c r="X890" s="98"/>
      <c r="Y890" s="98"/>
      <c r="Z890" s="98"/>
      <c r="AA890" s="98"/>
      <c r="AE890" s="98"/>
      <c r="AF890" s="98"/>
      <c r="AG890" s="98"/>
      <c r="AH890" s="98"/>
      <c r="AI890" s="98"/>
      <c r="AJ890" s="98"/>
      <c r="AK890" s="98"/>
    </row>
    <row r="891" ht="14.25">
      <c r="A891" s="98"/>
      <c r="B891" s="98"/>
      <c r="C891" s="98"/>
      <c r="D891" s="98"/>
      <c r="E891" s="98"/>
      <c r="F891" s="98"/>
      <c r="G891" s="98"/>
      <c r="H891" s="98"/>
      <c r="I891" s="98"/>
      <c r="J891" s="98"/>
      <c r="K891" s="98"/>
      <c r="L891" s="98"/>
      <c r="M891" s="98"/>
      <c r="R891" s="98"/>
      <c r="S891" s="98"/>
      <c r="T891" s="98"/>
      <c r="U891" s="98"/>
      <c r="V891" s="98"/>
      <c r="W891" s="98"/>
      <c r="X891" s="98"/>
      <c r="Y891" s="98"/>
      <c r="Z891" s="98"/>
      <c r="AA891" s="98"/>
      <c r="AE891" s="98"/>
      <c r="AF891" s="98"/>
      <c r="AG891" s="98"/>
      <c r="AH891" s="98"/>
      <c r="AI891" s="98"/>
      <c r="AJ891" s="98"/>
      <c r="AK891" s="98"/>
    </row>
    <row r="892" ht="14.25">
      <c r="A892" s="98"/>
      <c r="B892" s="98"/>
      <c r="C892" s="98"/>
      <c r="D892" s="98"/>
      <c r="E892" s="98"/>
      <c r="F892" s="98"/>
      <c r="G892" s="98"/>
      <c r="H892" s="98"/>
      <c r="I892" s="98"/>
      <c r="J892" s="98"/>
      <c r="K892" s="98"/>
      <c r="L892" s="98"/>
      <c r="M892" s="98"/>
      <c r="R892" s="98"/>
      <c r="S892" s="98"/>
      <c r="T892" s="98"/>
      <c r="U892" s="98"/>
      <c r="V892" s="98"/>
      <c r="W892" s="98"/>
      <c r="X892" s="98"/>
      <c r="Y892" s="98"/>
      <c r="Z892" s="98"/>
      <c r="AA892" s="98"/>
      <c r="AE892" s="98"/>
      <c r="AF892" s="98"/>
      <c r="AG892" s="98"/>
      <c r="AH892" s="98"/>
      <c r="AI892" s="98"/>
      <c r="AJ892" s="98"/>
      <c r="AK892" s="98"/>
    </row>
    <row r="893" ht="14.25">
      <c r="A893" s="98"/>
      <c r="B893" s="98"/>
      <c r="C893" s="98"/>
      <c r="D893" s="98"/>
      <c r="E893" s="98"/>
      <c r="F893" s="98"/>
      <c r="G893" s="98"/>
      <c r="H893" s="98"/>
      <c r="I893" s="98"/>
      <c r="J893" s="98"/>
      <c r="K893" s="98"/>
      <c r="L893" s="98"/>
      <c r="M893" s="98"/>
      <c r="R893" s="98"/>
      <c r="S893" s="98"/>
      <c r="T893" s="98"/>
      <c r="U893" s="98"/>
      <c r="V893" s="98"/>
      <c r="W893" s="98"/>
      <c r="X893" s="98"/>
      <c r="Y893" s="98"/>
      <c r="Z893" s="98"/>
      <c r="AA893" s="98"/>
      <c r="AE893" s="98"/>
      <c r="AF893" s="98"/>
      <c r="AG893" s="98"/>
      <c r="AH893" s="98"/>
      <c r="AI893" s="98"/>
      <c r="AJ893" s="98"/>
      <c r="AK893" s="98"/>
    </row>
    <row r="894" ht="14.25">
      <c r="A894" s="98"/>
      <c r="B894" s="98"/>
      <c r="C894" s="98"/>
      <c r="D894" s="98"/>
      <c r="E894" s="98"/>
      <c r="F894" s="98"/>
      <c r="G894" s="98"/>
      <c r="H894" s="98"/>
      <c r="I894" s="98"/>
      <c r="J894" s="98"/>
      <c r="K894" s="98"/>
      <c r="L894" s="98"/>
      <c r="M894" s="98"/>
      <c r="R894" s="98"/>
      <c r="S894" s="98"/>
      <c r="T894" s="98"/>
      <c r="U894" s="98"/>
      <c r="V894" s="98"/>
      <c r="W894" s="98"/>
      <c r="X894" s="98"/>
      <c r="Y894" s="98"/>
      <c r="Z894" s="98"/>
      <c r="AA894" s="98"/>
      <c r="AE894" s="98"/>
      <c r="AF894" s="98"/>
      <c r="AG894" s="98"/>
      <c r="AH894" s="98"/>
      <c r="AI894" s="98"/>
      <c r="AJ894" s="98"/>
      <c r="AK894" s="98"/>
    </row>
    <row r="895" ht="14.25">
      <c r="A895" s="98"/>
      <c r="B895" s="98"/>
      <c r="C895" s="98"/>
      <c r="D895" s="98"/>
      <c r="E895" s="98"/>
      <c r="F895" s="98"/>
      <c r="G895" s="98"/>
      <c r="H895" s="98"/>
      <c r="I895" s="98"/>
      <c r="J895" s="98"/>
      <c r="K895" s="98"/>
      <c r="L895" s="98"/>
      <c r="M895" s="98"/>
      <c r="R895" s="98"/>
      <c r="S895" s="98"/>
      <c r="T895" s="98"/>
      <c r="U895" s="98"/>
      <c r="V895" s="98"/>
      <c r="W895" s="98"/>
      <c r="X895" s="98"/>
      <c r="Y895" s="98"/>
      <c r="Z895" s="98"/>
      <c r="AA895" s="98"/>
      <c r="AE895" s="98"/>
      <c r="AF895" s="98"/>
      <c r="AG895" s="98"/>
      <c r="AH895" s="98"/>
      <c r="AI895" s="98"/>
      <c r="AJ895" s="98"/>
      <c r="AK895" s="98"/>
    </row>
    <row r="896" ht="14.25">
      <c r="A896" s="98"/>
      <c r="B896" s="98"/>
      <c r="C896" s="98"/>
      <c r="D896" s="98"/>
      <c r="E896" s="98"/>
      <c r="F896" s="98"/>
      <c r="G896" s="98"/>
      <c r="H896" s="98"/>
      <c r="I896" s="98"/>
      <c r="J896" s="98"/>
      <c r="K896" s="98"/>
      <c r="L896" s="98"/>
      <c r="M896" s="98"/>
      <c r="R896" s="98"/>
      <c r="S896" s="98"/>
      <c r="T896" s="98"/>
      <c r="U896" s="98"/>
      <c r="V896" s="98"/>
      <c r="W896" s="98"/>
      <c r="X896" s="98"/>
      <c r="Y896" s="98"/>
      <c r="Z896" s="98"/>
      <c r="AA896" s="98"/>
      <c r="AE896" s="98"/>
      <c r="AF896" s="98"/>
      <c r="AG896" s="98"/>
      <c r="AH896" s="98"/>
      <c r="AI896" s="98"/>
      <c r="AJ896" s="98"/>
      <c r="AK896" s="98"/>
    </row>
    <row r="897" ht="14.25">
      <c r="A897" s="98"/>
      <c r="B897" s="98"/>
      <c r="C897" s="98"/>
      <c r="D897" s="98"/>
      <c r="E897" s="98"/>
      <c r="F897" s="98"/>
      <c r="G897" s="98"/>
      <c r="H897" s="98"/>
      <c r="I897" s="98"/>
      <c r="J897" s="98"/>
      <c r="K897" s="98"/>
      <c r="L897" s="98"/>
      <c r="M897" s="98"/>
      <c r="R897" s="98"/>
      <c r="S897" s="98"/>
      <c r="T897" s="98"/>
      <c r="U897" s="98"/>
      <c r="V897" s="98"/>
      <c r="W897" s="98"/>
      <c r="X897" s="98"/>
      <c r="Y897" s="98"/>
      <c r="Z897" s="98"/>
      <c r="AA897" s="98"/>
      <c r="AE897" s="98"/>
      <c r="AF897" s="98"/>
      <c r="AG897" s="98"/>
      <c r="AH897" s="98"/>
      <c r="AI897" s="98"/>
      <c r="AJ897" s="98"/>
      <c r="AK897" s="98"/>
    </row>
    <row r="898" ht="14.25">
      <c r="A898" s="98"/>
      <c r="B898" s="98"/>
      <c r="C898" s="98"/>
      <c r="D898" s="98"/>
      <c r="E898" s="98"/>
      <c r="F898" s="98"/>
      <c r="G898" s="98"/>
      <c r="H898" s="98"/>
      <c r="I898" s="98"/>
      <c r="J898" s="98"/>
      <c r="K898" s="98"/>
      <c r="L898" s="98"/>
      <c r="M898" s="98"/>
      <c r="R898" s="98"/>
      <c r="S898" s="98"/>
      <c r="T898" s="98"/>
      <c r="U898" s="98"/>
      <c r="V898" s="98"/>
      <c r="W898" s="98"/>
      <c r="X898" s="98"/>
      <c r="Y898" s="98"/>
      <c r="Z898" s="98"/>
      <c r="AA898" s="98"/>
      <c r="AE898" s="98"/>
      <c r="AF898" s="98"/>
      <c r="AG898" s="98"/>
      <c r="AH898" s="98"/>
      <c r="AI898" s="98"/>
      <c r="AJ898" s="98"/>
      <c r="AK898" s="98"/>
    </row>
    <row r="899" ht="14.25">
      <c r="A899" s="98"/>
      <c r="B899" s="98"/>
      <c r="C899" s="98"/>
      <c r="D899" s="98"/>
      <c r="E899" s="98"/>
      <c r="F899" s="98"/>
      <c r="G899" s="98"/>
      <c r="H899" s="98"/>
      <c r="I899" s="98"/>
      <c r="J899" s="98"/>
      <c r="K899" s="98"/>
      <c r="L899" s="98"/>
      <c r="M899" s="98"/>
      <c r="R899" s="98"/>
      <c r="S899" s="98"/>
      <c r="T899" s="98"/>
      <c r="U899" s="98"/>
      <c r="V899" s="98"/>
      <c r="W899" s="98"/>
      <c r="X899" s="98"/>
      <c r="Y899" s="98"/>
      <c r="Z899" s="98"/>
      <c r="AA899" s="98"/>
      <c r="AE899" s="98"/>
      <c r="AF899" s="98"/>
      <c r="AG899" s="98"/>
      <c r="AH899" s="98"/>
      <c r="AI899" s="98"/>
      <c r="AJ899" s="98"/>
      <c r="AK899" s="98"/>
    </row>
    <row r="900" ht="14.25">
      <c r="A900" s="98"/>
      <c r="B900" s="98"/>
      <c r="C900" s="98"/>
      <c r="D900" s="98"/>
      <c r="E900" s="98"/>
      <c r="F900" s="98"/>
      <c r="G900" s="98"/>
      <c r="H900" s="98"/>
      <c r="I900" s="98"/>
      <c r="J900" s="98"/>
      <c r="K900" s="98"/>
      <c r="L900" s="98"/>
      <c r="M900" s="98"/>
      <c r="R900" s="98"/>
      <c r="S900" s="98"/>
      <c r="T900" s="98"/>
      <c r="U900" s="98"/>
      <c r="V900" s="98"/>
      <c r="W900" s="98"/>
      <c r="X900" s="98"/>
      <c r="Y900" s="98"/>
      <c r="Z900" s="98"/>
      <c r="AA900" s="98"/>
      <c r="AE900" s="98"/>
      <c r="AF900" s="98"/>
      <c r="AG900" s="98"/>
      <c r="AH900" s="98"/>
      <c r="AI900" s="98"/>
      <c r="AJ900" s="98"/>
      <c r="AK900" s="98"/>
    </row>
    <row r="901" ht="14.25">
      <c r="A901" s="98"/>
      <c r="B901" s="98"/>
      <c r="C901" s="98"/>
      <c r="D901" s="98"/>
      <c r="E901" s="98"/>
      <c r="F901" s="98"/>
      <c r="G901" s="98"/>
      <c r="H901" s="98"/>
      <c r="I901" s="98"/>
      <c r="J901" s="98"/>
      <c r="K901" s="98"/>
      <c r="L901" s="98"/>
      <c r="M901" s="98"/>
      <c r="R901" s="98"/>
      <c r="S901" s="98"/>
      <c r="T901" s="98"/>
      <c r="U901" s="98"/>
      <c r="V901" s="98"/>
      <c r="W901" s="98"/>
      <c r="X901" s="98"/>
      <c r="Y901" s="98"/>
      <c r="Z901" s="98"/>
      <c r="AA901" s="98"/>
      <c r="AE901" s="98"/>
      <c r="AF901" s="98"/>
      <c r="AG901" s="98"/>
      <c r="AH901" s="98"/>
      <c r="AI901" s="98"/>
      <c r="AJ901" s="98"/>
      <c r="AK901" s="98"/>
    </row>
    <row r="902" ht="14.25">
      <c r="A902" s="98"/>
      <c r="B902" s="98"/>
      <c r="C902" s="98"/>
      <c r="D902" s="98"/>
      <c r="E902" s="98"/>
      <c r="F902" s="98"/>
      <c r="G902" s="98"/>
      <c r="H902" s="98"/>
      <c r="I902" s="98"/>
      <c r="J902" s="98"/>
      <c r="K902" s="98"/>
      <c r="L902" s="98"/>
      <c r="M902" s="98"/>
      <c r="R902" s="98"/>
      <c r="S902" s="98"/>
      <c r="T902" s="98"/>
      <c r="U902" s="98"/>
      <c r="V902" s="98"/>
      <c r="W902" s="98"/>
      <c r="X902" s="98"/>
      <c r="Y902" s="98"/>
      <c r="Z902" s="98"/>
      <c r="AA902" s="98"/>
      <c r="AE902" s="98"/>
      <c r="AF902" s="98"/>
      <c r="AG902" s="98"/>
      <c r="AH902" s="98"/>
      <c r="AI902" s="98"/>
      <c r="AJ902" s="98"/>
      <c r="AK902" s="98"/>
    </row>
    <row r="903" ht="14.25">
      <c r="A903" s="98"/>
      <c r="B903" s="98"/>
      <c r="C903" s="98"/>
      <c r="D903" s="98"/>
      <c r="E903" s="98"/>
      <c r="F903" s="98"/>
      <c r="G903" s="98"/>
      <c r="H903" s="98"/>
      <c r="I903" s="98"/>
      <c r="J903" s="98"/>
      <c r="K903" s="98"/>
      <c r="L903" s="98"/>
      <c r="M903" s="98"/>
      <c r="R903" s="98"/>
      <c r="S903" s="98"/>
      <c r="T903" s="98"/>
      <c r="U903" s="98"/>
      <c r="V903" s="98"/>
      <c r="W903" s="98"/>
      <c r="X903" s="98"/>
      <c r="Y903" s="98"/>
      <c r="Z903" s="98"/>
      <c r="AA903" s="98"/>
      <c r="AE903" s="98"/>
      <c r="AF903" s="98"/>
      <c r="AG903" s="98"/>
      <c r="AH903" s="98"/>
      <c r="AI903" s="98"/>
      <c r="AJ903" s="98"/>
      <c r="AK903" s="98"/>
    </row>
    <row r="904" ht="14.25">
      <c r="A904" s="98"/>
      <c r="B904" s="98"/>
      <c r="C904" s="98"/>
      <c r="D904" s="98"/>
      <c r="E904" s="98"/>
      <c r="F904" s="98"/>
      <c r="G904" s="98"/>
      <c r="H904" s="98"/>
      <c r="I904" s="98"/>
      <c r="J904" s="98"/>
      <c r="K904" s="98"/>
      <c r="L904" s="98"/>
      <c r="M904" s="98"/>
      <c r="R904" s="98"/>
      <c r="S904" s="98"/>
      <c r="T904" s="98"/>
      <c r="U904" s="98"/>
      <c r="V904" s="98"/>
      <c r="W904" s="98"/>
      <c r="X904" s="98"/>
      <c r="Y904" s="98"/>
      <c r="Z904" s="98"/>
      <c r="AA904" s="98"/>
      <c r="AE904" s="98"/>
      <c r="AF904" s="98"/>
      <c r="AG904" s="98"/>
      <c r="AH904" s="98"/>
      <c r="AI904" s="98"/>
      <c r="AJ904" s="98"/>
      <c r="AK904" s="98"/>
    </row>
    <row r="905" ht="14.25">
      <c r="A905" s="98"/>
      <c r="B905" s="98"/>
      <c r="C905" s="98"/>
      <c r="D905" s="98"/>
      <c r="E905" s="98"/>
      <c r="F905" s="98"/>
      <c r="G905" s="98"/>
      <c r="H905" s="98"/>
      <c r="I905" s="98"/>
      <c r="J905" s="98"/>
      <c r="K905" s="98"/>
      <c r="L905" s="98"/>
      <c r="M905" s="98"/>
      <c r="R905" s="98"/>
      <c r="S905" s="98"/>
      <c r="T905" s="98"/>
      <c r="U905" s="98"/>
      <c r="V905" s="98"/>
      <c r="W905" s="98"/>
      <c r="X905" s="98"/>
      <c r="Y905" s="98"/>
      <c r="Z905" s="98"/>
      <c r="AA905" s="98"/>
      <c r="AE905" s="98"/>
      <c r="AF905" s="98"/>
      <c r="AG905" s="98"/>
      <c r="AH905" s="98"/>
      <c r="AI905" s="98"/>
      <c r="AJ905" s="98"/>
      <c r="AK905" s="98"/>
    </row>
    <row r="906" ht="14.25">
      <c r="A906" s="98"/>
      <c r="B906" s="98"/>
      <c r="C906" s="98"/>
      <c r="D906" s="98"/>
      <c r="E906" s="98"/>
      <c r="F906" s="98"/>
      <c r="G906" s="98"/>
      <c r="H906" s="98"/>
      <c r="I906" s="98"/>
      <c r="J906" s="98"/>
      <c r="K906" s="98"/>
      <c r="L906" s="98"/>
      <c r="M906" s="98"/>
      <c r="R906" s="98"/>
      <c r="S906" s="98"/>
      <c r="T906" s="98"/>
      <c r="U906" s="98"/>
      <c r="V906" s="98"/>
      <c r="W906" s="98"/>
      <c r="X906" s="98"/>
      <c r="Y906" s="98"/>
      <c r="Z906" s="98"/>
      <c r="AA906" s="98"/>
      <c r="AE906" s="98"/>
      <c r="AF906" s="98"/>
      <c r="AG906" s="98"/>
      <c r="AH906" s="98"/>
      <c r="AI906" s="98"/>
      <c r="AJ906" s="98"/>
      <c r="AK906" s="98"/>
    </row>
    <row r="907" ht="14.25">
      <c r="A907" s="98"/>
      <c r="B907" s="98"/>
      <c r="C907" s="98"/>
      <c r="D907" s="98"/>
      <c r="E907" s="98"/>
      <c r="F907" s="98"/>
      <c r="G907" s="98"/>
      <c r="H907" s="98"/>
      <c r="I907" s="98"/>
      <c r="J907" s="98"/>
      <c r="K907" s="98"/>
      <c r="L907" s="98"/>
      <c r="M907" s="98"/>
      <c r="R907" s="98"/>
      <c r="S907" s="98"/>
      <c r="T907" s="98"/>
      <c r="U907" s="98"/>
      <c r="V907" s="98"/>
      <c r="W907" s="98"/>
      <c r="X907" s="98"/>
      <c r="Y907" s="98"/>
      <c r="Z907" s="98"/>
      <c r="AA907" s="98"/>
      <c r="AE907" s="98"/>
      <c r="AF907" s="98"/>
      <c r="AG907" s="98"/>
      <c r="AH907" s="98"/>
      <c r="AI907" s="98"/>
      <c r="AJ907" s="98"/>
      <c r="AK907" s="98"/>
    </row>
    <row r="908" ht="14.25">
      <c r="A908" s="98"/>
      <c r="B908" s="98"/>
      <c r="C908" s="98"/>
      <c r="D908" s="98"/>
      <c r="E908" s="98"/>
      <c r="F908" s="98"/>
      <c r="G908" s="98"/>
      <c r="H908" s="98"/>
      <c r="I908" s="98"/>
      <c r="J908" s="98"/>
      <c r="K908" s="98"/>
      <c r="L908" s="98"/>
      <c r="M908" s="98"/>
      <c r="R908" s="98"/>
      <c r="S908" s="98"/>
      <c r="T908" s="98"/>
      <c r="U908" s="98"/>
      <c r="V908" s="98"/>
      <c r="W908" s="98"/>
      <c r="X908" s="98"/>
      <c r="Y908" s="98"/>
      <c r="Z908" s="98"/>
      <c r="AA908" s="98"/>
      <c r="AE908" s="98"/>
      <c r="AF908" s="98"/>
      <c r="AG908" s="98"/>
      <c r="AH908" s="98"/>
      <c r="AI908" s="98"/>
      <c r="AJ908" s="98"/>
      <c r="AK908" s="98"/>
    </row>
    <row r="909" ht="14.25">
      <c r="A909" s="98"/>
      <c r="B909" s="98"/>
      <c r="C909" s="98"/>
      <c r="D909" s="98"/>
      <c r="E909" s="98"/>
      <c r="F909" s="98"/>
      <c r="G909" s="98"/>
      <c r="H909" s="98"/>
      <c r="I909" s="98"/>
      <c r="J909" s="98"/>
      <c r="K909" s="98"/>
      <c r="L909" s="98"/>
      <c r="M909" s="98"/>
      <c r="R909" s="98"/>
      <c r="S909" s="98"/>
      <c r="T909" s="98"/>
      <c r="U909" s="98"/>
      <c r="V909" s="98"/>
      <c r="W909" s="98"/>
      <c r="X909" s="98"/>
      <c r="Y909" s="98"/>
      <c r="Z909" s="98"/>
      <c r="AA909" s="98"/>
      <c r="AE909" s="98"/>
      <c r="AF909" s="98"/>
      <c r="AG909" s="98"/>
      <c r="AH909" s="98"/>
      <c r="AI909" s="98"/>
      <c r="AJ909" s="98"/>
      <c r="AK909" s="98"/>
    </row>
    <row r="910" ht="14.25">
      <c r="A910" s="98"/>
      <c r="B910" s="98"/>
      <c r="C910" s="98"/>
      <c r="D910" s="98"/>
      <c r="E910" s="98"/>
      <c r="F910" s="98"/>
      <c r="G910" s="98"/>
      <c r="H910" s="98"/>
      <c r="I910" s="98"/>
      <c r="J910" s="98"/>
      <c r="K910" s="98"/>
      <c r="L910" s="98"/>
      <c r="M910" s="98"/>
      <c r="R910" s="98"/>
      <c r="S910" s="98"/>
      <c r="T910" s="98"/>
      <c r="U910" s="98"/>
      <c r="V910" s="98"/>
      <c r="W910" s="98"/>
      <c r="X910" s="98"/>
      <c r="Y910" s="98"/>
      <c r="Z910" s="98"/>
      <c r="AA910" s="98"/>
      <c r="AE910" s="98"/>
      <c r="AF910" s="98"/>
      <c r="AG910" s="98"/>
      <c r="AH910" s="98"/>
      <c r="AI910" s="98"/>
      <c r="AJ910" s="98"/>
      <c r="AK910" s="98"/>
    </row>
    <row r="911" ht="14.25">
      <c r="A911" s="98"/>
      <c r="B911" s="98"/>
      <c r="C911" s="98"/>
      <c r="D911" s="98"/>
      <c r="E911" s="98"/>
      <c r="F911" s="98"/>
      <c r="G911" s="98"/>
      <c r="H911" s="98"/>
      <c r="I911" s="98"/>
      <c r="J911" s="98"/>
      <c r="K911" s="98"/>
      <c r="L911" s="98"/>
      <c r="M911" s="98"/>
      <c r="R911" s="98"/>
      <c r="S911" s="98"/>
      <c r="T911" s="98"/>
      <c r="U911" s="98"/>
      <c r="V911" s="98"/>
      <c r="W911" s="98"/>
      <c r="X911" s="98"/>
      <c r="Y911" s="98"/>
      <c r="Z911" s="98"/>
      <c r="AA911" s="98"/>
      <c r="AE911" s="98"/>
      <c r="AF911" s="98"/>
      <c r="AG911" s="98"/>
      <c r="AH911" s="98"/>
      <c r="AI911" s="98"/>
      <c r="AJ911" s="98"/>
      <c r="AK911" s="98"/>
    </row>
    <row r="912" ht="14.25">
      <c r="A912" s="98"/>
      <c r="B912" s="98"/>
      <c r="C912" s="98"/>
      <c r="D912" s="98"/>
      <c r="E912" s="98"/>
      <c r="F912" s="98"/>
      <c r="G912" s="98"/>
      <c r="H912" s="98"/>
      <c r="I912" s="98"/>
      <c r="J912" s="98"/>
      <c r="K912" s="98"/>
      <c r="L912" s="98"/>
      <c r="M912" s="98"/>
      <c r="R912" s="98"/>
      <c r="S912" s="98"/>
      <c r="T912" s="98"/>
      <c r="U912" s="98"/>
      <c r="V912" s="98"/>
      <c r="W912" s="98"/>
      <c r="X912" s="98"/>
      <c r="Y912" s="98"/>
      <c r="Z912" s="98"/>
      <c r="AA912" s="98"/>
      <c r="AE912" s="98"/>
      <c r="AF912" s="98"/>
      <c r="AG912" s="98"/>
      <c r="AH912" s="98"/>
      <c r="AI912" s="98"/>
      <c r="AJ912" s="98"/>
      <c r="AK912" s="98"/>
    </row>
    <row r="913" ht="14.25">
      <c r="A913" s="98"/>
      <c r="B913" s="98"/>
      <c r="C913" s="98"/>
      <c r="D913" s="98"/>
      <c r="E913" s="98"/>
      <c r="F913" s="98"/>
      <c r="G913" s="98"/>
      <c r="H913" s="98"/>
      <c r="I913" s="98"/>
      <c r="J913" s="98"/>
      <c r="K913" s="98"/>
      <c r="L913" s="98"/>
      <c r="M913" s="98"/>
      <c r="R913" s="98"/>
      <c r="S913" s="98"/>
      <c r="T913" s="98"/>
      <c r="U913" s="98"/>
      <c r="V913" s="98"/>
      <c r="W913" s="98"/>
      <c r="X913" s="98"/>
      <c r="Y913" s="98"/>
      <c r="Z913" s="98"/>
      <c r="AA913" s="98"/>
      <c r="AE913" s="98"/>
      <c r="AF913" s="98"/>
      <c r="AG913" s="98"/>
      <c r="AH913" s="98"/>
      <c r="AI913" s="98"/>
      <c r="AJ913" s="98"/>
      <c r="AK913" s="98"/>
    </row>
    <row r="914" ht="14.25">
      <c r="A914" s="98"/>
      <c r="B914" s="98"/>
      <c r="C914" s="98"/>
      <c r="D914" s="98"/>
      <c r="E914" s="98"/>
      <c r="F914" s="98"/>
      <c r="G914" s="98"/>
      <c r="H914" s="98"/>
      <c r="I914" s="98"/>
      <c r="J914" s="98"/>
      <c r="K914" s="98"/>
      <c r="L914" s="98"/>
      <c r="M914" s="98"/>
      <c r="R914" s="98"/>
      <c r="S914" s="98"/>
      <c r="T914" s="98"/>
      <c r="U914" s="98"/>
      <c r="V914" s="98"/>
      <c r="W914" s="98"/>
      <c r="X914" s="98"/>
      <c r="Y914" s="98"/>
      <c r="Z914" s="98"/>
      <c r="AA914" s="98"/>
      <c r="AE914" s="98"/>
      <c r="AF914" s="98"/>
      <c r="AG914" s="98"/>
      <c r="AH914" s="98"/>
      <c r="AI914" s="98"/>
      <c r="AJ914" s="98"/>
      <c r="AK914" s="98"/>
    </row>
    <row r="915" ht="14.25">
      <c r="A915" s="98"/>
      <c r="B915" s="98"/>
      <c r="C915" s="98"/>
      <c r="D915" s="98"/>
      <c r="E915" s="98"/>
      <c r="F915" s="98"/>
      <c r="G915" s="98"/>
      <c r="H915" s="98"/>
      <c r="I915" s="98"/>
      <c r="J915" s="98"/>
      <c r="K915" s="98"/>
      <c r="L915" s="98"/>
      <c r="M915" s="98"/>
      <c r="R915" s="98"/>
      <c r="S915" s="98"/>
      <c r="T915" s="98"/>
      <c r="U915" s="98"/>
      <c r="V915" s="98"/>
      <c r="W915" s="98"/>
      <c r="X915" s="98"/>
      <c r="Y915" s="98"/>
      <c r="Z915" s="98"/>
      <c r="AA915" s="98"/>
      <c r="AE915" s="98"/>
      <c r="AF915" s="98"/>
      <c r="AG915" s="98"/>
      <c r="AH915" s="98"/>
      <c r="AI915" s="98"/>
      <c r="AJ915" s="98"/>
      <c r="AK915" s="98"/>
    </row>
    <row r="916" ht="14.25">
      <c r="A916" s="98"/>
      <c r="B916" s="98"/>
      <c r="C916" s="98"/>
      <c r="D916" s="98"/>
      <c r="E916" s="98"/>
      <c r="F916" s="98"/>
      <c r="G916" s="98"/>
      <c r="H916" s="98"/>
      <c r="I916" s="98"/>
      <c r="J916" s="98"/>
      <c r="K916" s="98"/>
      <c r="L916" s="98"/>
      <c r="M916" s="98"/>
      <c r="R916" s="98"/>
      <c r="S916" s="98"/>
      <c r="T916" s="98"/>
      <c r="U916" s="98"/>
      <c r="V916" s="98"/>
      <c r="W916" s="98"/>
      <c r="X916" s="98"/>
      <c r="Y916" s="98"/>
      <c r="Z916" s="98"/>
      <c r="AA916" s="98"/>
      <c r="AE916" s="98"/>
      <c r="AF916" s="98"/>
      <c r="AG916" s="98"/>
      <c r="AH916" s="98"/>
      <c r="AI916" s="98"/>
      <c r="AJ916" s="98"/>
      <c r="AK916" s="98"/>
    </row>
    <row r="917" ht="14.25">
      <c r="A917" s="98"/>
      <c r="B917" s="98"/>
      <c r="C917" s="98"/>
      <c r="D917" s="98"/>
      <c r="E917" s="98"/>
      <c r="F917" s="98"/>
      <c r="G917" s="98"/>
      <c r="H917" s="98"/>
      <c r="I917" s="98"/>
      <c r="J917" s="98"/>
      <c r="K917" s="98"/>
      <c r="L917" s="98"/>
      <c r="M917" s="98"/>
      <c r="R917" s="98"/>
      <c r="S917" s="98"/>
      <c r="T917" s="98"/>
      <c r="U917" s="98"/>
      <c r="V917" s="98"/>
      <c r="W917" s="98"/>
      <c r="X917" s="98"/>
      <c r="Y917" s="98"/>
      <c r="Z917" s="98"/>
      <c r="AA917" s="98"/>
      <c r="AE917" s="98"/>
      <c r="AF917" s="98"/>
      <c r="AG917" s="98"/>
      <c r="AH917" s="98"/>
      <c r="AI917" s="98"/>
      <c r="AJ917" s="98"/>
      <c r="AK917" s="98"/>
    </row>
    <row r="918" ht="14.25">
      <c r="A918" s="98"/>
      <c r="B918" s="98"/>
      <c r="C918" s="98"/>
      <c r="D918" s="98"/>
      <c r="E918" s="98"/>
      <c r="F918" s="98"/>
      <c r="G918" s="98"/>
      <c r="H918" s="98"/>
      <c r="I918" s="98"/>
      <c r="J918" s="98"/>
      <c r="K918" s="98"/>
      <c r="L918" s="98"/>
      <c r="M918" s="98"/>
      <c r="R918" s="98"/>
      <c r="S918" s="98"/>
      <c r="T918" s="98"/>
      <c r="U918" s="98"/>
      <c r="V918" s="98"/>
      <c r="W918" s="98"/>
      <c r="X918" s="98"/>
      <c r="Y918" s="98"/>
      <c r="Z918" s="98"/>
      <c r="AA918" s="98"/>
      <c r="AE918" s="98"/>
      <c r="AF918" s="98"/>
      <c r="AG918" s="98"/>
      <c r="AH918" s="98"/>
      <c r="AI918" s="98"/>
      <c r="AJ918" s="98"/>
      <c r="AK918" s="98"/>
    </row>
    <row r="919" ht="14.25">
      <c r="A919" s="98"/>
      <c r="B919" s="98"/>
      <c r="C919" s="98"/>
      <c r="D919" s="98"/>
      <c r="E919" s="98"/>
      <c r="F919" s="98"/>
      <c r="G919" s="98"/>
      <c r="H919" s="98"/>
      <c r="I919" s="98"/>
      <c r="J919" s="98"/>
      <c r="K919" s="98"/>
      <c r="L919" s="98"/>
      <c r="M919" s="98"/>
      <c r="R919" s="98"/>
      <c r="S919" s="98"/>
      <c r="T919" s="98"/>
      <c r="U919" s="98"/>
      <c r="V919" s="98"/>
      <c r="W919" s="98"/>
      <c r="X919" s="98"/>
      <c r="Y919" s="98"/>
      <c r="Z919" s="98"/>
      <c r="AA919" s="98"/>
      <c r="AE919" s="98"/>
      <c r="AF919" s="98"/>
      <c r="AG919" s="98"/>
      <c r="AH919" s="98"/>
      <c r="AI919" s="98"/>
      <c r="AJ919" s="98"/>
      <c r="AK919" s="98"/>
    </row>
    <row r="920" ht="14.25">
      <c r="A920" s="98"/>
      <c r="B920" s="98"/>
      <c r="C920" s="98"/>
      <c r="D920" s="98"/>
      <c r="E920" s="98"/>
      <c r="F920" s="98"/>
      <c r="G920" s="98"/>
      <c r="H920" s="98"/>
      <c r="I920" s="98"/>
      <c r="J920" s="98"/>
      <c r="K920" s="98"/>
      <c r="L920" s="98"/>
      <c r="M920" s="98"/>
      <c r="R920" s="98"/>
      <c r="S920" s="98"/>
      <c r="T920" s="98"/>
      <c r="U920" s="98"/>
      <c r="V920" s="98"/>
      <c r="W920" s="98"/>
      <c r="X920" s="98"/>
      <c r="Y920" s="98"/>
      <c r="Z920" s="98"/>
      <c r="AA920" s="98"/>
      <c r="AE920" s="98"/>
      <c r="AF920" s="98"/>
      <c r="AG920" s="98"/>
      <c r="AH920" s="98"/>
      <c r="AI920" s="98"/>
      <c r="AJ920" s="98"/>
      <c r="AK920" s="98"/>
    </row>
    <row r="921" ht="14.25">
      <c r="A921" s="98"/>
      <c r="B921" s="98"/>
      <c r="C921" s="98"/>
      <c r="D921" s="98"/>
      <c r="E921" s="98"/>
      <c r="F921" s="98"/>
      <c r="G921" s="98"/>
      <c r="H921" s="98"/>
      <c r="I921" s="98"/>
      <c r="J921" s="98"/>
      <c r="K921" s="98"/>
      <c r="L921" s="98"/>
      <c r="M921" s="98"/>
      <c r="R921" s="98"/>
      <c r="S921" s="98"/>
      <c r="T921" s="98"/>
      <c r="U921" s="98"/>
      <c r="V921" s="98"/>
      <c r="W921" s="98"/>
      <c r="X921" s="98"/>
      <c r="Y921" s="98"/>
      <c r="Z921" s="98"/>
      <c r="AA921" s="98"/>
      <c r="AE921" s="98"/>
      <c r="AF921" s="98"/>
      <c r="AG921" s="98"/>
      <c r="AH921" s="98"/>
      <c r="AI921" s="98"/>
      <c r="AJ921" s="98"/>
      <c r="AK921" s="98"/>
    </row>
    <row r="922" ht="14.25">
      <c r="A922" s="98"/>
      <c r="B922" s="98"/>
      <c r="C922" s="98"/>
      <c r="D922" s="98"/>
      <c r="E922" s="98"/>
      <c r="F922" s="98"/>
      <c r="G922" s="98"/>
      <c r="H922" s="98"/>
      <c r="I922" s="98"/>
      <c r="J922" s="98"/>
      <c r="K922" s="98"/>
      <c r="L922" s="98"/>
      <c r="M922" s="98"/>
      <c r="R922" s="98"/>
      <c r="S922" s="98"/>
      <c r="T922" s="98"/>
      <c r="U922" s="98"/>
      <c r="V922" s="98"/>
      <c r="W922" s="98"/>
      <c r="X922" s="98"/>
      <c r="Y922" s="98"/>
      <c r="Z922" s="98"/>
      <c r="AA922" s="98"/>
      <c r="AE922" s="98"/>
      <c r="AF922" s="98"/>
      <c r="AG922" s="98"/>
      <c r="AH922" s="98"/>
      <c r="AI922" s="98"/>
      <c r="AJ922" s="98"/>
      <c r="AK922" s="98"/>
    </row>
    <row r="923" ht="14.25">
      <c r="A923" s="98"/>
      <c r="B923" s="98"/>
      <c r="C923" s="98"/>
      <c r="D923" s="98"/>
      <c r="E923" s="98"/>
      <c r="F923" s="98"/>
      <c r="G923" s="98"/>
      <c r="H923" s="98"/>
      <c r="I923" s="98"/>
      <c r="J923" s="98"/>
      <c r="K923" s="98"/>
      <c r="L923" s="98"/>
      <c r="M923" s="98"/>
      <c r="R923" s="98"/>
      <c r="S923" s="98"/>
      <c r="T923" s="98"/>
      <c r="U923" s="98"/>
      <c r="V923" s="98"/>
      <c r="W923" s="98"/>
      <c r="X923" s="98"/>
      <c r="Y923" s="98"/>
      <c r="Z923" s="98"/>
      <c r="AA923" s="98"/>
      <c r="AE923" s="98"/>
      <c r="AF923" s="98"/>
      <c r="AG923" s="98"/>
      <c r="AH923" s="98"/>
      <c r="AI923" s="98"/>
      <c r="AJ923" s="98"/>
      <c r="AK923" s="98"/>
    </row>
    <row r="924" ht="14.25">
      <c r="A924" s="98"/>
      <c r="B924" s="98"/>
      <c r="C924" s="98"/>
      <c r="D924" s="98"/>
      <c r="E924" s="98"/>
      <c r="F924" s="98"/>
      <c r="G924" s="98"/>
      <c r="H924" s="98"/>
      <c r="I924" s="98"/>
      <c r="J924" s="98"/>
      <c r="K924" s="98"/>
      <c r="L924" s="98"/>
      <c r="M924" s="98"/>
      <c r="R924" s="98"/>
      <c r="S924" s="98"/>
      <c r="T924" s="98"/>
      <c r="U924" s="98"/>
      <c r="V924" s="98"/>
      <c r="W924" s="98"/>
      <c r="X924" s="98"/>
      <c r="Y924" s="98"/>
      <c r="Z924" s="98"/>
      <c r="AA924" s="98"/>
      <c r="AE924" s="98"/>
      <c r="AF924" s="98"/>
      <c r="AG924" s="98"/>
      <c r="AH924" s="98"/>
      <c r="AI924" s="98"/>
      <c r="AJ924" s="98"/>
      <c r="AK924" s="98"/>
    </row>
    <row r="925" ht="14.25">
      <c r="A925" s="98"/>
      <c r="B925" s="98"/>
      <c r="C925" s="98"/>
      <c r="D925" s="98"/>
      <c r="E925" s="98"/>
      <c r="F925" s="98"/>
      <c r="G925" s="98"/>
      <c r="H925" s="98"/>
      <c r="I925" s="98"/>
      <c r="J925" s="98"/>
      <c r="K925" s="98"/>
      <c r="L925" s="98"/>
      <c r="M925" s="98"/>
      <c r="R925" s="98"/>
      <c r="S925" s="98"/>
      <c r="T925" s="98"/>
      <c r="U925" s="98"/>
      <c r="V925" s="98"/>
      <c r="W925" s="98"/>
      <c r="X925" s="98"/>
      <c r="Y925" s="98"/>
      <c r="Z925" s="98"/>
      <c r="AA925" s="98"/>
      <c r="AE925" s="98"/>
      <c r="AF925" s="98"/>
      <c r="AG925" s="98"/>
      <c r="AH925" s="98"/>
      <c r="AI925" s="98"/>
      <c r="AJ925" s="98"/>
      <c r="AK925" s="98"/>
    </row>
    <row r="926" ht="14.25">
      <c r="A926" s="98"/>
      <c r="B926" s="98"/>
      <c r="C926" s="98"/>
      <c r="D926" s="98"/>
      <c r="E926" s="98"/>
      <c r="F926" s="98"/>
      <c r="G926" s="98"/>
      <c r="H926" s="98"/>
      <c r="I926" s="98"/>
      <c r="J926" s="98"/>
      <c r="K926" s="98"/>
      <c r="L926" s="98"/>
      <c r="M926" s="98"/>
      <c r="R926" s="98"/>
      <c r="S926" s="98"/>
      <c r="T926" s="98"/>
      <c r="U926" s="98"/>
      <c r="V926" s="98"/>
      <c r="W926" s="98"/>
      <c r="X926" s="98"/>
      <c r="Y926" s="98"/>
      <c r="Z926" s="98"/>
      <c r="AA926" s="98"/>
      <c r="AE926" s="98"/>
      <c r="AF926" s="98"/>
      <c r="AG926" s="98"/>
      <c r="AH926" s="98"/>
      <c r="AI926" s="98"/>
      <c r="AJ926" s="98"/>
      <c r="AK926" s="98"/>
    </row>
    <row r="927" ht="14.25">
      <c r="A927" s="98"/>
      <c r="B927" s="98"/>
      <c r="C927" s="98"/>
      <c r="D927" s="98"/>
      <c r="E927" s="98"/>
      <c r="F927" s="98"/>
      <c r="G927" s="98"/>
      <c r="H927" s="98"/>
      <c r="I927" s="98"/>
      <c r="J927" s="98"/>
      <c r="K927" s="98"/>
      <c r="L927" s="98"/>
      <c r="M927" s="98"/>
      <c r="R927" s="98"/>
      <c r="S927" s="98"/>
      <c r="T927" s="98"/>
      <c r="U927" s="98"/>
      <c r="V927" s="98"/>
      <c r="W927" s="98"/>
      <c r="X927" s="98"/>
      <c r="Y927" s="98"/>
      <c r="Z927" s="98"/>
      <c r="AA927" s="98"/>
      <c r="AE927" s="98"/>
      <c r="AF927" s="98"/>
      <c r="AG927" s="98"/>
      <c r="AH927" s="98"/>
      <c r="AI927" s="98"/>
      <c r="AJ927" s="98"/>
      <c r="AK927" s="98"/>
    </row>
    <row r="928" ht="14.25">
      <c r="A928" s="98"/>
      <c r="B928" s="98"/>
      <c r="C928" s="98"/>
      <c r="D928" s="98"/>
      <c r="E928" s="98"/>
      <c r="F928" s="98"/>
      <c r="G928" s="98"/>
      <c r="H928" s="98"/>
      <c r="I928" s="98"/>
      <c r="J928" s="98"/>
      <c r="K928" s="98"/>
      <c r="L928" s="98"/>
      <c r="M928" s="98"/>
      <c r="R928" s="98"/>
      <c r="S928" s="98"/>
      <c r="T928" s="98"/>
      <c r="U928" s="98"/>
      <c r="V928" s="98"/>
      <c r="W928" s="98"/>
      <c r="X928" s="98"/>
      <c r="Y928" s="98"/>
      <c r="Z928" s="98"/>
      <c r="AA928" s="98"/>
      <c r="AE928" s="98"/>
      <c r="AF928" s="98"/>
      <c r="AG928" s="98"/>
      <c r="AH928" s="98"/>
      <c r="AI928" s="98"/>
      <c r="AJ928" s="98"/>
      <c r="AK928" s="98"/>
    </row>
    <row r="929" ht="14.25">
      <c r="A929" s="98"/>
      <c r="B929" s="98"/>
      <c r="C929" s="98"/>
      <c r="D929" s="98"/>
      <c r="E929" s="98"/>
      <c r="F929" s="98"/>
      <c r="G929" s="98"/>
      <c r="H929" s="98"/>
      <c r="I929" s="98"/>
      <c r="J929" s="98"/>
      <c r="K929" s="98"/>
      <c r="L929" s="98"/>
      <c r="M929" s="98"/>
      <c r="R929" s="98"/>
      <c r="S929" s="98"/>
      <c r="T929" s="98"/>
      <c r="U929" s="98"/>
      <c r="V929" s="98"/>
      <c r="W929" s="98"/>
      <c r="X929" s="98"/>
      <c r="Y929" s="98"/>
      <c r="Z929" s="98"/>
      <c r="AA929" s="98"/>
      <c r="AE929" s="98"/>
      <c r="AF929" s="98"/>
      <c r="AG929" s="98"/>
      <c r="AH929" s="98"/>
      <c r="AI929" s="98"/>
      <c r="AJ929" s="98"/>
      <c r="AK929" s="98"/>
    </row>
    <row r="930" ht="14.25">
      <c r="A930" s="98"/>
      <c r="B930" s="98"/>
      <c r="C930" s="98"/>
      <c r="D930" s="98"/>
      <c r="E930" s="98"/>
      <c r="F930" s="98"/>
      <c r="G930" s="98"/>
      <c r="H930" s="98"/>
      <c r="I930" s="98"/>
      <c r="J930" s="98"/>
      <c r="K930" s="98"/>
      <c r="L930" s="98"/>
      <c r="M930" s="98"/>
      <c r="R930" s="98"/>
      <c r="S930" s="98"/>
      <c r="T930" s="98"/>
      <c r="U930" s="98"/>
      <c r="V930" s="98"/>
      <c r="W930" s="98"/>
      <c r="X930" s="98"/>
      <c r="Y930" s="98"/>
      <c r="Z930" s="98"/>
      <c r="AA930" s="98"/>
      <c r="AE930" s="98"/>
      <c r="AF930" s="98"/>
      <c r="AG930" s="98"/>
      <c r="AH930" s="98"/>
      <c r="AI930" s="98"/>
      <c r="AJ930" s="98"/>
      <c r="AK930" s="98"/>
    </row>
    <row r="931" ht="14.25">
      <c r="A931" s="98"/>
      <c r="B931" s="98"/>
      <c r="C931" s="98"/>
      <c r="D931" s="98"/>
      <c r="E931" s="98"/>
      <c r="F931" s="98"/>
      <c r="G931" s="98"/>
      <c r="H931" s="98"/>
      <c r="I931" s="98"/>
      <c r="J931" s="98"/>
      <c r="K931" s="98"/>
      <c r="L931" s="98"/>
      <c r="M931" s="98"/>
      <c r="R931" s="98"/>
      <c r="S931" s="98"/>
      <c r="T931" s="98"/>
      <c r="U931" s="98"/>
      <c r="V931" s="98"/>
      <c r="W931" s="98"/>
      <c r="X931" s="98"/>
      <c r="Y931" s="98"/>
      <c r="Z931" s="98"/>
      <c r="AA931" s="98"/>
      <c r="AE931" s="98"/>
      <c r="AF931" s="98"/>
      <c r="AG931" s="98"/>
      <c r="AH931" s="98"/>
      <c r="AI931" s="98"/>
      <c r="AJ931" s="98"/>
      <c r="AK931" s="98"/>
    </row>
    <row r="932" ht="14.25">
      <c r="A932" s="98"/>
      <c r="B932" s="98"/>
      <c r="C932" s="98"/>
      <c r="D932" s="98"/>
      <c r="E932" s="98"/>
      <c r="F932" s="98"/>
      <c r="G932" s="98"/>
      <c r="H932" s="98"/>
      <c r="I932" s="98"/>
      <c r="J932" s="98"/>
      <c r="K932" s="98"/>
      <c r="L932" s="98"/>
      <c r="M932" s="98"/>
      <c r="R932" s="98"/>
      <c r="S932" s="98"/>
      <c r="T932" s="98"/>
      <c r="U932" s="98"/>
      <c r="V932" s="98"/>
      <c r="W932" s="98"/>
      <c r="X932" s="98"/>
      <c r="Y932" s="98"/>
      <c r="Z932" s="98"/>
      <c r="AA932" s="98"/>
      <c r="AE932" s="98"/>
      <c r="AF932" s="98"/>
      <c r="AG932" s="98"/>
      <c r="AH932" s="98"/>
      <c r="AI932" s="98"/>
      <c r="AJ932" s="98"/>
      <c r="AK932" s="98"/>
    </row>
    <row r="933" ht="14.25">
      <c r="A933" s="98"/>
      <c r="B933" s="98"/>
      <c r="C933" s="98"/>
      <c r="D933" s="98"/>
      <c r="E933" s="98"/>
      <c r="F933" s="98"/>
      <c r="G933" s="98"/>
      <c r="H933" s="98"/>
      <c r="I933" s="98"/>
      <c r="J933" s="98"/>
      <c r="K933" s="98"/>
      <c r="L933" s="98"/>
      <c r="M933" s="98"/>
      <c r="R933" s="98"/>
      <c r="S933" s="98"/>
      <c r="T933" s="98"/>
      <c r="U933" s="98"/>
      <c r="V933" s="98"/>
      <c r="W933" s="98"/>
      <c r="X933" s="98"/>
      <c r="Y933" s="98"/>
      <c r="Z933" s="98"/>
      <c r="AA933" s="98"/>
      <c r="AE933" s="98"/>
      <c r="AF933" s="98"/>
      <c r="AG933" s="98"/>
      <c r="AH933" s="98"/>
      <c r="AI933" s="98"/>
      <c r="AJ933" s="98"/>
      <c r="AK933" s="98"/>
    </row>
    <row r="934" ht="14.25">
      <c r="A934" s="98"/>
      <c r="B934" s="98"/>
      <c r="C934" s="98"/>
      <c r="D934" s="98"/>
      <c r="E934" s="98"/>
      <c r="F934" s="98"/>
      <c r="G934" s="98"/>
      <c r="H934" s="98"/>
      <c r="I934" s="98"/>
      <c r="J934" s="98"/>
      <c r="K934" s="98"/>
      <c r="L934" s="98"/>
      <c r="M934" s="98"/>
      <c r="R934" s="98"/>
      <c r="S934" s="98"/>
      <c r="T934" s="98"/>
      <c r="U934" s="98"/>
      <c r="V934" s="98"/>
      <c r="W934" s="98"/>
      <c r="X934" s="98"/>
      <c r="Y934" s="98"/>
      <c r="Z934" s="98"/>
      <c r="AA934" s="98"/>
      <c r="AE934" s="98"/>
      <c r="AF934" s="98"/>
      <c r="AG934" s="98"/>
      <c r="AH934" s="98"/>
      <c r="AI934" s="98"/>
      <c r="AJ934" s="98"/>
      <c r="AK934" s="98"/>
    </row>
    <row r="935" ht="14.25">
      <c r="A935" s="98"/>
      <c r="B935" s="98"/>
      <c r="C935" s="98"/>
      <c r="D935" s="98"/>
      <c r="E935" s="98"/>
      <c r="F935" s="98"/>
      <c r="G935" s="98"/>
      <c r="H935" s="98"/>
      <c r="I935" s="98"/>
      <c r="J935" s="98"/>
      <c r="K935" s="98"/>
      <c r="L935" s="98"/>
      <c r="M935" s="98"/>
      <c r="R935" s="98"/>
      <c r="S935" s="98"/>
      <c r="T935" s="98"/>
      <c r="U935" s="98"/>
      <c r="V935" s="98"/>
      <c r="W935" s="98"/>
      <c r="X935" s="98"/>
      <c r="Y935" s="98"/>
      <c r="Z935" s="98"/>
      <c r="AA935" s="98"/>
      <c r="AE935" s="98"/>
      <c r="AF935" s="98"/>
      <c r="AG935" s="98"/>
      <c r="AH935" s="98"/>
      <c r="AI935" s="98"/>
      <c r="AJ935" s="98"/>
      <c r="AK935" s="98"/>
    </row>
    <row r="936" ht="14.25">
      <c r="A936" s="98"/>
      <c r="B936" s="98"/>
      <c r="C936" s="98"/>
      <c r="D936" s="98"/>
      <c r="E936" s="98"/>
      <c r="F936" s="98"/>
      <c r="G936" s="98"/>
      <c r="H936" s="98"/>
      <c r="I936" s="98"/>
      <c r="J936" s="98"/>
      <c r="K936" s="98"/>
      <c r="L936" s="98"/>
      <c r="M936" s="98"/>
      <c r="R936" s="98"/>
      <c r="S936" s="98"/>
      <c r="T936" s="98"/>
      <c r="U936" s="98"/>
      <c r="V936" s="98"/>
      <c r="W936" s="98"/>
      <c r="X936" s="98"/>
      <c r="Y936" s="98"/>
      <c r="Z936" s="98"/>
      <c r="AA936" s="98"/>
      <c r="AE936" s="98"/>
      <c r="AF936" s="98"/>
      <c r="AG936" s="98"/>
      <c r="AH936" s="98"/>
      <c r="AI936" s="98"/>
      <c r="AJ936" s="98"/>
      <c r="AK936" s="98"/>
    </row>
    <row r="937" ht="14.25">
      <c r="A937" s="98"/>
      <c r="B937" s="98"/>
      <c r="C937" s="98"/>
      <c r="D937" s="98"/>
      <c r="E937" s="98"/>
      <c r="F937" s="98"/>
      <c r="G937" s="98"/>
      <c r="H937" s="98"/>
      <c r="I937" s="98"/>
      <c r="J937" s="98"/>
      <c r="K937" s="98"/>
      <c r="L937" s="98"/>
      <c r="M937" s="98"/>
      <c r="R937" s="98"/>
      <c r="S937" s="98"/>
      <c r="T937" s="98"/>
      <c r="U937" s="98"/>
      <c r="V937" s="98"/>
      <c r="W937" s="98"/>
      <c r="X937" s="98"/>
      <c r="Y937" s="98"/>
      <c r="Z937" s="98"/>
      <c r="AA937" s="98"/>
      <c r="AE937" s="98"/>
      <c r="AF937" s="98"/>
      <c r="AG937" s="98"/>
      <c r="AH937" s="98"/>
      <c r="AI937" s="98"/>
      <c r="AJ937" s="98"/>
      <c r="AK937" s="98"/>
    </row>
    <row r="938" ht="14.25">
      <c r="A938" s="98"/>
      <c r="B938" s="98"/>
      <c r="C938" s="98"/>
      <c r="D938" s="98"/>
      <c r="E938" s="98"/>
      <c r="F938" s="98"/>
      <c r="G938" s="98"/>
      <c r="H938" s="98"/>
      <c r="I938" s="98"/>
      <c r="J938" s="98"/>
      <c r="K938" s="98"/>
      <c r="L938" s="98"/>
      <c r="M938" s="98"/>
      <c r="R938" s="98"/>
      <c r="S938" s="98"/>
      <c r="T938" s="98"/>
      <c r="U938" s="98"/>
      <c r="V938" s="98"/>
      <c r="W938" s="98"/>
      <c r="X938" s="98"/>
      <c r="Y938" s="98"/>
      <c r="Z938" s="98"/>
      <c r="AA938" s="98"/>
      <c r="AE938" s="98"/>
      <c r="AF938" s="98"/>
      <c r="AG938" s="98"/>
      <c r="AH938" s="98"/>
      <c r="AI938" s="98"/>
      <c r="AJ938" s="98"/>
      <c r="AK938" s="98"/>
    </row>
    <row r="939" ht="14.25">
      <c r="A939" s="98"/>
      <c r="B939" s="98"/>
      <c r="C939" s="98"/>
      <c r="D939" s="98"/>
      <c r="E939" s="98"/>
      <c r="F939" s="98"/>
      <c r="G939" s="98"/>
      <c r="H939" s="98"/>
      <c r="I939" s="98"/>
      <c r="J939" s="98"/>
      <c r="K939" s="98"/>
      <c r="L939" s="98"/>
      <c r="M939" s="98"/>
      <c r="R939" s="98"/>
      <c r="S939" s="98"/>
      <c r="T939" s="98"/>
      <c r="U939" s="98"/>
      <c r="V939" s="98"/>
      <c r="W939" s="98"/>
      <c r="X939" s="98"/>
      <c r="Y939" s="98"/>
      <c r="Z939" s="98"/>
      <c r="AA939" s="98"/>
      <c r="AE939" s="98"/>
      <c r="AF939" s="98"/>
      <c r="AG939" s="98"/>
      <c r="AH939" s="98"/>
      <c r="AI939" s="98"/>
      <c r="AJ939" s="98"/>
      <c r="AK939" s="98"/>
    </row>
    <row r="940" ht="14.25">
      <c r="A940" s="98"/>
      <c r="B940" s="98"/>
      <c r="C940" s="98"/>
      <c r="D940" s="98"/>
      <c r="E940" s="98"/>
      <c r="F940" s="98"/>
      <c r="G940" s="98"/>
      <c r="H940" s="98"/>
      <c r="I940" s="98"/>
      <c r="J940" s="98"/>
      <c r="K940" s="98"/>
      <c r="L940" s="98"/>
      <c r="M940" s="98"/>
      <c r="R940" s="98"/>
      <c r="S940" s="98"/>
      <c r="T940" s="98"/>
      <c r="U940" s="98"/>
      <c r="V940" s="98"/>
      <c r="W940" s="98"/>
      <c r="X940" s="98"/>
      <c r="Y940" s="98"/>
      <c r="Z940" s="98"/>
      <c r="AA940" s="98"/>
      <c r="AE940" s="98"/>
      <c r="AF940" s="98"/>
      <c r="AG940" s="98"/>
      <c r="AH940" s="98"/>
      <c r="AI940" s="98"/>
      <c r="AJ940" s="98"/>
      <c r="AK940" s="98"/>
    </row>
    <row r="941" ht="14.25">
      <c r="A941" s="98"/>
      <c r="B941" s="98"/>
      <c r="C941" s="98"/>
      <c r="D941" s="98"/>
      <c r="E941" s="98"/>
      <c r="F941" s="98"/>
      <c r="G941" s="98"/>
      <c r="H941" s="98"/>
      <c r="I941" s="98"/>
      <c r="J941" s="98"/>
      <c r="K941" s="98"/>
      <c r="L941" s="98"/>
      <c r="M941" s="98"/>
      <c r="R941" s="98"/>
      <c r="S941" s="98"/>
      <c r="T941" s="98"/>
      <c r="U941" s="98"/>
      <c r="V941" s="98"/>
      <c r="W941" s="98"/>
      <c r="X941" s="98"/>
      <c r="Y941" s="98"/>
      <c r="Z941" s="98"/>
      <c r="AA941" s="98"/>
      <c r="AE941" s="98"/>
      <c r="AF941" s="98"/>
      <c r="AG941" s="98"/>
      <c r="AH941" s="98"/>
      <c r="AI941" s="98"/>
      <c r="AJ941" s="98"/>
      <c r="AK941" s="98"/>
    </row>
    <row r="942" ht="14.25">
      <c r="A942" s="98"/>
      <c r="B942" s="98"/>
      <c r="C942" s="98"/>
      <c r="D942" s="98"/>
      <c r="E942" s="98"/>
      <c r="F942" s="98"/>
      <c r="G942" s="98"/>
      <c r="H942" s="98"/>
      <c r="I942" s="98"/>
      <c r="J942" s="98"/>
      <c r="K942" s="98"/>
      <c r="L942" s="98"/>
      <c r="M942" s="98"/>
      <c r="R942" s="98"/>
      <c r="S942" s="98"/>
      <c r="T942" s="98"/>
      <c r="U942" s="98"/>
      <c r="V942" s="98"/>
      <c r="W942" s="98"/>
      <c r="X942" s="98"/>
      <c r="Y942" s="98"/>
      <c r="Z942" s="98"/>
      <c r="AA942" s="98"/>
      <c r="AE942" s="98"/>
      <c r="AF942" s="98"/>
      <c r="AG942" s="98"/>
      <c r="AH942" s="98"/>
      <c r="AI942" s="98"/>
      <c r="AJ942" s="98"/>
      <c r="AK942" s="98"/>
    </row>
    <row r="943" ht="14.25">
      <c r="A943" s="98"/>
      <c r="B943" s="98"/>
      <c r="C943" s="98"/>
      <c r="D943" s="98"/>
      <c r="E943" s="98"/>
      <c r="F943" s="98"/>
      <c r="G943" s="98"/>
      <c r="H943" s="98"/>
      <c r="I943" s="98"/>
      <c r="J943" s="98"/>
      <c r="K943" s="98"/>
      <c r="L943" s="98"/>
      <c r="M943" s="98"/>
      <c r="R943" s="98"/>
      <c r="S943" s="98"/>
      <c r="T943" s="98"/>
      <c r="U943" s="98"/>
      <c r="V943" s="98"/>
      <c r="W943" s="98"/>
      <c r="X943" s="98"/>
      <c r="Y943" s="98"/>
      <c r="Z943" s="98"/>
      <c r="AA943" s="98"/>
      <c r="AE943" s="98"/>
      <c r="AF943" s="98"/>
      <c r="AG943" s="98"/>
      <c r="AH943" s="98"/>
      <c r="AI943" s="98"/>
      <c r="AJ943" s="98"/>
      <c r="AK943" s="98"/>
    </row>
    <row r="944" ht="14.25">
      <c r="A944" s="98"/>
      <c r="B944" s="98"/>
      <c r="C944" s="98"/>
      <c r="D944" s="98"/>
      <c r="E944" s="98"/>
      <c r="F944" s="98"/>
      <c r="G944" s="98"/>
      <c r="H944" s="98"/>
      <c r="I944" s="98"/>
      <c r="J944" s="98"/>
      <c r="K944" s="98"/>
      <c r="L944" s="98"/>
      <c r="M944" s="98"/>
      <c r="R944" s="98"/>
      <c r="S944" s="98"/>
      <c r="T944" s="98"/>
      <c r="U944" s="98"/>
      <c r="V944" s="98"/>
      <c r="W944" s="98"/>
      <c r="X944" s="98"/>
      <c r="Y944" s="98"/>
      <c r="Z944" s="98"/>
      <c r="AA944" s="98"/>
      <c r="AE944" s="98"/>
      <c r="AF944" s="98"/>
      <c r="AG944" s="98"/>
      <c r="AH944" s="98"/>
      <c r="AI944" s="98"/>
      <c r="AJ944" s="98"/>
      <c r="AK944" s="98"/>
    </row>
    <row r="945" ht="14.25">
      <c r="A945" s="98"/>
      <c r="B945" s="98"/>
      <c r="C945" s="98"/>
      <c r="D945" s="98"/>
      <c r="E945" s="98"/>
      <c r="F945" s="98"/>
      <c r="G945" s="98"/>
      <c r="H945" s="98"/>
      <c r="I945" s="98"/>
      <c r="J945" s="98"/>
      <c r="K945" s="98"/>
      <c r="L945" s="98"/>
      <c r="M945" s="98"/>
      <c r="R945" s="98"/>
      <c r="S945" s="98"/>
      <c r="T945" s="98"/>
      <c r="U945" s="98"/>
      <c r="V945" s="98"/>
      <c r="W945" s="98"/>
      <c r="X945" s="98"/>
      <c r="Y945" s="98"/>
      <c r="Z945" s="98"/>
      <c r="AA945" s="98"/>
      <c r="AE945" s="98"/>
      <c r="AF945" s="98"/>
      <c r="AG945" s="98"/>
      <c r="AH945" s="98"/>
      <c r="AI945" s="98"/>
      <c r="AJ945" s="98"/>
      <c r="AK945" s="98"/>
    </row>
    <row r="946" ht="14.25">
      <c r="A946" s="98"/>
      <c r="B946" s="98"/>
      <c r="C946" s="98"/>
      <c r="D946" s="98"/>
      <c r="E946" s="98"/>
      <c r="F946" s="98"/>
      <c r="G946" s="98"/>
      <c r="H946" s="98"/>
      <c r="I946" s="98"/>
      <c r="J946" s="98"/>
      <c r="K946" s="98"/>
      <c r="L946" s="98"/>
      <c r="M946" s="98"/>
      <c r="R946" s="98"/>
      <c r="S946" s="98"/>
      <c r="T946" s="98"/>
      <c r="U946" s="98"/>
      <c r="V946" s="98"/>
      <c r="W946" s="98"/>
      <c r="X946" s="98"/>
      <c r="Y946" s="98"/>
      <c r="Z946" s="98"/>
      <c r="AA946" s="98"/>
      <c r="AE946" s="98"/>
      <c r="AF946" s="98"/>
      <c r="AG946" s="98"/>
      <c r="AH946" s="98"/>
      <c r="AI946" s="98"/>
      <c r="AJ946" s="98"/>
      <c r="AK946" s="98"/>
    </row>
    <row r="947" ht="14.25">
      <c r="A947" s="98"/>
      <c r="B947" s="98"/>
      <c r="C947" s="98"/>
      <c r="D947" s="98"/>
      <c r="E947" s="98"/>
      <c r="F947" s="98"/>
      <c r="G947" s="98"/>
      <c r="H947" s="98"/>
      <c r="I947" s="98"/>
      <c r="J947" s="98"/>
      <c r="K947" s="98"/>
      <c r="L947" s="98"/>
      <c r="M947" s="98"/>
      <c r="R947" s="98"/>
      <c r="S947" s="98"/>
      <c r="T947" s="98"/>
      <c r="U947" s="98"/>
      <c r="V947" s="98"/>
      <c r="W947" s="98"/>
      <c r="X947" s="98"/>
      <c r="Y947" s="98"/>
      <c r="Z947" s="98"/>
      <c r="AA947" s="98"/>
      <c r="AE947" s="98"/>
      <c r="AF947" s="98"/>
      <c r="AG947" s="98"/>
      <c r="AH947" s="98"/>
      <c r="AI947" s="98"/>
      <c r="AJ947" s="98"/>
      <c r="AK947" s="98"/>
    </row>
    <row r="948" ht="14.25">
      <c r="A948" s="98"/>
      <c r="B948" s="98"/>
      <c r="C948" s="98"/>
      <c r="D948" s="98"/>
      <c r="E948" s="98"/>
      <c r="F948" s="98"/>
      <c r="G948" s="98"/>
      <c r="H948" s="98"/>
      <c r="I948" s="98"/>
      <c r="J948" s="98"/>
      <c r="K948" s="98"/>
      <c r="L948" s="98"/>
      <c r="M948" s="98"/>
      <c r="R948" s="98"/>
      <c r="S948" s="98"/>
      <c r="T948" s="98"/>
      <c r="U948" s="98"/>
      <c r="V948" s="98"/>
      <c r="W948" s="98"/>
      <c r="X948" s="98"/>
      <c r="Y948" s="98"/>
      <c r="Z948" s="98"/>
      <c r="AA948" s="98"/>
      <c r="AE948" s="98"/>
      <c r="AF948" s="98"/>
      <c r="AG948" s="98"/>
      <c r="AH948" s="98"/>
      <c r="AI948" s="98"/>
      <c r="AJ948" s="98"/>
      <c r="AK948" s="98"/>
    </row>
    <row r="949" ht="14.25">
      <c r="A949" s="98"/>
      <c r="B949" s="98"/>
      <c r="C949" s="98"/>
      <c r="D949" s="98"/>
      <c r="E949" s="98"/>
      <c r="F949" s="98"/>
      <c r="G949" s="98"/>
      <c r="H949" s="98"/>
      <c r="I949" s="98"/>
      <c r="J949" s="98"/>
      <c r="K949" s="98"/>
      <c r="L949" s="98"/>
      <c r="M949" s="98"/>
      <c r="R949" s="98"/>
      <c r="S949" s="98"/>
      <c r="T949" s="98"/>
      <c r="U949" s="98"/>
      <c r="V949" s="98"/>
      <c r="W949" s="98"/>
      <c r="X949" s="98"/>
      <c r="Y949" s="98"/>
      <c r="Z949" s="98"/>
      <c r="AA949" s="98"/>
      <c r="AE949" s="98"/>
      <c r="AF949" s="98"/>
      <c r="AG949" s="98"/>
      <c r="AH949" s="98"/>
      <c r="AI949" s="98"/>
      <c r="AJ949" s="98"/>
      <c r="AK949" s="98"/>
    </row>
    <row r="950" ht="14.25">
      <c r="A950" s="98"/>
      <c r="B950" s="98"/>
      <c r="C950" s="98"/>
      <c r="D950" s="98"/>
      <c r="E950" s="98"/>
      <c r="F950" s="98"/>
      <c r="G950" s="98"/>
      <c r="H950" s="98"/>
      <c r="I950" s="98"/>
      <c r="J950" s="98"/>
      <c r="K950" s="98"/>
      <c r="L950" s="98"/>
      <c r="M950" s="98"/>
      <c r="R950" s="98"/>
      <c r="S950" s="98"/>
      <c r="T950" s="98"/>
      <c r="U950" s="98"/>
      <c r="V950" s="98"/>
      <c r="W950" s="98"/>
      <c r="X950" s="98"/>
      <c r="Y950" s="98"/>
      <c r="Z950" s="98"/>
      <c r="AA950" s="98"/>
      <c r="AE950" s="98"/>
      <c r="AF950" s="98"/>
      <c r="AG950" s="98"/>
      <c r="AH950" s="98"/>
      <c r="AI950" s="98"/>
      <c r="AJ950" s="98"/>
      <c r="AK950" s="98"/>
    </row>
    <row r="951" ht="14.25">
      <c r="A951" s="98"/>
      <c r="B951" s="98"/>
      <c r="C951" s="98"/>
      <c r="D951" s="98"/>
      <c r="E951" s="98"/>
      <c r="F951" s="98"/>
      <c r="G951" s="98"/>
      <c r="H951" s="98"/>
      <c r="I951" s="98"/>
      <c r="J951" s="98"/>
      <c r="K951" s="98"/>
      <c r="L951" s="98"/>
      <c r="M951" s="98"/>
      <c r="R951" s="98"/>
      <c r="S951" s="98"/>
      <c r="T951" s="98"/>
      <c r="U951" s="98"/>
      <c r="V951" s="98"/>
      <c r="W951" s="98"/>
      <c r="X951" s="98"/>
      <c r="Y951" s="98"/>
      <c r="Z951" s="98"/>
      <c r="AA951" s="98"/>
      <c r="AE951" s="98"/>
      <c r="AF951" s="98"/>
      <c r="AG951" s="98"/>
      <c r="AH951" s="98"/>
      <c r="AI951" s="98"/>
      <c r="AJ951" s="98"/>
      <c r="AK951" s="98"/>
    </row>
    <row r="952" ht="14.25">
      <c r="A952" s="98"/>
      <c r="B952" s="98"/>
      <c r="C952" s="98"/>
      <c r="D952" s="98"/>
      <c r="E952" s="98"/>
      <c r="F952" s="98"/>
      <c r="G952" s="98"/>
      <c r="H952" s="98"/>
      <c r="I952" s="98"/>
      <c r="J952" s="98"/>
      <c r="K952" s="98"/>
      <c r="L952" s="98"/>
      <c r="M952" s="98"/>
      <c r="R952" s="98"/>
      <c r="S952" s="98"/>
      <c r="T952" s="98"/>
      <c r="U952" s="98"/>
      <c r="V952" s="98"/>
      <c r="W952" s="98"/>
      <c r="X952" s="98"/>
      <c r="Y952" s="98"/>
      <c r="Z952" s="98"/>
      <c r="AA952" s="98"/>
      <c r="AE952" s="98"/>
      <c r="AF952" s="98"/>
      <c r="AG952" s="98"/>
      <c r="AH952" s="98"/>
      <c r="AI952" s="98"/>
      <c r="AJ952" s="98"/>
      <c r="AK952" s="98"/>
    </row>
    <row r="953" ht="14.25">
      <c r="A953" s="98"/>
      <c r="B953" s="98"/>
      <c r="C953" s="98"/>
      <c r="D953" s="98"/>
      <c r="E953" s="98"/>
      <c r="F953" s="98"/>
      <c r="G953" s="98"/>
      <c r="H953" s="98"/>
      <c r="I953" s="98"/>
      <c r="J953" s="98"/>
      <c r="K953" s="98"/>
      <c r="L953" s="98"/>
      <c r="M953" s="98"/>
      <c r="R953" s="98"/>
      <c r="S953" s="98"/>
      <c r="T953" s="98"/>
      <c r="U953" s="98"/>
      <c r="V953" s="98"/>
      <c r="W953" s="98"/>
      <c r="X953" s="98"/>
      <c r="Y953" s="98"/>
      <c r="Z953" s="98"/>
      <c r="AA953" s="98"/>
      <c r="AE953" s="98"/>
      <c r="AF953" s="98"/>
      <c r="AG953" s="98"/>
      <c r="AH953" s="98"/>
      <c r="AI953" s="98"/>
      <c r="AJ953" s="98"/>
      <c r="AK953" s="98"/>
    </row>
    <row r="954" ht="14.25">
      <c r="A954" s="98"/>
      <c r="B954" s="98"/>
      <c r="C954" s="98"/>
      <c r="D954" s="98"/>
      <c r="E954" s="98"/>
      <c r="F954" s="98"/>
      <c r="G954" s="98"/>
      <c r="H954" s="98"/>
      <c r="I954" s="98"/>
      <c r="J954" s="98"/>
      <c r="K954" s="98"/>
      <c r="L954" s="98"/>
      <c r="M954" s="98"/>
      <c r="R954" s="98"/>
      <c r="S954" s="98"/>
      <c r="T954" s="98"/>
      <c r="U954" s="98"/>
      <c r="V954" s="98"/>
      <c r="W954" s="98"/>
      <c r="X954" s="98"/>
      <c r="Y954" s="98"/>
      <c r="Z954" s="98"/>
      <c r="AA954" s="98"/>
      <c r="AE954" s="98"/>
      <c r="AF954" s="98"/>
      <c r="AG954" s="98"/>
      <c r="AH954" s="98"/>
      <c r="AI954" s="98"/>
      <c r="AJ954" s="98"/>
      <c r="AK954" s="98"/>
    </row>
    <row r="955" ht="14.25">
      <c r="A955" s="98"/>
      <c r="B955" s="98"/>
      <c r="C955" s="98"/>
      <c r="D955" s="98"/>
      <c r="E955" s="98"/>
      <c r="F955" s="98"/>
      <c r="G955" s="98"/>
      <c r="H955" s="98"/>
      <c r="I955" s="98"/>
      <c r="J955" s="98"/>
      <c r="K955" s="98"/>
      <c r="L955" s="98"/>
      <c r="M955" s="98"/>
      <c r="R955" s="98"/>
      <c r="S955" s="98"/>
      <c r="T955" s="98"/>
      <c r="U955" s="98"/>
      <c r="V955" s="98"/>
      <c r="W955" s="98"/>
      <c r="X955" s="98"/>
      <c r="Y955" s="98"/>
      <c r="Z955" s="98"/>
      <c r="AA955" s="98"/>
      <c r="AE955" s="98"/>
      <c r="AF955" s="98"/>
      <c r="AG955" s="98"/>
      <c r="AH955" s="98"/>
      <c r="AI955" s="98"/>
      <c r="AJ955" s="98"/>
      <c r="AK955" s="98"/>
    </row>
    <row r="956" ht="14.25">
      <c r="A956" s="98"/>
      <c r="B956" s="98"/>
      <c r="C956" s="98"/>
      <c r="D956" s="98"/>
      <c r="E956" s="98"/>
      <c r="F956" s="98"/>
      <c r="G956" s="98"/>
      <c r="H956" s="98"/>
      <c r="I956" s="98"/>
      <c r="J956" s="98"/>
      <c r="K956" s="98"/>
      <c r="L956" s="98"/>
      <c r="M956" s="98"/>
      <c r="R956" s="98"/>
      <c r="S956" s="98"/>
      <c r="T956" s="98"/>
      <c r="U956" s="98"/>
      <c r="V956" s="98"/>
      <c r="W956" s="98"/>
      <c r="X956" s="98"/>
      <c r="Y956" s="98"/>
      <c r="Z956" s="98"/>
      <c r="AA956" s="98"/>
      <c r="AE956" s="98"/>
      <c r="AF956" s="98"/>
      <c r="AG956" s="98"/>
      <c r="AH956" s="98"/>
      <c r="AI956" s="98"/>
      <c r="AJ956" s="98"/>
      <c r="AK956" s="98"/>
    </row>
    <row r="957" ht="14.25">
      <c r="A957" s="98"/>
      <c r="B957" s="98"/>
      <c r="C957" s="98"/>
      <c r="D957" s="98"/>
      <c r="E957" s="98"/>
      <c r="F957" s="98"/>
      <c r="G957" s="98"/>
      <c r="H957" s="98"/>
      <c r="I957" s="98"/>
      <c r="J957" s="98"/>
      <c r="K957" s="98"/>
      <c r="L957" s="98"/>
      <c r="M957" s="98"/>
      <c r="R957" s="98"/>
      <c r="S957" s="98"/>
      <c r="T957" s="98"/>
      <c r="U957" s="98"/>
      <c r="V957" s="98"/>
      <c r="W957" s="98"/>
      <c r="X957" s="98"/>
      <c r="Y957" s="98"/>
      <c r="Z957" s="98"/>
      <c r="AA957" s="98"/>
      <c r="AE957" s="98"/>
      <c r="AF957" s="98"/>
      <c r="AG957" s="98"/>
      <c r="AH957" s="98"/>
      <c r="AI957" s="98"/>
      <c r="AJ957" s="98"/>
      <c r="AK957" s="98"/>
    </row>
    <row r="958" ht="14.25">
      <c r="A958" s="98"/>
      <c r="B958" s="98"/>
      <c r="C958" s="98"/>
      <c r="D958" s="98"/>
      <c r="E958" s="98"/>
      <c r="F958" s="98"/>
      <c r="G958" s="98"/>
      <c r="H958" s="98"/>
      <c r="I958" s="98"/>
      <c r="J958" s="98"/>
      <c r="K958" s="98"/>
      <c r="L958" s="98"/>
      <c r="M958" s="98"/>
      <c r="R958" s="98"/>
      <c r="S958" s="98"/>
      <c r="T958" s="98"/>
      <c r="U958" s="98"/>
      <c r="V958" s="98"/>
      <c r="W958" s="98"/>
      <c r="X958" s="98"/>
      <c r="Y958" s="98"/>
      <c r="Z958" s="98"/>
      <c r="AA958" s="98"/>
      <c r="AE958" s="98"/>
      <c r="AF958" s="98"/>
      <c r="AG958" s="98"/>
      <c r="AH958" s="98"/>
      <c r="AI958" s="98"/>
      <c r="AJ958" s="98"/>
      <c r="AK958" s="98"/>
    </row>
    <row r="959" ht="14.25">
      <c r="A959" s="98"/>
      <c r="B959" s="98"/>
      <c r="C959" s="98"/>
      <c r="D959" s="98"/>
      <c r="E959" s="98"/>
      <c r="F959" s="98"/>
      <c r="G959" s="98"/>
      <c r="H959" s="98"/>
      <c r="I959" s="98"/>
      <c r="J959" s="98"/>
      <c r="K959" s="98"/>
      <c r="L959" s="98"/>
      <c r="M959" s="98"/>
      <c r="R959" s="98"/>
      <c r="S959" s="98"/>
      <c r="T959" s="98"/>
      <c r="U959" s="98"/>
      <c r="V959" s="98"/>
      <c r="W959" s="98"/>
      <c r="X959" s="98"/>
      <c r="Y959" s="98"/>
      <c r="Z959" s="98"/>
      <c r="AA959" s="98"/>
      <c r="AE959" s="98"/>
      <c r="AF959" s="98"/>
      <c r="AG959" s="98"/>
      <c r="AH959" s="98"/>
      <c r="AI959" s="98"/>
      <c r="AJ959" s="98"/>
      <c r="AK959" s="98"/>
    </row>
    <row r="960" ht="14.25">
      <c r="A960" s="98"/>
      <c r="B960" s="98"/>
      <c r="C960" s="98"/>
      <c r="D960" s="98"/>
      <c r="E960" s="98"/>
      <c r="F960" s="98"/>
      <c r="G960" s="98"/>
      <c r="H960" s="98"/>
      <c r="I960" s="98"/>
      <c r="J960" s="98"/>
      <c r="K960" s="98"/>
      <c r="L960" s="98"/>
      <c r="M960" s="98"/>
      <c r="R960" s="98"/>
      <c r="S960" s="98"/>
      <c r="T960" s="98"/>
      <c r="U960" s="98"/>
      <c r="V960" s="98"/>
      <c r="W960" s="98"/>
      <c r="X960" s="98"/>
      <c r="Y960" s="98"/>
      <c r="Z960" s="98"/>
      <c r="AA960" s="98"/>
      <c r="AE960" s="98"/>
      <c r="AF960" s="98"/>
      <c r="AG960" s="98"/>
      <c r="AH960" s="98"/>
      <c r="AI960" s="98"/>
      <c r="AJ960" s="98"/>
      <c r="AK960" s="98"/>
    </row>
    <row r="961" ht="14.25">
      <c r="A961" s="98"/>
      <c r="B961" s="98"/>
      <c r="C961" s="98"/>
      <c r="D961" s="98"/>
      <c r="E961" s="98"/>
      <c r="F961" s="98"/>
      <c r="G961" s="98"/>
      <c r="H961" s="98"/>
      <c r="I961" s="98"/>
      <c r="J961" s="98"/>
      <c r="K961" s="98"/>
      <c r="L961" s="98"/>
      <c r="M961" s="98"/>
      <c r="R961" s="98"/>
      <c r="S961" s="98"/>
      <c r="T961" s="98"/>
      <c r="U961" s="98"/>
      <c r="V961" s="98"/>
      <c r="W961" s="98"/>
      <c r="X961" s="98"/>
      <c r="Y961" s="98"/>
      <c r="Z961" s="98"/>
      <c r="AA961" s="98"/>
      <c r="AE961" s="98"/>
      <c r="AF961" s="98"/>
      <c r="AG961" s="98"/>
      <c r="AH961" s="98"/>
      <c r="AI961" s="98"/>
      <c r="AJ961" s="98"/>
      <c r="AK961" s="98"/>
    </row>
    <row r="962" ht="14.25">
      <c r="A962" s="98"/>
      <c r="B962" s="98"/>
      <c r="C962" s="98"/>
      <c r="D962" s="98"/>
      <c r="E962" s="98"/>
      <c r="F962" s="98"/>
      <c r="G962" s="98"/>
      <c r="H962" s="98"/>
      <c r="I962" s="98"/>
      <c r="J962" s="98"/>
      <c r="K962" s="98"/>
      <c r="L962" s="98"/>
      <c r="M962" s="98"/>
      <c r="R962" s="98"/>
      <c r="S962" s="98"/>
      <c r="T962" s="98"/>
      <c r="U962" s="98"/>
      <c r="V962" s="98"/>
      <c r="W962" s="98"/>
      <c r="X962" s="98"/>
      <c r="Y962" s="98"/>
      <c r="Z962" s="98"/>
      <c r="AA962" s="98"/>
      <c r="AE962" s="98"/>
      <c r="AF962" s="98"/>
      <c r="AG962" s="98"/>
      <c r="AH962" s="98"/>
      <c r="AI962" s="98"/>
      <c r="AJ962" s="98"/>
      <c r="AK962" s="98"/>
    </row>
    <row r="963" ht="14.25">
      <c r="A963" s="98"/>
      <c r="B963" s="98"/>
      <c r="C963" s="98"/>
      <c r="D963" s="98"/>
      <c r="E963" s="98"/>
      <c r="F963" s="98"/>
      <c r="G963" s="98"/>
      <c r="H963" s="98"/>
      <c r="I963" s="98"/>
      <c r="J963" s="98"/>
      <c r="K963" s="98"/>
      <c r="L963" s="98"/>
      <c r="M963" s="98"/>
      <c r="R963" s="98"/>
      <c r="S963" s="98"/>
      <c r="T963" s="98"/>
      <c r="U963" s="98"/>
      <c r="V963" s="98"/>
      <c r="W963" s="98"/>
      <c r="X963" s="98"/>
      <c r="Y963" s="98"/>
      <c r="Z963" s="98"/>
      <c r="AA963" s="98"/>
      <c r="AE963" s="98"/>
      <c r="AF963" s="98"/>
      <c r="AG963" s="98"/>
      <c r="AH963" s="98"/>
      <c r="AI963" s="98"/>
      <c r="AJ963" s="98"/>
      <c r="AK963" s="98"/>
    </row>
    <row r="964" ht="14.25">
      <c r="A964" s="98"/>
      <c r="B964" s="98"/>
      <c r="C964" s="98"/>
      <c r="D964" s="98"/>
      <c r="E964" s="98"/>
      <c r="F964" s="98"/>
      <c r="G964" s="98"/>
      <c r="H964" s="98"/>
      <c r="I964" s="98"/>
      <c r="J964" s="98"/>
      <c r="K964" s="98"/>
      <c r="L964" s="98"/>
      <c r="M964" s="98"/>
      <c r="R964" s="98"/>
      <c r="S964" s="98"/>
      <c r="T964" s="98"/>
      <c r="U964" s="98"/>
      <c r="V964" s="98"/>
      <c r="W964" s="98"/>
      <c r="X964" s="98"/>
      <c r="Y964" s="98"/>
      <c r="Z964" s="98"/>
      <c r="AA964" s="98"/>
      <c r="AE964" s="98"/>
      <c r="AF964" s="98"/>
      <c r="AG964" s="98"/>
      <c r="AH964" s="98"/>
      <c r="AI964" s="98"/>
      <c r="AJ964" s="98"/>
      <c r="AK964" s="98"/>
    </row>
    <row r="965" ht="14.25">
      <c r="A965" s="98"/>
      <c r="B965" s="98"/>
      <c r="C965" s="98"/>
      <c r="D965" s="98"/>
      <c r="E965" s="98"/>
      <c r="F965" s="98"/>
      <c r="G965" s="98"/>
      <c r="H965" s="98"/>
      <c r="I965" s="98"/>
      <c r="J965" s="98"/>
      <c r="K965" s="98"/>
      <c r="L965" s="98"/>
      <c r="M965" s="98"/>
      <c r="R965" s="98"/>
      <c r="S965" s="98"/>
      <c r="T965" s="98"/>
      <c r="U965" s="98"/>
      <c r="V965" s="98"/>
      <c r="W965" s="98"/>
      <c r="X965" s="98"/>
      <c r="Y965" s="98"/>
      <c r="Z965" s="98"/>
      <c r="AA965" s="98"/>
      <c r="AE965" s="98"/>
      <c r="AF965" s="98"/>
      <c r="AG965" s="98"/>
      <c r="AH965" s="98"/>
      <c r="AI965" s="98"/>
      <c r="AJ965" s="98"/>
      <c r="AK965" s="98"/>
    </row>
    <row r="966" ht="14.25">
      <c r="A966" s="98"/>
      <c r="B966" s="98"/>
      <c r="C966" s="98"/>
      <c r="D966" s="98"/>
      <c r="E966" s="98"/>
      <c r="F966" s="98"/>
      <c r="G966" s="98"/>
      <c r="H966" s="98"/>
      <c r="I966" s="98"/>
      <c r="J966" s="98"/>
      <c r="K966" s="98"/>
      <c r="L966" s="98"/>
      <c r="M966" s="98"/>
      <c r="R966" s="98"/>
      <c r="S966" s="98"/>
      <c r="T966" s="98"/>
      <c r="U966" s="98"/>
      <c r="V966" s="98"/>
      <c r="W966" s="98"/>
      <c r="X966" s="98"/>
      <c r="Y966" s="98"/>
      <c r="Z966" s="98"/>
      <c r="AA966" s="98"/>
      <c r="AE966" s="98"/>
      <c r="AF966" s="98"/>
      <c r="AG966" s="98"/>
      <c r="AH966" s="98"/>
      <c r="AI966" s="98"/>
      <c r="AJ966" s="98"/>
      <c r="AK966" s="98"/>
    </row>
    <row r="967" ht="14.25">
      <c r="A967" s="98"/>
      <c r="B967" s="98"/>
      <c r="C967" s="98"/>
      <c r="D967" s="98"/>
      <c r="E967" s="98"/>
      <c r="F967" s="98"/>
      <c r="G967" s="98"/>
      <c r="H967" s="98"/>
      <c r="I967" s="98"/>
      <c r="J967" s="98"/>
      <c r="K967" s="98"/>
      <c r="L967" s="98"/>
      <c r="M967" s="98"/>
      <c r="R967" s="98"/>
      <c r="S967" s="98"/>
      <c r="T967" s="98"/>
      <c r="U967" s="98"/>
      <c r="V967" s="98"/>
      <c r="W967" s="98"/>
      <c r="X967" s="98"/>
      <c r="Y967" s="98"/>
      <c r="Z967" s="98"/>
      <c r="AA967" s="98"/>
      <c r="AE967" s="98"/>
      <c r="AF967" s="98"/>
      <c r="AG967" s="98"/>
      <c r="AH967" s="98"/>
      <c r="AI967" s="98"/>
      <c r="AJ967" s="98"/>
      <c r="AK967" s="98"/>
    </row>
    <row r="968" ht="14.25">
      <c r="A968" s="98"/>
      <c r="B968" s="98"/>
      <c r="C968" s="98"/>
      <c r="D968" s="98"/>
      <c r="E968" s="98"/>
      <c r="F968" s="98"/>
      <c r="G968" s="98"/>
      <c r="H968" s="98"/>
      <c r="I968" s="98"/>
      <c r="J968" s="98"/>
      <c r="K968" s="98"/>
      <c r="L968" s="98"/>
      <c r="M968" s="98"/>
      <c r="R968" s="98"/>
      <c r="S968" s="98"/>
      <c r="T968" s="98"/>
      <c r="U968" s="98"/>
      <c r="V968" s="98"/>
      <c r="W968" s="98"/>
      <c r="X968" s="98"/>
      <c r="Y968" s="98"/>
      <c r="Z968" s="98"/>
      <c r="AA968" s="98"/>
      <c r="AE968" s="98"/>
      <c r="AF968" s="98"/>
      <c r="AG968" s="98"/>
      <c r="AH968" s="98"/>
      <c r="AI968" s="98"/>
      <c r="AJ968" s="98"/>
      <c r="AK968" s="98"/>
    </row>
    <row r="969" ht="14.25">
      <c r="A969" s="98"/>
      <c r="B969" s="98"/>
      <c r="C969" s="98"/>
      <c r="D969" s="98"/>
      <c r="E969" s="98"/>
      <c r="F969" s="98"/>
      <c r="G969" s="98"/>
      <c r="H969" s="98"/>
      <c r="I969" s="98"/>
      <c r="J969" s="98"/>
      <c r="K969" s="98"/>
      <c r="L969" s="98"/>
      <c r="M969" s="98"/>
      <c r="R969" s="98"/>
      <c r="S969" s="98"/>
      <c r="T969" s="98"/>
      <c r="U969" s="98"/>
      <c r="V969" s="98"/>
      <c r="W969" s="98"/>
      <c r="X969" s="98"/>
      <c r="Y969" s="98"/>
      <c r="Z969" s="98"/>
      <c r="AA969" s="98"/>
      <c r="AE969" s="98"/>
      <c r="AF969" s="98"/>
      <c r="AG969" s="98"/>
      <c r="AH969" s="98"/>
      <c r="AI969" s="98"/>
      <c r="AJ969" s="98"/>
      <c r="AK969" s="98"/>
    </row>
    <row r="970" ht="14.25">
      <c r="A970" s="98"/>
      <c r="B970" s="98"/>
      <c r="C970" s="98"/>
      <c r="D970" s="98"/>
      <c r="E970" s="98"/>
      <c r="F970" s="98"/>
      <c r="G970" s="98"/>
      <c r="H970" s="98"/>
      <c r="I970" s="98"/>
      <c r="J970" s="98"/>
      <c r="K970" s="98"/>
      <c r="L970" s="98"/>
      <c r="M970" s="98"/>
      <c r="R970" s="98"/>
      <c r="S970" s="98"/>
      <c r="T970" s="98"/>
      <c r="U970" s="98"/>
      <c r="V970" s="98"/>
      <c r="W970" s="98"/>
      <c r="X970" s="98"/>
      <c r="Y970" s="98"/>
      <c r="Z970" s="98"/>
      <c r="AA970" s="98"/>
      <c r="AE970" s="98"/>
      <c r="AF970" s="98"/>
      <c r="AG970" s="98"/>
      <c r="AH970" s="98"/>
      <c r="AI970" s="98"/>
      <c r="AJ970" s="98"/>
      <c r="AK970" s="98"/>
    </row>
    <row r="971" ht="14.25">
      <c r="A971" s="98"/>
      <c r="B971" s="98"/>
      <c r="C971" s="98"/>
      <c r="D971" s="98"/>
      <c r="E971" s="98"/>
      <c r="F971" s="98"/>
      <c r="G971" s="98"/>
      <c r="H971" s="98"/>
      <c r="I971" s="98"/>
      <c r="J971" s="98"/>
      <c r="K971" s="98"/>
      <c r="L971" s="98"/>
      <c r="M971" s="98"/>
      <c r="R971" s="98"/>
      <c r="S971" s="98"/>
      <c r="T971" s="98"/>
      <c r="U971" s="98"/>
      <c r="V971" s="98"/>
      <c r="W971" s="98"/>
      <c r="X971" s="98"/>
      <c r="Y971" s="98"/>
      <c r="Z971" s="98"/>
      <c r="AA971" s="98"/>
      <c r="AE971" s="98"/>
      <c r="AF971" s="98"/>
      <c r="AG971" s="98"/>
      <c r="AH971" s="98"/>
      <c r="AI971" s="98"/>
      <c r="AJ971" s="98"/>
      <c r="AK971" s="98"/>
    </row>
    <row r="972" ht="14.25">
      <c r="A972" s="98"/>
      <c r="B972" s="98"/>
      <c r="C972" s="98"/>
      <c r="D972" s="98"/>
      <c r="E972" s="98"/>
      <c r="F972" s="98"/>
      <c r="G972" s="98"/>
      <c r="H972" s="98"/>
      <c r="I972" s="98"/>
      <c r="J972" s="98"/>
      <c r="K972" s="98"/>
      <c r="L972" s="98"/>
      <c r="M972" s="98"/>
      <c r="R972" s="98"/>
      <c r="S972" s="98"/>
      <c r="T972" s="98"/>
      <c r="U972" s="98"/>
      <c r="V972" s="98"/>
      <c r="W972" s="98"/>
      <c r="X972" s="98"/>
      <c r="Y972" s="98"/>
      <c r="Z972" s="98"/>
      <c r="AA972" s="98"/>
      <c r="AE972" s="98"/>
      <c r="AF972" s="98"/>
      <c r="AG972" s="98"/>
      <c r="AH972" s="98"/>
      <c r="AI972" s="98"/>
      <c r="AJ972" s="98"/>
      <c r="AK972" s="98"/>
    </row>
    <row r="973" ht="14.25">
      <c r="A973" s="98"/>
      <c r="B973" s="98"/>
      <c r="C973" s="98"/>
      <c r="D973" s="98"/>
      <c r="E973" s="98"/>
      <c r="F973" s="98"/>
      <c r="G973" s="98"/>
      <c r="H973" s="98"/>
      <c r="I973" s="98"/>
      <c r="J973" s="98"/>
      <c r="K973" s="98"/>
      <c r="L973" s="98"/>
      <c r="M973" s="98"/>
      <c r="R973" s="98"/>
      <c r="S973" s="98"/>
      <c r="T973" s="98"/>
      <c r="U973" s="98"/>
      <c r="V973" s="98"/>
      <c r="W973" s="98"/>
      <c r="X973" s="98"/>
      <c r="Y973" s="98"/>
      <c r="Z973" s="98"/>
      <c r="AA973" s="98"/>
      <c r="AE973" s="98"/>
      <c r="AF973" s="98"/>
      <c r="AG973" s="98"/>
      <c r="AH973" s="98"/>
      <c r="AI973" s="98"/>
      <c r="AJ973" s="98"/>
      <c r="AK973" s="98"/>
    </row>
    <row r="974" ht="14.25">
      <c r="A974" s="98"/>
      <c r="B974" s="98"/>
      <c r="C974" s="98"/>
      <c r="D974" s="98"/>
      <c r="E974" s="98"/>
      <c r="F974" s="98"/>
      <c r="G974" s="98"/>
      <c r="H974" s="98"/>
      <c r="I974" s="98"/>
      <c r="J974" s="98"/>
      <c r="K974" s="98"/>
      <c r="L974" s="98"/>
      <c r="M974" s="98"/>
      <c r="R974" s="98"/>
      <c r="S974" s="98"/>
      <c r="T974" s="98"/>
      <c r="U974" s="98"/>
      <c r="V974" s="98"/>
      <c r="W974" s="98"/>
      <c r="X974" s="98"/>
      <c r="Y974" s="98"/>
      <c r="Z974" s="98"/>
      <c r="AA974" s="98"/>
      <c r="AE974" s="98"/>
      <c r="AF974" s="98"/>
      <c r="AG974" s="98"/>
      <c r="AH974" s="98"/>
      <c r="AI974" s="98"/>
      <c r="AJ974" s="98"/>
      <c r="AK974" s="98"/>
    </row>
    <row r="975" ht="14.25">
      <c r="A975" s="98"/>
      <c r="B975" s="98"/>
      <c r="C975" s="98"/>
      <c r="D975" s="98"/>
      <c r="E975" s="98"/>
      <c r="F975" s="98"/>
      <c r="G975" s="98"/>
      <c r="H975" s="98"/>
      <c r="I975" s="98"/>
      <c r="J975" s="98"/>
      <c r="K975" s="98"/>
      <c r="L975" s="98"/>
      <c r="M975" s="98"/>
      <c r="R975" s="98"/>
      <c r="S975" s="98"/>
      <c r="T975" s="98"/>
      <c r="U975" s="98"/>
      <c r="V975" s="98"/>
      <c r="W975" s="98"/>
      <c r="X975" s="98"/>
      <c r="Y975" s="98"/>
      <c r="Z975" s="98"/>
      <c r="AA975" s="98"/>
      <c r="AE975" s="98"/>
      <c r="AF975" s="98"/>
      <c r="AG975" s="98"/>
      <c r="AH975" s="98"/>
      <c r="AI975" s="98"/>
      <c r="AJ975" s="98"/>
      <c r="AK975" s="98"/>
    </row>
    <row r="976" ht="14.25">
      <c r="A976" s="98"/>
      <c r="B976" s="98"/>
      <c r="C976" s="98"/>
      <c r="D976" s="98"/>
      <c r="E976" s="98"/>
      <c r="F976" s="98"/>
      <c r="G976" s="98"/>
      <c r="H976" s="98"/>
      <c r="I976" s="98"/>
      <c r="J976" s="98"/>
      <c r="K976" s="98"/>
      <c r="L976" s="98"/>
      <c r="M976" s="98"/>
      <c r="R976" s="98"/>
      <c r="S976" s="98"/>
      <c r="T976" s="98"/>
      <c r="U976" s="98"/>
      <c r="V976" s="98"/>
      <c r="W976" s="98"/>
      <c r="X976" s="98"/>
      <c r="Y976" s="98"/>
      <c r="Z976" s="98"/>
      <c r="AA976" s="98"/>
      <c r="AE976" s="98"/>
      <c r="AF976" s="98"/>
      <c r="AG976" s="98"/>
      <c r="AH976" s="98"/>
      <c r="AI976" s="98"/>
      <c r="AJ976" s="98"/>
      <c r="AK976" s="98"/>
    </row>
    <row r="977" ht="14.25">
      <c r="A977" s="98"/>
      <c r="B977" s="98"/>
      <c r="C977" s="98"/>
      <c r="D977" s="98"/>
      <c r="E977" s="98"/>
      <c r="F977" s="98"/>
      <c r="G977" s="98"/>
      <c r="H977" s="98"/>
      <c r="I977" s="98"/>
      <c r="J977" s="98"/>
      <c r="K977" s="98"/>
      <c r="L977" s="98"/>
      <c r="M977" s="98"/>
      <c r="R977" s="98"/>
      <c r="S977" s="98"/>
      <c r="T977" s="98"/>
      <c r="U977" s="98"/>
      <c r="V977" s="98"/>
      <c r="W977" s="98"/>
      <c r="X977" s="98"/>
      <c r="Y977" s="98"/>
      <c r="Z977" s="98"/>
      <c r="AA977" s="98"/>
      <c r="AE977" s="98"/>
      <c r="AF977" s="98"/>
      <c r="AG977" s="98"/>
      <c r="AH977" s="98"/>
      <c r="AI977" s="98"/>
      <c r="AJ977" s="98"/>
      <c r="AK977" s="98"/>
    </row>
    <row r="978" ht="14.25">
      <c r="A978" s="98"/>
      <c r="B978" s="98"/>
      <c r="C978" s="98"/>
      <c r="D978" s="98"/>
      <c r="E978" s="98"/>
      <c r="F978" s="98"/>
      <c r="G978" s="98"/>
      <c r="H978" s="98"/>
      <c r="I978" s="98"/>
      <c r="J978" s="98"/>
      <c r="K978" s="98"/>
      <c r="L978" s="98"/>
      <c r="M978" s="98"/>
      <c r="R978" s="98"/>
      <c r="S978" s="98"/>
      <c r="T978" s="98"/>
      <c r="U978" s="98"/>
      <c r="V978" s="98"/>
      <c r="W978" s="98"/>
      <c r="X978" s="98"/>
      <c r="Y978" s="98"/>
      <c r="Z978" s="98"/>
      <c r="AA978" s="98"/>
      <c r="AE978" s="98"/>
      <c r="AF978" s="98"/>
      <c r="AG978" s="98"/>
      <c r="AH978" s="98"/>
      <c r="AI978" s="98"/>
      <c r="AJ978" s="98"/>
      <c r="AK978" s="98"/>
    </row>
    <row r="979" ht="14.25">
      <c r="A979" s="98"/>
      <c r="B979" s="98"/>
      <c r="C979" s="98"/>
      <c r="D979" s="98"/>
      <c r="E979" s="98"/>
      <c r="F979" s="98"/>
      <c r="G979" s="98"/>
      <c r="H979" s="98"/>
      <c r="I979" s="98"/>
      <c r="J979" s="98"/>
      <c r="K979" s="98"/>
      <c r="L979" s="98"/>
      <c r="M979" s="98"/>
      <c r="R979" s="98"/>
      <c r="S979" s="98"/>
      <c r="T979" s="98"/>
      <c r="U979" s="98"/>
      <c r="V979" s="98"/>
      <c r="W979" s="98"/>
      <c r="X979" s="98"/>
      <c r="Y979" s="98"/>
      <c r="Z979" s="98"/>
      <c r="AA979" s="98"/>
      <c r="AE979" s="98"/>
      <c r="AF979" s="98"/>
      <c r="AG979" s="98"/>
      <c r="AH979" s="98"/>
      <c r="AI979" s="98"/>
      <c r="AJ979" s="98"/>
      <c r="AK979" s="98"/>
    </row>
    <row r="980" ht="14.25">
      <c r="A980" s="98"/>
      <c r="B980" s="98"/>
      <c r="C980" s="98"/>
      <c r="D980" s="98"/>
      <c r="E980" s="98"/>
      <c r="F980" s="98"/>
      <c r="G980" s="98"/>
      <c r="H980" s="98"/>
      <c r="I980" s="98"/>
      <c r="J980" s="98"/>
      <c r="K980" s="98"/>
      <c r="L980" s="98"/>
      <c r="M980" s="98"/>
      <c r="R980" s="98"/>
      <c r="S980" s="98"/>
      <c r="T980" s="98"/>
      <c r="U980" s="98"/>
      <c r="V980" s="98"/>
      <c r="W980" s="98"/>
      <c r="X980" s="98"/>
      <c r="Y980" s="98"/>
      <c r="Z980" s="98"/>
      <c r="AA980" s="98"/>
      <c r="AE980" s="98"/>
      <c r="AF980" s="98"/>
      <c r="AG980" s="98"/>
      <c r="AH980" s="98"/>
      <c r="AI980" s="98"/>
      <c r="AJ980" s="98"/>
      <c r="AK980" s="98"/>
    </row>
    <row r="981" ht="14.25">
      <c r="A981" s="98"/>
      <c r="B981" s="98"/>
      <c r="C981" s="98"/>
      <c r="D981" s="98"/>
      <c r="E981" s="98"/>
      <c r="F981" s="98"/>
      <c r="G981" s="98"/>
      <c r="H981" s="98"/>
      <c r="I981" s="98"/>
      <c r="J981" s="98"/>
      <c r="K981" s="98"/>
      <c r="L981" s="98"/>
      <c r="M981" s="98"/>
      <c r="R981" s="98"/>
      <c r="S981" s="98"/>
      <c r="T981" s="98"/>
      <c r="U981" s="98"/>
      <c r="V981" s="98"/>
      <c r="W981" s="98"/>
      <c r="X981" s="98"/>
      <c r="Y981" s="98"/>
      <c r="Z981" s="98"/>
      <c r="AA981" s="98"/>
      <c r="AE981" s="98"/>
      <c r="AF981" s="98"/>
      <c r="AG981" s="98"/>
      <c r="AH981" s="98"/>
      <c r="AI981" s="98"/>
      <c r="AJ981" s="98"/>
      <c r="AK981" s="98"/>
    </row>
    <row r="982" ht="14.25">
      <c r="A982" s="98"/>
      <c r="B982" s="98"/>
      <c r="C982" s="98"/>
      <c r="D982" s="98"/>
      <c r="E982" s="98"/>
      <c r="F982" s="98"/>
      <c r="G982" s="98"/>
      <c r="H982" s="98"/>
      <c r="I982" s="98"/>
      <c r="J982" s="98"/>
      <c r="K982" s="98"/>
      <c r="L982" s="98"/>
      <c r="M982" s="98"/>
      <c r="R982" s="98"/>
      <c r="S982" s="98"/>
      <c r="T982" s="98"/>
      <c r="U982" s="98"/>
      <c r="V982" s="98"/>
      <c r="W982" s="98"/>
      <c r="X982" s="98"/>
      <c r="Y982" s="98"/>
      <c r="Z982" s="98"/>
      <c r="AA982" s="98"/>
      <c r="AE982" s="98"/>
      <c r="AF982" s="98"/>
      <c r="AG982" s="98"/>
      <c r="AH982" s="98"/>
      <c r="AI982" s="98"/>
      <c r="AJ982" s="98"/>
      <c r="AK982" s="98"/>
    </row>
    <row r="983" ht="14.25">
      <c r="A983" s="98"/>
      <c r="B983" s="98"/>
      <c r="C983" s="98"/>
      <c r="D983" s="98"/>
      <c r="E983" s="98"/>
      <c r="F983" s="98"/>
      <c r="G983" s="98"/>
      <c r="H983" s="98"/>
      <c r="I983" s="98"/>
      <c r="J983" s="98"/>
      <c r="K983" s="98"/>
      <c r="L983" s="98"/>
      <c r="M983" s="98"/>
      <c r="R983" s="98"/>
      <c r="S983" s="98"/>
      <c r="T983" s="98"/>
      <c r="U983" s="98"/>
      <c r="V983" s="98"/>
      <c r="W983" s="98"/>
      <c r="X983" s="98"/>
      <c r="Y983" s="98"/>
      <c r="Z983" s="98"/>
      <c r="AA983" s="98"/>
      <c r="AE983" s="98"/>
      <c r="AF983" s="98"/>
      <c r="AG983" s="98"/>
      <c r="AH983" s="98"/>
      <c r="AI983" s="98"/>
      <c r="AJ983" s="98"/>
      <c r="AK983" s="98"/>
    </row>
    <row r="984" ht="14.25">
      <c r="A984" s="98"/>
      <c r="B984" s="98"/>
      <c r="C984" s="98"/>
      <c r="D984" s="98"/>
      <c r="E984" s="98"/>
      <c r="F984" s="98"/>
      <c r="G984" s="98"/>
      <c r="H984" s="98"/>
      <c r="I984" s="98"/>
      <c r="J984" s="98"/>
      <c r="K984" s="98"/>
      <c r="L984" s="98"/>
      <c r="M984" s="98"/>
      <c r="R984" s="98"/>
      <c r="S984" s="98"/>
      <c r="T984" s="98"/>
      <c r="U984" s="98"/>
      <c r="V984" s="98"/>
      <c r="W984" s="98"/>
      <c r="X984" s="98"/>
      <c r="Y984" s="98"/>
      <c r="Z984" s="98"/>
      <c r="AA984" s="98"/>
      <c r="AE984" s="98"/>
      <c r="AF984" s="98"/>
      <c r="AG984" s="98"/>
      <c r="AH984" s="98"/>
      <c r="AI984" s="98"/>
      <c r="AJ984" s="98"/>
      <c r="AK984" s="98"/>
    </row>
    <row r="985" ht="14.25">
      <c r="A985" s="98"/>
      <c r="B985" s="98"/>
      <c r="C985" s="98"/>
      <c r="D985" s="98"/>
      <c r="E985" s="98"/>
      <c r="F985" s="98"/>
      <c r="G985" s="98"/>
      <c r="H985" s="98"/>
      <c r="I985" s="98"/>
      <c r="J985" s="98"/>
      <c r="K985" s="98"/>
      <c r="L985" s="98"/>
      <c r="M985" s="98"/>
      <c r="R985" s="98"/>
      <c r="S985" s="98"/>
      <c r="T985" s="98"/>
      <c r="U985" s="98"/>
      <c r="V985" s="98"/>
      <c r="W985" s="98"/>
      <c r="X985" s="98"/>
      <c r="Y985" s="98"/>
      <c r="Z985" s="98"/>
      <c r="AA985" s="98"/>
      <c r="AE985" s="98"/>
      <c r="AF985" s="98"/>
      <c r="AG985" s="98"/>
      <c r="AH985" s="98"/>
      <c r="AI985" s="98"/>
      <c r="AJ985" s="98"/>
      <c r="AK985" s="98"/>
    </row>
    <row r="986" ht="14.25">
      <c r="A986" s="98"/>
      <c r="B986" s="98"/>
      <c r="C986" s="98"/>
      <c r="D986" s="98"/>
      <c r="E986" s="98"/>
      <c r="F986" s="98"/>
      <c r="G986" s="98"/>
      <c r="H986" s="98"/>
      <c r="I986" s="98"/>
      <c r="J986" s="98"/>
      <c r="K986" s="98"/>
      <c r="L986" s="98"/>
      <c r="M986" s="98"/>
      <c r="R986" s="98"/>
      <c r="S986" s="98"/>
      <c r="T986" s="98"/>
      <c r="U986" s="98"/>
      <c r="V986" s="98"/>
      <c r="W986" s="98"/>
      <c r="X986" s="98"/>
      <c r="Y986" s="98"/>
      <c r="Z986" s="98"/>
      <c r="AA986" s="98"/>
      <c r="AE986" s="98"/>
      <c r="AF986" s="98"/>
      <c r="AG986" s="98"/>
      <c r="AH986" s="98"/>
      <c r="AI986" s="98"/>
      <c r="AJ986" s="98"/>
      <c r="AK986" s="98"/>
    </row>
    <row r="987" ht="14.25">
      <c r="A987" s="98"/>
      <c r="B987" s="98"/>
      <c r="C987" s="98"/>
      <c r="D987" s="98"/>
      <c r="E987" s="98"/>
      <c r="F987" s="98"/>
      <c r="G987" s="98"/>
      <c r="H987" s="98"/>
      <c r="I987" s="98"/>
      <c r="J987" s="98"/>
      <c r="K987" s="98"/>
      <c r="L987" s="98"/>
      <c r="M987" s="98"/>
      <c r="R987" s="98"/>
      <c r="S987" s="98"/>
      <c r="T987" s="98"/>
      <c r="U987" s="98"/>
      <c r="V987" s="98"/>
      <c r="W987" s="98"/>
      <c r="X987" s="98"/>
      <c r="Y987" s="98"/>
      <c r="Z987" s="98"/>
      <c r="AA987" s="98"/>
      <c r="AE987" s="98"/>
      <c r="AF987" s="98"/>
      <c r="AG987" s="98"/>
      <c r="AH987" s="98"/>
      <c r="AI987" s="98"/>
      <c r="AJ987" s="98"/>
      <c r="AK987" s="98"/>
    </row>
    <row r="988" ht="14.25">
      <c r="A988" s="98"/>
      <c r="B988" s="98"/>
      <c r="C988" s="98"/>
      <c r="D988" s="98"/>
      <c r="E988" s="98"/>
      <c r="F988" s="98"/>
      <c r="G988" s="98"/>
      <c r="H988" s="98"/>
      <c r="I988" s="98"/>
      <c r="J988" s="98"/>
      <c r="K988" s="98"/>
      <c r="L988" s="98"/>
      <c r="M988" s="98"/>
      <c r="R988" s="98"/>
      <c r="S988" s="98"/>
      <c r="T988" s="98"/>
      <c r="U988" s="98"/>
      <c r="V988" s="98"/>
      <c r="W988" s="98"/>
      <c r="X988" s="98"/>
      <c r="Y988" s="98"/>
      <c r="Z988" s="98"/>
      <c r="AA988" s="98"/>
      <c r="AE988" s="98"/>
      <c r="AF988" s="98"/>
      <c r="AG988" s="98"/>
      <c r="AH988" s="98"/>
      <c r="AI988" s="98"/>
      <c r="AJ988" s="98"/>
      <c r="AK988" s="98"/>
    </row>
    <row r="989" ht="14.25">
      <c r="A989" s="98"/>
      <c r="B989" s="98"/>
      <c r="C989" s="98"/>
      <c r="D989" s="98"/>
      <c r="E989" s="98"/>
      <c r="F989" s="98"/>
      <c r="G989" s="98"/>
      <c r="H989" s="98"/>
      <c r="I989" s="98"/>
      <c r="J989" s="98"/>
      <c r="K989" s="98"/>
      <c r="L989" s="98"/>
      <c r="M989" s="98"/>
      <c r="R989" s="98"/>
      <c r="S989" s="98"/>
      <c r="T989" s="98"/>
      <c r="U989" s="98"/>
      <c r="V989" s="98"/>
      <c r="W989" s="98"/>
      <c r="X989" s="98"/>
      <c r="Y989" s="98"/>
      <c r="Z989" s="98"/>
      <c r="AA989" s="98"/>
      <c r="AE989" s="98"/>
      <c r="AF989" s="98"/>
      <c r="AG989" s="98"/>
      <c r="AH989" s="98"/>
      <c r="AI989" s="98"/>
      <c r="AJ989" s="98"/>
      <c r="AK989" s="98"/>
    </row>
    <row r="990" ht="14.25">
      <c r="A990" s="98"/>
      <c r="B990" s="98"/>
      <c r="C990" s="98"/>
      <c r="D990" s="98"/>
      <c r="E990" s="98"/>
      <c r="F990" s="98"/>
      <c r="G990" s="98"/>
      <c r="H990" s="98"/>
      <c r="I990" s="98"/>
      <c r="J990" s="98"/>
      <c r="K990" s="98"/>
      <c r="L990" s="98"/>
      <c r="M990" s="98"/>
      <c r="R990" s="98"/>
      <c r="S990" s="98"/>
      <c r="T990" s="98"/>
      <c r="U990" s="98"/>
      <c r="V990" s="98"/>
      <c r="W990" s="98"/>
      <c r="X990" s="98"/>
      <c r="Y990" s="98"/>
      <c r="Z990" s="98"/>
      <c r="AA990" s="98"/>
      <c r="AE990" s="98"/>
      <c r="AF990" s="98"/>
      <c r="AG990" s="98"/>
      <c r="AH990" s="98"/>
      <c r="AI990" s="98"/>
      <c r="AJ990" s="98"/>
      <c r="AK990" s="98"/>
    </row>
    <row r="991" ht="14.25">
      <c r="A991" s="98"/>
      <c r="B991" s="98"/>
      <c r="C991" s="98"/>
      <c r="D991" s="98"/>
      <c r="E991" s="98"/>
      <c r="F991" s="98"/>
      <c r="G991" s="98"/>
      <c r="H991" s="98"/>
      <c r="I991" s="98"/>
      <c r="J991" s="98"/>
      <c r="K991" s="98"/>
      <c r="L991" s="98"/>
      <c r="M991" s="98"/>
      <c r="R991" s="98"/>
      <c r="S991" s="98"/>
      <c r="T991" s="98"/>
      <c r="U991" s="98"/>
      <c r="V991" s="98"/>
      <c r="W991" s="98"/>
      <c r="X991" s="98"/>
      <c r="Y991" s="98"/>
      <c r="Z991" s="98"/>
      <c r="AA991" s="98"/>
      <c r="AE991" s="98"/>
      <c r="AF991" s="98"/>
      <c r="AG991" s="98"/>
      <c r="AH991" s="98"/>
      <c r="AI991" s="98"/>
      <c r="AJ991" s="98"/>
      <c r="AK991" s="98"/>
    </row>
    <row r="992" ht="14.25">
      <c r="A992" s="98"/>
      <c r="B992" s="98"/>
      <c r="C992" s="98"/>
      <c r="D992" s="98"/>
      <c r="E992" s="98"/>
      <c r="F992" s="98"/>
      <c r="G992" s="98"/>
      <c r="H992" s="98"/>
      <c r="I992" s="98"/>
      <c r="J992" s="98"/>
      <c r="K992" s="98"/>
      <c r="L992" s="98"/>
      <c r="M992" s="98"/>
      <c r="R992" s="98"/>
      <c r="S992" s="98"/>
      <c r="T992" s="98"/>
      <c r="U992" s="98"/>
      <c r="V992" s="98"/>
      <c r="W992" s="98"/>
      <c r="X992" s="98"/>
      <c r="Y992" s="98"/>
      <c r="Z992" s="98"/>
      <c r="AA992" s="98"/>
      <c r="AE992" s="98"/>
      <c r="AF992" s="98"/>
      <c r="AG992" s="98"/>
      <c r="AH992" s="98"/>
      <c r="AI992" s="98"/>
      <c r="AJ992" s="98"/>
      <c r="AK992" s="98"/>
    </row>
    <row r="993" ht="14.25">
      <c r="A993" s="98"/>
      <c r="B993" s="98"/>
      <c r="C993" s="98"/>
      <c r="D993" s="98"/>
      <c r="E993" s="98"/>
      <c r="F993" s="98"/>
      <c r="G993" s="98"/>
      <c r="H993" s="98"/>
      <c r="I993" s="98"/>
      <c r="J993" s="98"/>
      <c r="K993" s="98"/>
      <c r="L993" s="98"/>
      <c r="M993" s="98"/>
      <c r="R993" s="98"/>
      <c r="S993" s="98"/>
      <c r="T993" s="98"/>
      <c r="U993" s="98"/>
      <c r="V993" s="98"/>
      <c r="W993" s="98"/>
      <c r="X993" s="98"/>
      <c r="Y993" s="98"/>
      <c r="Z993" s="98"/>
      <c r="AA993" s="98"/>
      <c r="AE993" s="98"/>
      <c r="AF993" s="98"/>
      <c r="AG993" s="98"/>
      <c r="AH993" s="98"/>
      <c r="AI993" s="98"/>
      <c r="AJ993" s="98"/>
      <c r="AK993" s="98"/>
    </row>
    <row r="994" ht="14.25">
      <c r="A994" s="98"/>
      <c r="B994" s="98"/>
      <c r="C994" s="98"/>
      <c r="D994" s="98"/>
      <c r="E994" s="98"/>
      <c r="F994" s="98"/>
      <c r="G994" s="98"/>
      <c r="H994" s="98"/>
      <c r="I994" s="98"/>
      <c r="J994" s="98"/>
      <c r="K994" s="98"/>
      <c r="L994" s="98"/>
      <c r="M994" s="98"/>
      <c r="R994" s="98"/>
      <c r="S994" s="98"/>
      <c r="T994" s="98"/>
      <c r="U994" s="98"/>
      <c r="V994" s="98"/>
      <c r="W994" s="98"/>
      <c r="X994" s="98"/>
      <c r="Y994" s="98"/>
      <c r="Z994" s="98"/>
      <c r="AA994" s="98"/>
      <c r="AE994" s="98"/>
      <c r="AF994" s="98"/>
      <c r="AG994" s="98"/>
      <c r="AH994" s="98"/>
      <c r="AI994" s="98"/>
      <c r="AJ994" s="98"/>
      <c r="AK994" s="98"/>
    </row>
    <row r="995" ht="14.25">
      <c r="A995" s="98"/>
      <c r="B995" s="98"/>
      <c r="C995" s="98"/>
      <c r="D995" s="98"/>
      <c r="E995" s="98"/>
      <c r="F995" s="98"/>
      <c r="G995" s="98"/>
      <c r="H995" s="98"/>
      <c r="I995" s="98"/>
      <c r="J995" s="98"/>
      <c r="K995" s="98"/>
      <c r="L995" s="98"/>
      <c r="M995" s="98"/>
      <c r="R995" s="98"/>
      <c r="S995" s="98"/>
      <c r="T995" s="98"/>
      <c r="U995" s="98"/>
      <c r="V995" s="98"/>
      <c r="W995" s="98"/>
      <c r="X995" s="98"/>
      <c r="Y995" s="98"/>
      <c r="Z995" s="98"/>
      <c r="AA995" s="98"/>
      <c r="AE995" s="98"/>
      <c r="AF995" s="98"/>
      <c r="AG995" s="98"/>
      <c r="AH995" s="98"/>
      <c r="AI995" s="98"/>
      <c r="AJ995" s="98"/>
      <c r="AK995" s="98"/>
    </row>
    <row r="996" ht="14.25">
      <c r="A996" s="98"/>
      <c r="B996" s="98"/>
      <c r="C996" s="98"/>
      <c r="D996" s="98"/>
      <c r="E996" s="98"/>
      <c r="F996" s="98"/>
      <c r="G996" s="98"/>
      <c r="H996" s="98"/>
      <c r="I996" s="98"/>
      <c r="J996" s="98"/>
      <c r="K996" s="98"/>
      <c r="L996" s="98"/>
      <c r="M996" s="98"/>
      <c r="R996" s="98"/>
      <c r="S996" s="98"/>
      <c r="T996" s="98"/>
      <c r="U996" s="98"/>
      <c r="V996" s="98"/>
      <c r="W996" s="98"/>
      <c r="X996" s="98"/>
      <c r="Y996" s="98"/>
      <c r="Z996" s="98"/>
      <c r="AA996" s="98"/>
      <c r="AE996" s="98"/>
      <c r="AF996" s="98"/>
      <c r="AG996" s="98"/>
      <c r="AH996" s="98"/>
      <c r="AI996" s="98"/>
      <c r="AJ996" s="98"/>
      <c r="AK996" s="98"/>
    </row>
    <row r="997" ht="14.25">
      <c r="A997" s="98"/>
      <c r="B997" s="98"/>
      <c r="C997" s="98"/>
      <c r="D997" s="98"/>
      <c r="E997" s="98"/>
      <c r="F997" s="98"/>
      <c r="G997" s="98"/>
      <c r="H997" s="98"/>
      <c r="I997" s="98"/>
      <c r="J997" s="98"/>
      <c r="K997" s="98"/>
      <c r="L997" s="98"/>
      <c r="M997" s="98"/>
      <c r="R997" s="98"/>
      <c r="S997" s="98"/>
      <c r="T997" s="98"/>
      <c r="U997" s="98"/>
      <c r="V997" s="98"/>
      <c r="W997" s="98"/>
      <c r="X997" s="98"/>
      <c r="Y997" s="98"/>
      <c r="Z997" s="98"/>
      <c r="AA997" s="98"/>
      <c r="AE997" s="98"/>
      <c r="AF997" s="98"/>
      <c r="AG997" s="98"/>
      <c r="AH997" s="98"/>
      <c r="AI997" s="98"/>
      <c r="AJ997" s="98"/>
      <c r="AK997" s="98"/>
    </row>
    <row r="998" ht="14.25">
      <c r="A998" s="98"/>
      <c r="B998" s="98"/>
      <c r="C998" s="98"/>
      <c r="D998" s="98"/>
      <c r="E998" s="98"/>
      <c r="F998" s="98"/>
      <c r="G998" s="98"/>
      <c r="H998" s="98"/>
      <c r="I998" s="98"/>
      <c r="J998" s="98"/>
      <c r="K998" s="98"/>
      <c r="L998" s="98"/>
      <c r="M998" s="98"/>
      <c r="R998" s="98"/>
      <c r="S998" s="98"/>
      <c r="T998" s="98"/>
      <c r="U998" s="98"/>
      <c r="V998" s="98"/>
      <c r="W998" s="98"/>
      <c r="X998" s="98"/>
      <c r="Y998" s="98"/>
      <c r="Z998" s="98"/>
      <c r="AA998" s="98"/>
      <c r="AE998" s="98"/>
      <c r="AF998" s="98"/>
      <c r="AG998" s="98"/>
      <c r="AH998" s="98"/>
      <c r="AI998" s="98"/>
      <c r="AJ998" s="98"/>
      <c r="AK998" s="98"/>
    </row>
    <row r="999" ht="14.25">
      <c r="A999" s="98"/>
      <c r="B999" s="98"/>
      <c r="C999" s="98"/>
      <c r="D999" s="98"/>
      <c r="E999" s="98"/>
      <c r="F999" s="98"/>
      <c r="G999" s="98"/>
      <c r="H999" s="98"/>
      <c r="I999" s="98"/>
      <c r="J999" s="98"/>
      <c r="K999" s="98"/>
      <c r="L999" s="98"/>
      <c r="M999" s="98"/>
      <c r="R999" s="98"/>
      <c r="S999" s="98"/>
      <c r="T999" s="98"/>
      <c r="U999" s="98"/>
      <c r="V999" s="98"/>
      <c r="W999" s="98"/>
      <c r="X999" s="98"/>
      <c r="Y999" s="98"/>
      <c r="Z999" s="98"/>
      <c r="AA999" s="98"/>
      <c r="AE999" s="98"/>
      <c r="AF999" s="98"/>
      <c r="AG999" s="98"/>
      <c r="AH999" s="98"/>
      <c r="AI999" s="98"/>
      <c r="AJ999" s="98"/>
      <c r="AK999" s="98"/>
    </row>
    <row r="1000" ht="14.25">
      <c r="A1000" s="98"/>
      <c r="B1000" s="98"/>
      <c r="C1000" s="98"/>
      <c r="D1000" s="98"/>
      <c r="E1000" s="98"/>
      <c r="F1000" s="98"/>
      <c r="G1000" s="98"/>
      <c r="H1000" s="98"/>
      <c r="I1000" s="98"/>
      <c r="J1000" s="98"/>
      <c r="K1000" s="98"/>
      <c r="L1000" s="98"/>
      <c r="M1000" s="98"/>
      <c r="R1000" s="98"/>
      <c r="S1000" s="98"/>
      <c r="T1000" s="98"/>
      <c r="U1000" s="98"/>
      <c r="V1000" s="98"/>
      <c r="W1000" s="98"/>
      <c r="X1000" s="98"/>
      <c r="Y1000" s="98"/>
      <c r="Z1000" s="98"/>
      <c r="AA1000" s="98"/>
      <c r="AE1000" s="98"/>
      <c r="AF1000" s="98"/>
      <c r="AG1000" s="98"/>
      <c r="AH1000" s="98"/>
      <c r="AI1000" s="98"/>
      <c r="AJ1000" s="98"/>
      <c r="AK1000" s="98"/>
    </row>
    <row r="1001" ht="14.25">
      <c r="A1001" s="98"/>
      <c r="B1001" s="98"/>
      <c r="C1001" s="98"/>
      <c r="D1001" s="98"/>
      <c r="E1001" s="98"/>
      <c r="F1001" s="98"/>
      <c r="G1001" s="98"/>
      <c r="H1001" s="98"/>
      <c r="I1001" s="98"/>
      <c r="J1001" s="98"/>
      <c r="K1001" s="98"/>
      <c r="L1001" s="98"/>
      <c r="M1001" s="98"/>
      <c r="R1001" s="98"/>
      <c r="S1001" s="98"/>
      <c r="T1001" s="98"/>
      <c r="U1001" s="98"/>
      <c r="V1001" s="98"/>
      <c r="W1001" s="98"/>
      <c r="X1001" s="98"/>
      <c r="Y1001" s="98"/>
      <c r="Z1001" s="98"/>
      <c r="AA1001" s="98"/>
      <c r="AE1001" s="98"/>
      <c r="AF1001" s="98"/>
      <c r="AG1001" s="98"/>
      <c r="AH1001" s="98"/>
      <c r="AI1001" s="98"/>
      <c r="AJ1001" s="98"/>
      <c r="AK1001" s="98"/>
    </row>
    <row r="1002" ht="14.25">
      <c r="A1002" s="98"/>
      <c r="B1002" s="98"/>
      <c r="C1002" s="98"/>
      <c r="D1002" s="98"/>
      <c r="E1002" s="98"/>
      <c r="F1002" s="98"/>
      <c r="G1002" s="98"/>
      <c r="H1002" s="98"/>
      <c r="I1002" s="98"/>
      <c r="J1002" s="98"/>
      <c r="K1002" s="98"/>
      <c r="L1002" s="98"/>
      <c r="M1002" s="98"/>
      <c r="R1002" s="98"/>
      <c r="S1002" s="98"/>
      <c r="T1002" s="98"/>
      <c r="U1002" s="98"/>
      <c r="V1002" s="98"/>
      <c r="W1002" s="98"/>
      <c r="X1002" s="98"/>
      <c r="Y1002" s="98"/>
      <c r="Z1002" s="98"/>
      <c r="AA1002" s="98"/>
      <c r="AE1002" s="98"/>
      <c r="AF1002" s="98"/>
      <c r="AG1002" s="98"/>
      <c r="AH1002" s="98"/>
      <c r="AI1002" s="98"/>
      <c r="AJ1002" s="98"/>
      <c r="AK1002" s="98"/>
    </row>
    <row r="1003" ht="14.25">
      <c r="A1003" s="98"/>
      <c r="B1003" s="98"/>
      <c r="C1003" s="98"/>
      <c r="D1003" s="98"/>
      <c r="E1003" s="98"/>
      <c r="F1003" s="98"/>
      <c r="G1003" s="98"/>
      <c r="H1003" s="98"/>
      <c r="I1003" s="98"/>
      <c r="J1003" s="98"/>
      <c r="K1003" s="98"/>
      <c r="L1003" s="98"/>
      <c r="M1003" s="98"/>
      <c r="R1003" s="98"/>
      <c r="S1003" s="98"/>
      <c r="T1003" s="98"/>
      <c r="U1003" s="98"/>
      <c r="V1003" s="98"/>
      <c r="W1003" s="98"/>
      <c r="X1003" s="98"/>
      <c r="Y1003" s="98"/>
      <c r="Z1003" s="98"/>
      <c r="AA1003" s="98"/>
      <c r="AE1003" s="98"/>
      <c r="AF1003" s="98"/>
      <c r="AG1003" s="98"/>
      <c r="AH1003" s="98"/>
      <c r="AI1003" s="98"/>
      <c r="AJ1003" s="98"/>
      <c r="AK1003" s="98"/>
    </row>
    <row r="1004" ht="14.25">
      <c r="A1004" s="98"/>
      <c r="B1004" s="98"/>
      <c r="C1004" s="98"/>
      <c r="D1004" s="98"/>
      <c r="E1004" s="98"/>
      <c r="F1004" s="98"/>
      <c r="G1004" s="98"/>
      <c r="H1004" s="98"/>
      <c r="I1004" s="98"/>
      <c r="J1004" s="98"/>
      <c r="K1004" s="98"/>
      <c r="L1004" s="98"/>
      <c r="M1004" s="98"/>
      <c r="R1004" s="98"/>
      <c r="S1004" s="98"/>
      <c r="T1004" s="98"/>
      <c r="U1004" s="98"/>
      <c r="V1004" s="98"/>
      <c r="W1004" s="98"/>
      <c r="X1004" s="98"/>
      <c r="Y1004" s="98"/>
      <c r="Z1004" s="98"/>
      <c r="AA1004" s="98"/>
      <c r="AE1004" s="98"/>
      <c r="AF1004" s="98"/>
      <c r="AG1004" s="98"/>
      <c r="AH1004" s="98"/>
      <c r="AI1004" s="98"/>
      <c r="AJ1004" s="98"/>
      <c r="AK1004" s="98"/>
    </row>
    <row r="1005" ht="14.25">
      <c r="A1005" s="98"/>
      <c r="B1005" s="98"/>
      <c r="C1005" s="98"/>
      <c r="D1005" s="98"/>
      <c r="E1005" s="98"/>
      <c r="F1005" s="98"/>
      <c r="G1005" s="98"/>
      <c r="H1005" s="98"/>
      <c r="I1005" s="98"/>
      <c r="J1005" s="98"/>
      <c r="K1005" s="98"/>
      <c r="L1005" s="98"/>
      <c r="M1005" s="98"/>
      <c r="R1005" s="98"/>
      <c r="S1005" s="98"/>
      <c r="T1005" s="98"/>
      <c r="U1005" s="98"/>
      <c r="V1005" s="98"/>
      <c r="W1005" s="98"/>
      <c r="X1005" s="98"/>
      <c r="Y1005" s="98"/>
      <c r="Z1005" s="98"/>
      <c r="AA1005" s="98"/>
      <c r="AE1005" s="98"/>
      <c r="AF1005" s="98"/>
      <c r="AG1005" s="98"/>
      <c r="AH1005" s="98"/>
      <c r="AI1005" s="98"/>
      <c r="AJ1005" s="98"/>
      <c r="AK1005" s="98"/>
    </row>
    <row r="1006" ht="14.25">
      <c r="A1006" s="98"/>
      <c r="B1006" s="98"/>
      <c r="C1006" s="98"/>
      <c r="D1006" s="98"/>
      <c r="E1006" s="98"/>
      <c r="F1006" s="98"/>
      <c r="G1006" s="98"/>
      <c r="H1006" s="98"/>
      <c r="I1006" s="98"/>
      <c r="J1006" s="98"/>
      <c r="K1006" s="98"/>
      <c r="L1006" s="98"/>
      <c r="M1006" s="98"/>
      <c r="R1006" s="98"/>
      <c r="S1006" s="98"/>
      <c r="T1006" s="98"/>
      <c r="U1006" s="98"/>
      <c r="V1006" s="98"/>
      <c r="W1006" s="98"/>
      <c r="X1006" s="98"/>
      <c r="Y1006" s="98"/>
      <c r="Z1006" s="98"/>
      <c r="AA1006" s="98"/>
      <c r="AE1006" s="98"/>
      <c r="AF1006" s="98"/>
      <c r="AG1006" s="98"/>
      <c r="AH1006" s="98"/>
      <c r="AI1006" s="98"/>
      <c r="AJ1006" s="98"/>
      <c r="AK1006" s="98"/>
    </row>
    <row r="1007" ht="14.25">
      <c r="A1007" s="98"/>
      <c r="B1007" s="98"/>
      <c r="C1007" s="98"/>
      <c r="D1007" s="98"/>
      <c r="E1007" s="98"/>
      <c r="F1007" s="98"/>
      <c r="G1007" s="98"/>
      <c r="H1007" s="98"/>
      <c r="I1007" s="98"/>
      <c r="J1007" s="98"/>
      <c r="K1007" s="98"/>
      <c r="L1007" s="98"/>
      <c r="M1007" s="98"/>
      <c r="R1007" s="98"/>
      <c r="S1007" s="98"/>
      <c r="T1007" s="98"/>
      <c r="U1007" s="98"/>
      <c r="V1007" s="98"/>
      <c r="W1007" s="98"/>
      <c r="X1007" s="98"/>
      <c r="Y1007" s="98"/>
      <c r="Z1007" s="98"/>
      <c r="AA1007" s="98"/>
      <c r="AE1007" s="98"/>
      <c r="AF1007" s="98"/>
      <c r="AG1007" s="98"/>
      <c r="AH1007" s="98"/>
      <c r="AI1007" s="98"/>
      <c r="AJ1007" s="98"/>
      <c r="AK1007" s="98"/>
    </row>
    <row r="1008" ht="14.25">
      <c r="A1008" s="98"/>
      <c r="B1008" s="98"/>
      <c r="C1008" s="98"/>
      <c r="D1008" s="98"/>
      <c r="E1008" s="98"/>
      <c r="F1008" s="98"/>
      <c r="G1008" s="98"/>
      <c r="H1008" s="98"/>
      <c r="I1008" s="98"/>
      <c r="J1008" s="98"/>
      <c r="K1008" s="98"/>
      <c r="L1008" s="98"/>
      <c r="M1008" s="98"/>
      <c r="R1008" s="98"/>
      <c r="S1008" s="98"/>
      <c r="T1008" s="98"/>
      <c r="U1008" s="98"/>
      <c r="V1008" s="98"/>
      <c r="W1008" s="98"/>
      <c r="X1008" s="98"/>
      <c r="Y1008" s="98"/>
      <c r="Z1008" s="98"/>
      <c r="AA1008" s="98"/>
      <c r="AE1008" s="98"/>
      <c r="AF1008" s="98"/>
      <c r="AG1008" s="98"/>
      <c r="AH1008" s="98"/>
      <c r="AI1008" s="98"/>
      <c r="AJ1008" s="98"/>
      <c r="AK1008" s="98"/>
    </row>
    <row r="1009" ht="14.25">
      <c r="A1009" s="98"/>
      <c r="B1009" s="98"/>
      <c r="C1009" s="98"/>
      <c r="D1009" s="98"/>
      <c r="E1009" s="98"/>
      <c r="F1009" s="98"/>
      <c r="G1009" s="98"/>
      <c r="H1009" s="98"/>
      <c r="I1009" s="98"/>
      <c r="J1009" s="98"/>
      <c r="K1009" s="98"/>
      <c r="L1009" s="98"/>
      <c r="M1009" s="98"/>
      <c r="R1009" s="98"/>
      <c r="S1009" s="98"/>
      <c r="T1009" s="98"/>
      <c r="U1009" s="98"/>
      <c r="V1009" s="98"/>
      <c r="W1009" s="98"/>
      <c r="X1009" s="98"/>
      <c r="Y1009" s="98"/>
      <c r="Z1009" s="98"/>
      <c r="AA1009" s="98"/>
      <c r="AE1009" s="98"/>
      <c r="AF1009" s="98"/>
      <c r="AG1009" s="98"/>
      <c r="AH1009" s="98"/>
      <c r="AI1009" s="98"/>
      <c r="AJ1009" s="98"/>
      <c r="AK1009" s="98"/>
    </row>
    <row r="1010" ht="14.25">
      <c r="A1010" s="98"/>
      <c r="B1010" s="98"/>
      <c r="C1010" s="98"/>
      <c r="D1010" s="98"/>
      <c r="E1010" s="98"/>
      <c r="F1010" s="98"/>
      <c r="G1010" s="98"/>
      <c r="H1010" s="98"/>
      <c r="I1010" s="98"/>
      <c r="J1010" s="98"/>
      <c r="K1010" s="98"/>
      <c r="L1010" s="98"/>
      <c r="M1010" s="98"/>
      <c r="R1010" s="98"/>
      <c r="S1010" s="98"/>
      <c r="T1010" s="98"/>
      <c r="U1010" s="98"/>
      <c r="V1010" s="98"/>
      <c r="W1010" s="98"/>
      <c r="X1010" s="98"/>
      <c r="Y1010" s="98"/>
      <c r="Z1010" s="98"/>
      <c r="AA1010" s="98"/>
      <c r="AE1010" s="98"/>
      <c r="AF1010" s="98"/>
      <c r="AG1010" s="98"/>
      <c r="AH1010" s="98"/>
      <c r="AI1010" s="98"/>
      <c r="AJ1010" s="98"/>
      <c r="AK1010" s="98"/>
    </row>
    <row r="1011" ht="14.25">
      <c r="A1011" s="98"/>
      <c r="B1011" s="98"/>
      <c r="C1011" s="98"/>
      <c r="D1011" s="98"/>
      <c r="E1011" s="98"/>
      <c r="F1011" s="98"/>
      <c r="G1011" s="98"/>
      <c r="H1011" s="98"/>
      <c r="I1011" s="98"/>
      <c r="J1011" s="98"/>
      <c r="K1011" s="98"/>
      <c r="L1011" s="98"/>
      <c r="M1011" s="98"/>
      <c r="R1011" s="98"/>
      <c r="S1011" s="98"/>
      <c r="T1011" s="98"/>
      <c r="U1011" s="98"/>
      <c r="V1011" s="98"/>
      <c r="W1011" s="98"/>
      <c r="X1011" s="98"/>
      <c r="Y1011" s="98"/>
      <c r="Z1011" s="98"/>
      <c r="AA1011" s="98"/>
      <c r="AE1011" s="98"/>
      <c r="AF1011" s="98"/>
      <c r="AG1011" s="98"/>
      <c r="AH1011" s="98"/>
      <c r="AI1011" s="98"/>
      <c r="AJ1011" s="98"/>
      <c r="AK1011" s="98"/>
    </row>
    <row r="1012" ht="14.25">
      <c r="A1012" s="98"/>
      <c r="B1012" s="98"/>
      <c r="C1012" s="98"/>
      <c r="D1012" s="98"/>
      <c r="E1012" s="98"/>
      <c r="F1012" s="98"/>
      <c r="G1012" s="98"/>
      <c r="H1012" s="98"/>
      <c r="I1012" s="98"/>
      <c r="J1012" s="98"/>
      <c r="K1012" s="98"/>
      <c r="L1012" s="98"/>
      <c r="M1012" s="98"/>
      <c r="R1012" s="98"/>
      <c r="S1012" s="98"/>
      <c r="T1012" s="98"/>
      <c r="U1012" s="98"/>
      <c r="V1012" s="98"/>
      <c r="W1012" s="98"/>
      <c r="X1012" s="98"/>
      <c r="Y1012" s="98"/>
      <c r="Z1012" s="98"/>
      <c r="AA1012" s="98"/>
      <c r="AE1012" s="98"/>
      <c r="AF1012" s="98"/>
      <c r="AG1012" s="98"/>
      <c r="AH1012" s="98"/>
      <c r="AI1012" s="98"/>
      <c r="AJ1012" s="98"/>
      <c r="AK1012" s="98"/>
    </row>
    <row r="1013" ht="14.25">
      <c r="A1013" s="98"/>
      <c r="B1013" s="98"/>
      <c r="C1013" s="98"/>
      <c r="D1013" s="98"/>
      <c r="E1013" s="98"/>
      <c r="F1013" s="98"/>
      <c r="G1013" s="98"/>
      <c r="H1013" s="98"/>
      <c r="I1013" s="98"/>
      <c r="J1013" s="98"/>
      <c r="K1013" s="98"/>
      <c r="L1013" s="98"/>
      <c r="M1013" s="98"/>
      <c r="R1013" s="98"/>
      <c r="S1013" s="98"/>
      <c r="T1013" s="98"/>
      <c r="U1013" s="98"/>
      <c r="V1013" s="98"/>
      <c r="W1013" s="98"/>
      <c r="X1013" s="98"/>
      <c r="Y1013" s="98"/>
      <c r="Z1013" s="98"/>
      <c r="AA1013" s="98"/>
      <c r="AE1013" s="98"/>
      <c r="AF1013" s="98"/>
      <c r="AG1013" s="98"/>
      <c r="AH1013" s="98"/>
      <c r="AI1013" s="98"/>
      <c r="AJ1013" s="98"/>
      <c r="AK1013" s="98"/>
    </row>
    <row r="1014" ht="14.25">
      <c r="A1014" s="98"/>
      <c r="B1014" s="98"/>
      <c r="C1014" s="98"/>
      <c r="D1014" s="98"/>
      <c r="E1014" s="98"/>
      <c r="F1014" s="98"/>
      <c r="G1014" s="98"/>
      <c r="H1014" s="98"/>
      <c r="I1014" s="98"/>
      <c r="J1014" s="98"/>
      <c r="K1014" s="98"/>
      <c r="L1014" s="98"/>
      <c r="M1014" s="98"/>
      <c r="R1014" s="98"/>
      <c r="S1014" s="98"/>
      <c r="T1014" s="98"/>
      <c r="U1014" s="98"/>
      <c r="V1014" s="98"/>
      <c r="W1014" s="98"/>
      <c r="X1014" s="98"/>
      <c r="Y1014" s="98"/>
      <c r="Z1014" s="98"/>
      <c r="AA1014" s="98"/>
      <c r="AE1014" s="98"/>
      <c r="AF1014" s="98"/>
      <c r="AG1014" s="98"/>
      <c r="AH1014" s="98"/>
      <c r="AI1014" s="98"/>
      <c r="AJ1014" s="98"/>
      <c r="AK1014" s="98"/>
    </row>
    <row r="1015" ht="14.25">
      <c r="A1015" s="98"/>
      <c r="B1015" s="98"/>
      <c r="C1015" s="98"/>
      <c r="D1015" s="98"/>
      <c r="E1015" s="98"/>
      <c r="F1015" s="98"/>
      <c r="G1015" s="98"/>
      <c r="H1015" s="98"/>
      <c r="I1015" s="98"/>
      <c r="J1015" s="98"/>
      <c r="K1015" s="98"/>
      <c r="L1015" s="98"/>
      <c r="M1015" s="98"/>
      <c r="R1015" s="98"/>
      <c r="S1015" s="98"/>
      <c r="T1015" s="98"/>
      <c r="U1015" s="98"/>
      <c r="V1015" s="98"/>
      <c r="W1015" s="98"/>
      <c r="X1015" s="98"/>
      <c r="Y1015" s="98"/>
      <c r="Z1015" s="98"/>
      <c r="AA1015" s="98"/>
      <c r="AE1015" s="98"/>
      <c r="AF1015" s="98"/>
      <c r="AG1015" s="98"/>
      <c r="AH1015" s="98"/>
      <c r="AI1015" s="98"/>
      <c r="AJ1015" s="98"/>
      <c r="AK1015" s="98"/>
    </row>
    <row r="1016" ht="14.25">
      <c r="A1016" s="98"/>
      <c r="B1016" s="98"/>
      <c r="C1016" s="98"/>
      <c r="D1016" s="98"/>
      <c r="E1016" s="98"/>
      <c r="F1016" s="98"/>
      <c r="G1016" s="98"/>
      <c r="H1016" s="98"/>
      <c r="I1016" s="98"/>
      <c r="J1016" s="98"/>
      <c r="K1016" s="98"/>
      <c r="L1016" s="98"/>
      <c r="M1016" s="98"/>
      <c r="R1016" s="98"/>
      <c r="S1016" s="98"/>
      <c r="T1016" s="98"/>
      <c r="U1016" s="98"/>
      <c r="V1016" s="98"/>
      <c r="W1016" s="98"/>
      <c r="X1016" s="98"/>
      <c r="Y1016" s="98"/>
      <c r="Z1016" s="98"/>
      <c r="AA1016" s="98"/>
      <c r="AE1016" s="98"/>
      <c r="AF1016" s="98"/>
      <c r="AG1016" s="98"/>
      <c r="AH1016" s="98"/>
      <c r="AI1016" s="98"/>
      <c r="AJ1016" s="98"/>
      <c r="AK1016" s="98"/>
    </row>
    <row r="1017" ht="14.25">
      <c r="A1017" s="98"/>
      <c r="B1017" s="98"/>
      <c r="C1017" s="98"/>
      <c r="D1017" s="98"/>
      <c r="E1017" s="98"/>
      <c r="F1017" s="98"/>
      <c r="G1017" s="98"/>
      <c r="H1017" s="98"/>
      <c r="I1017" s="98"/>
      <c r="J1017" s="98"/>
      <c r="K1017" s="98"/>
      <c r="L1017" s="98"/>
      <c r="M1017" s="98"/>
      <c r="R1017" s="98"/>
      <c r="S1017" s="98"/>
      <c r="T1017" s="98"/>
      <c r="U1017" s="98"/>
      <c r="V1017" s="98"/>
      <c r="W1017" s="98"/>
      <c r="X1017" s="98"/>
      <c r="Y1017" s="98"/>
      <c r="Z1017" s="98"/>
      <c r="AA1017" s="98"/>
      <c r="AE1017" s="98"/>
      <c r="AF1017" s="98"/>
      <c r="AG1017" s="98"/>
      <c r="AH1017" s="98"/>
      <c r="AI1017" s="98"/>
      <c r="AJ1017" s="98"/>
      <c r="AK1017" s="98"/>
    </row>
    <row r="1018" ht="14.25">
      <c r="A1018" s="98"/>
      <c r="B1018" s="98"/>
      <c r="C1018" s="98"/>
      <c r="D1018" s="98"/>
      <c r="E1018" s="98"/>
      <c r="F1018" s="98"/>
      <c r="G1018" s="98"/>
      <c r="H1018" s="98"/>
      <c r="I1018" s="98"/>
      <c r="J1018" s="98"/>
      <c r="K1018" s="98"/>
      <c r="L1018" s="98"/>
      <c r="M1018" s="98"/>
      <c r="R1018" s="98"/>
      <c r="S1018" s="98"/>
      <c r="T1018" s="98"/>
      <c r="U1018" s="98"/>
      <c r="V1018" s="98"/>
      <c r="W1018" s="98"/>
      <c r="X1018" s="98"/>
      <c r="Y1018" s="98"/>
      <c r="Z1018" s="98"/>
      <c r="AA1018" s="98"/>
      <c r="AE1018" s="98"/>
      <c r="AF1018" s="98"/>
      <c r="AG1018" s="98"/>
      <c r="AH1018" s="98"/>
      <c r="AI1018" s="98"/>
      <c r="AJ1018" s="98"/>
      <c r="AK1018" s="98"/>
    </row>
    <row r="1019" ht="14.25">
      <c r="A1019" s="98"/>
      <c r="B1019" s="98"/>
      <c r="C1019" s="98"/>
      <c r="D1019" s="98"/>
      <c r="E1019" s="98"/>
      <c r="F1019" s="98"/>
      <c r="G1019" s="98"/>
      <c r="H1019" s="98"/>
      <c r="I1019" s="98"/>
      <c r="J1019" s="98"/>
      <c r="K1019" s="98"/>
      <c r="L1019" s="98"/>
      <c r="M1019" s="98"/>
      <c r="R1019" s="98"/>
      <c r="S1019" s="98"/>
      <c r="T1019" s="98"/>
      <c r="U1019" s="98"/>
      <c r="V1019" s="98"/>
      <c r="W1019" s="98"/>
      <c r="X1019" s="98"/>
      <c r="Y1019" s="98"/>
      <c r="Z1019" s="98"/>
      <c r="AA1019" s="98"/>
      <c r="AE1019" s="98"/>
      <c r="AF1019" s="98"/>
      <c r="AG1019" s="98"/>
      <c r="AH1019" s="98"/>
      <c r="AI1019" s="98"/>
      <c r="AJ1019" s="98"/>
      <c r="AK1019" s="98"/>
    </row>
    <row r="1020" ht="14.25">
      <c r="A1020" s="98"/>
      <c r="B1020" s="98"/>
      <c r="C1020" s="98"/>
      <c r="D1020" s="98"/>
      <c r="E1020" s="98"/>
      <c r="F1020" s="98"/>
      <c r="G1020" s="98"/>
      <c r="H1020" s="98"/>
      <c r="I1020" s="98"/>
      <c r="J1020" s="98"/>
      <c r="K1020" s="98"/>
      <c r="L1020" s="98"/>
      <c r="M1020" s="98"/>
      <c r="R1020" s="98"/>
      <c r="S1020" s="98"/>
      <c r="T1020" s="98"/>
      <c r="U1020" s="98"/>
      <c r="V1020" s="98"/>
      <c r="W1020" s="98"/>
      <c r="X1020" s="98"/>
      <c r="Y1020" s="98"/>
      <c r="Z1020" s="98"/>
      <c r="AA1020" s="98"/>
      <c r="AE1020" s="98"/>
      <c r="AF1020" s="98"/>
      <c r="AG1020" s="98"/>
      <c r="AH1020" s="98"/>
      <c r="AI1020" s="98"/>
      <c r="AJ1020" s="98"/>
      <c r="AK1020" s="98"/>
    </row>
    <row r="1021" ht="14.25">
      <c r="A1021" s="98"/>
      <c r="B1021" s="98"/>
      <c r="C1021" s="98"/>
      <c r="D1021" s="98"/>
      <c r="E1021" s="98"/>
      <c r="F1021" s="98"/>
      <c r="G1021" s="98"/>
      <c r="H1021" s="98"/>
      <c r="I1021" s="98"/>
      <c r="J1021" s="98"/>
      <c r="K1021" s="98"/>
      <c r="L1021" s="98"/>
      <c r="M1021" s="98"/>
      <c r="R1021" s="98"/>
      <c r="S1021" s="98"/>
      <c r="T1021" s="98"/>
      <c r="U1021" s="98"/>
      <c r="V1021" s="98"/>
      <c r="W1021" s="98"/>
      <c r="X1021" s="98"/>
      <c r="Y1021" s="98"/>
      <c r="Z1021" s="98"/>
      <c r="AA1021" s="98"/>
      <c r="AE1021" s="98"/>
      <c r="AF1021" s="98"/>
      <c r="AG1021" s="98"/>
      <c r="AH1021" s="98"/>
      <c r="AI1021" s="98"/>
      <c r="AJ1021" s="98"/>
      <c r="AK1021" s="98"/>
    </row>
    <row r="1022" ht="14.25">
      <c r="A1022" s="98"/>
      <c r="B1022" s="98"/>
      <c r="C1022" s="98"/>
      <c r="D1022" s="98"/>
      <c r="E1022" s="98"/>
      <c r="F1022" s="98"/>
      <c r="G1022" s="98"/>
      <c r="H1022" s="98"/>
      <c r="I1022" s="98"/>
      <c r="J1022" s="98"/>
      <c r="K1022" s="98"/>
      <c r="L1022" s="98"/>
      <c r="M1022" s="98"/>
      <c r="R1022" s="98"/>
      <c r="S1022" s="98"/>
      <c r="T1022" s="98"/>
      <c r="U1022" s="98"/>
      <c r="V1022" s="98"/>
      <c r="W1022" s="98"/>
      <c r="X1022" s="98"/>
      <c r="Y1022" s="98"/>
      <c r="Z1022" s="98"/>
      <c r="AA1022" s="98"/>
      <c r="AE1022" s="98"/>
      <c r="AF1022" s="98"/>
      <c r="AG1022" s="98"/>
      <c r="AH1022" s="98"/>
      <c r="AI1022" s="98"/>
      <c r="AJ1022" s="98"/>
      <c r="AK1022" s="98"/>
    </row>
    <row r="1023" ht="14.25">
      <c r="A1023" s="98"/>
      <c r="B1023" s="98"/>
      <c r="C1023" s="98"/>
      <c r="D1023" s="98"/>
      <c r="E1023" s="98"/>
      <c r="F1023" s="98"/>
      <c r="G1023" s="98"/>
      <c r="H1023" s="98"/>
      <c r="I1023" s="98"/>
      <c r="J1023" s="98"/>
      <c r="K1023" s="98"/>
      <c r="L1023" s="98"/>
      <c r="M1023" s="98"/>
      <c r="R1023" s="98"/>
      <c r="S1023" s="98"/>
      <c r="T1023" s="98"/>
      <c r="U1023" s="98"/>
      <c r="V1023" s="98"/>
      <c r="W1023" s="98"/>
      <c r="X1023" s="98"/>
      <c r="Y1023" s="98"/>
      <c r="Z1023" s="98"/>
      <c r="AA1023" s="98"/>
      <c r="AE1023" s="98"/>
      <c r="AF1023" s="98"/>
      <c r="AG1023" s="98"/>
      <c r="AH1023" s="98"/>
      <c r="AI1023" s="98"/>
      <c r="AJ1023" s="98"/>
      <c r="AK1023" s="98"/>
    </row>
    <row r="1024" ht="14.25">
      <c r="A1024" s="98"/>
      <c r="B1024" s="98"/>
      <c r="C1024" s="98"/>
      <c r="D1024" s="98"/>
      <c r="E1024" s="98"/>
      <c r="F1024" s="98"/>
      <c r="G1024" s="98"/>
      <c r="H1024" s="98"/>
      <c r="I1024" s="98"/>
      <c r="J1024" s="98"/>
      <c r="K1024" s="98"/>
      <c r="L1024" s="98"/>
      <c r="M1024" s="98"/>
      <c r="R1024" s="98"/>
      <c r="S1024" s="98"/>
      <c r="T1024" s="98"/>
      <c r="U1024" s="98"/>
      <c r="V1024" s="98"/>
      <c r="W1024" s="98"/>
      <c r="X1024" s="98"/>
      <c r="Y1024" s="98"/>
      <c r="Z1024" s="98"/>
      <c r="AA1024" s="98"/>
      <c r="AE1024" s="98"/>
      <c r="AF1024" s="98"/>
      <c r="AG1024" s="98"/>
      <c r="AH1024" s="98"/>
      <c r="AI1024" s="98"/>
      <c r="AJ1024" s="98"/>
      <c r="AK1024" s="98"/>
    </row>
    <row r="1025" ht="14.25">
      <c r="A1025" s="98"/>
      <c r="B1025" s="98"/>
      <c r="C1025" s="98"/>
      <c r="D1025" s="98"/>
      <c r="E1025" s="98"/>
      <c r="F1025" s="98"/>
      <c r="G1025" s="98"/>
      <c r="H1025" s="98"/>
      <c r="I1025" s="98"/>
      <c r="J1025" s="98"/>
      <c r="K1025" s="98"/>
      <c r="L1025" s="98"/>
      <c r="M1025" s="98"/>
      <c r="R1025" s="98"/>
      <c r="S1025" s="98"/>
      <c r="T1025" s="98"/>
      <c r="U1025" s="98"/>
      <c r="V1025" s="98"/>
      <c r="W1025" s="98"/>
      <c r="X1025" s="98"/>
      <c r="Y1025" s="98"/>
      <c r="Z1025" s="98"/>
      <c r="AA1025" s="98"/>
      <c r="AE1025" s="98"/>
      <c r="AF1025" s="98"/>
      <c r="AG1025" s="98"/>
      <c r="AH1025" s="98"/>
      <c r="AI1025" s="98"/>
      <c r="AJ1025" s="98"/>
      <c r="AK1025" s="98"/>
    </row>
    <row r="1026" ht="14.25">
      <c r="A1026" s="98"/>
      <c r="B1026" s="98"/>
      <c r="C1026" s="98"/>
      <c r="D1026" s="98"/>
      <c r="E1026" s="98"/>
      <c r="F1026" s="98"/>
      <c r="G1026" s="98"/>
      <c r="H1026" s="98"/>
      <c r="I1026" s="98"/>
      <c r="J1026" s="98"/>
      <c r="K1026" s="98"/>
      <c r="L1026" s="98"/>
      <c r="M1026" s="98"/>
      <c r="R1026" s="98"/>
      <c r="S1026" s="98"/>
      <c r="T1026" s="98"/>
      <c r="U1026" s="98"/>
      <c r="V1026" s="98"/>
      <c r="W1026" s="98"/>
      <c r="X1026" s="98"/>
      <c r="Y1026" s="98"/>
      <c r="Z1026" s="98"/>
      <c r="AA1026" s="98"/>
      <c r="AE1026" s="98"/>
      <c r="AF1026" s="98"/>
      <c r="AG1026" s="98"/>
      <c r="AH1026" s="98"/>
      <c r="AI1026" s="98"/>
      <c r="AJ1026" s="98"/>
      <c r="AK1026" s="98"/>
    </row>
    <row r="1027" ht="14.25">
      <c r="A1027" s="98"/>
      <c r="B1027" s="98"/>
      <c r="C1027" s="98"/>
      <c r="D1027" s="98"/>
      <c r="E1027" s="98"/>
      <c r="F1027" s="98"/>
      <c r="G1027" s="98"/>
      <c r="H1027" s="98"/>
      <c r="I1027" s="98"/>
      <c r="J1027" s="98"/>
      <c r="K1027" s="98"/>
      <c r="L1027" s="98"/>
      <c r="M1027" s="98"/>
      <c r="R1027" s="98"/>
      <c r="S1027" s="98"/>
      <c r="T1027" s="98"/>
      <c r="U1027" s="98"/>
      <c r="V1027" s="98"/>
      <c r="W1027" s="98"/>
      <c r="X1027" s="98"/>
      <c r="Y1027" s="98"/>
      <c r="Z1027" s="98"/>
      <c r="AA1027" s="98"/>
      <c r="AE1027" s="98"/>
      <c r="AF1027" s="98"/>
      <c r="AG1027" s="98"/>
      <c r="AH1027" s="98"/>
      <c r="AI1027" s="98"/>
      <c r="AJ1027" s="98"/>
      <c r="AK1027" s="98"/>
    </row>
    <row r="1028" ht="14.25">
      <c r="A1028" s="98"/>
      <c r="B1028" s="98"/>
      <c r="C1028" s="98"/>
      <c r="D1028" s="98"/>
      <c r="E1028" s="98"/>
      <c r="F1028" s="98"/>
      <c r="G1028" s="98"/>
      <c r="H1028" s="98"/>
      <c r="I1028" s="98"/>
      <c r="J1028" s="98"/>
      <c r="K1028" s="98"/>
      <c r="L1028" s="98"/>
      <c r="M1028" s="98"/>
      <c r="R1028" s="98"/>
      <c r="S1028" s="98"/>
      <c r="T1028" s="98"/>
      <c r="U1028" s="98"/>
      <c r="V1028" s="98"/>
      <c r="W1028" s="98"/>
      <c r="X1028" s="98"/>
      <c r="Y1028" s="98"/>
      <c r="Z1028" s="98"/>
      <c r="AA1028" s="98"/>
      <c r="AE1028" s="98"/>
      <c r="AF1028" s="98"/>
      <c r="AG1028" s="98"/>
      <c r="AH1028" s="98"/>
      <c r="AI1028" s="98"/>
      <c r="AJ1028" s="98"/>
      <c r="AK1028" s="98"/>
    </row>
    <row r="1029" ht="14.25">
      <c r="A1029" s="98"/>
      <c r="B1029" s="98"/>
      <c r="C1029" s="98"/>
      <c r="D1029" s="98"/>
      <c r="E1029" s="98"/>
      <c r="F1029" s="98"/>
      <c r="G1029" s="98"/>
      <c r="H1029" s="98"/>
      <c r="I1029" s="98"/>
      <c r="J1029" s="98"/>
      <c r="K1029" s="98"/>
      <c r="L1029" s="98"/>
      <c r="M1029" s="98"/>
      <c r="R1029" s="98"/>
      <c r="S1029" s="98"/>
      <c r="T1029" s="98"/>
      <c r="U1029" s="98"/>
      <c r="V1029" s="98"/>
      <c r="W1029" s="98"/>
      <c r="X1029" s="98"/>
      <c r="Y1029" s="98"/>
      <c r="Z1029" s="98"/>
      <c r="AA1029" s="98"/>
      <c r="AE1029" s="98"/>
      <c r="AF1029" s="98"/>
      <c r="AG1029" s="98"/>
      <c r="AH1029" s="98"/>
      <c r="AI1029" s="98"/>
      <c r="AJ1029" s="98"/>
      <c r="AK1029" s="98"/>
    </row>
    <row r="1030" ht="14.25">
      <c r="A1030" s="98"/>
      <c r="B1030" s="98"/>
      <c r="C1030" s="98"/>
      <c r="D1030" s="98"/>
      <c r="E1030" s="98"/>
      <c r="F1030" s="98"/>
      <c r="G1030" s="98"/>
      <c r="H1030" s="98"/>
      <c r="I1030" s="98"/>
      <c r="J1030" s="98"/>
      <c r="K1030" s="98"/>
      <c r="L1030" s="98"/>
      <c r="M1030" s="98"/>
      <c r="R1030" s="98"/>
      <c r="S1030" s="98"/>
      <c r="T1030" s="98"/>
      <c r="U1030" s="98"/>
      <c r="V1030" s="98"/>
      <c r="W1030" s="98"/>
      <c r="X1030" s="98"/>
      <c r="Y1030" s="98"/>
      <c r="Z1030" s="98"/>
      <c r="AA1030" s="98"/>
      <c r="AE1030" s="98"/>
      <c r="AF1030" s="98"/>
      <c r="AG1030" s="98"/>
      <c r="AH1030" s="98"/>
      <c r="AI1030" s="98"/>
      <c r="AJ1030" s="98"/>
      <c r="AK1030" s="98"/>
    </row>
    <row r="1031" ht="14.25">
      <c r="A1031" s="98"/>
      <c r="B1031" s="98"/>
      <c r="C1031" s="98"/>
      <c r="D1031" s="98"/>
      <c r="E1031" s="98"/>
      <c r="F1031" s="98"/>
      <c r="G1031" s="98"/>
      <c r="H1031" s="98"/>
      <c r="I1031" s="98"/>
      <c r="J1031" s="98"/>
      <c r="K1031" s="98"/>
      <c r="L1031" s="98"/>
      <c r="M1031" s="98"/>
      <c r="R1031" s="98"/>
      <c r="S1031" s="98"/>
      <c r="T1031" s="98"/>
      <c r="U1031" s="98"/>
      <c r="V1031" s="98"/>
      <c r="W1031" s="98"/>
      <c r="X1031" s="98"/>
      <c r="Y1031" s="98"/>
      <c r="Z1031" s="98"/>
      <c r="AA1031" s="98"/>
      <c r="AE1031" s="98"/>
      <c r="AF1031" s="98"/>
      <c r="AG1031" s="98"/>
      <c r="AH1031" s="98"/>
      <c r="AI1031" s="98"/>
      <c r="AJ1031" s="98"/>
      <c r="AK1031" s="98"/>
    </row>
    <row r="1032" ht="14.25">
      <c r="A1032" s="98"/>
      <c r="B1032" s="98"/>
      <c r="C1032" s="98"/>
      <c r="D1032" s="98"/>
      <c r="E1032" s="98"/>
      <c r="F1032" s="98"/>
      <c r="G1032" s="98"/>
      <c r="H1032" s="98"/>
      <c r="I1032" s="98"/>
      <c r="J1032" s="98"/>
      <c r="K1032" s="98"/>
      <c r="L1032" s="98"/>
      <c r="M1032" s="98"/>
      <c r="R1032" s="98"/>
      <c r="S1032" s="98"/>
      <c r="T1032" s="98"/>
      <c r="U1032" s="98"/>
      <c r="V1032" s="98"/>
      <c r="W1032" s="98"/>
      <c r="X1032" s="98"/>
      <c r="Y1032" s="98"/>
      <c r="Z1032" s="98"/>
      <c r="AA1032" s="98"/>
      <c r="AE1032" s="98"/>
      <c r="AF1032" s="98"/>
      <c r="AG1032" s="98"/>
      <c r="AH1032" s="98"/>
      <c r="AI1032" s="98"/>
      <c r="AJ1032" s="98"/>
      <c r="AK1032" s="98"/>
    </row>
    <row r="1033" ht="14.25">
      <c r="A1033" s="98"/>
      <c r="B1033" s="98"/>
      <c r="C1033" s="98"/>
      <c r="D1033" s="98"/>
      <c r="E1033" s="98"/>
      <c r="F1033" s="98"/>
      <c r="G1033" s="98"/>
      <c r="H1033" s="98"/>
      <c r="I1033" s="98"/>
      <c r="J1033" s="98"/>
      <c r="K1033" s="98"/>
      <c r="L1033" s="98"/>
      <c r="M1033" s="98"/>
      <c r="R1033" s="98"/>
      <c r="S1033" s="98"/>
      <c r="T1033" s="98"/>
      <c r="U1033" s="98"/>
      <c r="V1033" s="98"/>
      <c r="W1033" s="98"/>
      <c r="X1033" s="98"/>
      <c r="Y1033" s="98"/>
      <c r="Z1033" s="98"/>
      <c r="AA1033" s="98"/>
      <c r="AE1033" s="98"/>
      <c r="AF1033" s="98"/>
      <c r="AG1033" s="98"/>
      <c r="AH1033" s="98"/>
      <c r="AI1033" s="98"/>
      <c r="AJ1033" s="98"/>
      <c r="AK1033" s="98"/>
    </row>
    <row r="1034" ht="14.25">
      <c r="A1034" s="98"/>
      <c r="B1034" s="98"/>
      <c r="C1034" s="98"/>
      <c r="D1034" s="98"/>
      <c r="E1034" s="98"/>
      <c r="F1034" s="98"/>
      <c r="G1034" s="98"/>
      <c r="H1034" s="98"/>
      <c r="I1034" s="98"/>
      <c r="J1034" s="98"/>
      <c r="K1034" s="98"/>
      <c r="L1034" s="98"/>
      <c r="M1034" s="98"/>
      <c r="R1034" s="98"/>
      <c r="S1034" s="98"/>
      <c r="T1034" s="98"/>
      <c r="U1034" s="98"/>
      <c r="V1034" s="98"/>
      <c r="W1034" s="98"/>
      <c r="X1034" s="98"/>
      <c r="Y1034" s="98"/>
      <c r="Z1034" s="98"/>
      <c r="AA1034" s="98"/>
      <c r="AE1034" s="98"/>
      <c r="AF1034" s="98"/>
      <c r="AG1034" s="98"/>
      <c r="AH1034" s="98"/>
      <c r="AI1034" s="98"/>
      <c r="AJ1034" s="98"/>
      <c r="AK1034" s="98"/>
    </row>
    <row r="1035" ht="14.25">
      <c r="A1035" s="98"/>
      <c r="B1035" s="98"/>
      <c r="C1035" s="98"/>
      <c r="D1035" s="98"/>
      <c r="E1035" s="98"/>
      <c r="F1035" s="98"/>
      <c r="G1035" s="98"/>
      <c r="H1035" s="98"/>
      <c r="I1035" s="98"/>
      <c r="J1035" s="98"/>
      <c r="K1035" s="98"/>
      <c r="L1035" s="98"/>
      <c r="M1035" s="98"/>
      <c r="R1035" s="98"/>
      <c r="S1035" s="98"/>
      <c r="T1035" s="98"/>
      <c r="U1035" s="98"/>
      <c r="V1035" s="98"/>
      <c r="W1035" s="98"/>
      <c r="X1035" s="98"/>
      <c r="Y1035" s="98"/>
      <c r="Z1035" s="98"/>
      <c r="AA1035" s="98"/>
      <c r="AE1035" s="98"/>
      <c r="AF1035" s="98"/>
      <c r="AG1035" s="98"/>
      <c r="AH1035" s="98"/>
      <c r="AI1035" s="98"/>
      <c r="AJ1035" s="98"/>
      <c r="AK1035" s="98"/>
    </row>
    <row r="1036" ht="14.25">
      <c r="A1036" s="98"/>
      <c r="B1036" s="98"/>
      <c r="C1036" s="98"/>
      <c r="D1036" s="98"/>
      <c r="E1036" s="98"/>
      <c r="F1036" s="98"/>
      <c r="G1036" s="98"/>
      <c r="H1036" s="98"/>
      <c r="I1036" s="98"/>
      <c r="J1036" s="98"/>
      <c r="K1036" s="98"/>
      <c r="L1036" s="98"/>
      <c r="M1036" s="98"/>
      <c r="R1036" s="98"/>
      <c r="S1036" s="98"/>
      <c r="T1036" s="98"/>
      <c r="U1036" s="98"/>
      <c r="V1036" s="98"/>
      <c r="W1036" s="98"/>
      <c r="X1036" s="98"/>
      <c r="Y1036" s="98"/>
      <c r="Z1036" s="98"/>
      <c r="AA1036" s="98"/>
      <c r="AE1036" s="98"/>
      <c r="AF1036" s="98"/>
      <c r="AG1036" s="98"/>
      <c r="AH1036" s="98"/>
      <c r="AI1036" s="98"/>
      <c r="AJ1036" s="98"/>
      <c r="AK1036" s="98"/>
    </row>
    <row r="1037" ht="14.25">
      <c r="A1037" s="98"/>
      <c r="B1037" s="98"/>
      <c r="C1037" s="98"/>
      <c r="D1037" s="98"/>
      <c r="E1037" s="98"/>
      <c r="F1037" s="98"/>
      <c r="G1037" s="98"/>
      <c r="H1037" s="98"/>
      <c r="I1037" s="98"/>
      <c r="J1037" s="98"/>
      <c r="K1037" s="98"/>
      <c r="L1037" s="98"/>
      <c r="M1037" s="98"/>
      <c r="R1037" s="98"/>
      <c r="S1037" s="98"/>
      <c r="T1037" s="98"/>
      <c r="U1037" s="98"/>
      <c r="V1037" s="98"/>
      <c r="W1037" s="98"/>
      <c r="X1037" s="98"/>
      <c r="Y1037" s="98"/>
      <c r="Z1037" s="98"/>
      <c r="AA1037" s="98"/>
      <c r="AE1037" s="98"/>
      <c r="AF1037" s="98"/>
      <c r="AG1037" s="98"/>
      <c r="AH1037" s="98"/>
      <c r="AI1037" s="98"/>
      <c r="AJ1037" s="98"/>
      <c r="AK1037" s="98"/>
    </row>
    <row r="1038" ht="14.25">
      <c r="A1038" s="98"/>
      <c r="B1038" s="98"/>
      <c r="C1038" s="98"/>
      <c r="D1038" s="98"/>
      <c r="E1038" s="98"/>
      <c r="F1038" s="98"/>
      <c r="G1038" s="98"/>
      <c r="H1038" s="98"/>
      <c r="I1038" s="98"/>
      <c r="J1038" s="98"/>
      <c r="K1038" s="98"/>
      <c r="L1038" s="98"/>
      <c r="M1038" s="98"/>
      <c r="R1038" s="98"/>
      <c r="S1038" s="98"/>
      <c r="T1038" s="98"/>
      <c r="U1038" s="98"/>
      <c r="V1038" s="98"/>
      <c r="W1038" s="98"/>
      <c r="X1038" s="98"/>
      <c r="Y1038" s="98"/>
      <c r="Z1038" s="98"/>
      <c r="AA1038" s="98"/>
      <c r="AE1038" s="98"/>
      <c r="AF1038" s="98"/>
      <c r="AG1038" s="98"/>
      <c r="AH1038" s="98"/>
      <c r="AI1038" s="98"/>
      <c r="AJ1038" s="98"/>
      <c r="AK1038" s="98"/>
    </row>
    <row r="1039" ht="14.25">
      <c r="A1039" s="98"/>
      <c r="B1039" s="98"/>
      <c r="C1039" s="98"/>
      <c r="D1039" s="98"/>
      <c r="E1039" s="98"/>
      <c r="F1039" s="98"/>
      <c r="G1039" s="98"/>
      <c r="H1039" s="98"/>
      <c r="I1039" s="98"/>
      <c r="J1039" s="98"/>
      <c r="K1039" s="98"/>
      <c r="L1039" s="98"/>
      <c r="M1039" s="98"/>
      <c r="R1039" s="98"/>
      <c r="S1039" s="98"/>
      <c r="T1039" s="98"/>
      <c r="U1039" s="98"/>
      <c r="V1039" s="98"/>
      <c r="W1039" s="98"/>
      <c r="X1039" s="98"/>
      <c r="Y1039" s="98"/>
      <c r="Z1039" s="98"/>
      <c r="AA1039" s="98"/>
      <c r="AE1039" s="98"/>
      <c r="AF1039" s="98"/>
      <c r="AG1039" s="98"/>
      <c r="AH1039" s="98"/>
      <c r="AI1039" s="98"/>
      <c r="AJ1039" s="98"/>
      <c r="AK1039" s="98"/>
    </row>
    <row r="1040" ht="14.25">
      <c r="A1040" s="98"/>
      <c r="B1040" s="98"/>
      <c r="C1040" s="98"/>
      <c r="D1040" s="98"/>
      <c r="E1040" s="98"/>
      <c r="F1040" s="98"/>
      <c r="G1040" s="98"/>
      <c r="H1040" s="98"/>
      <c r="I1040" s="98"/>
      <c r="J1040" s="98"/>
      <c r="K1040" s="98"/>
      <c r="L1040" s="98"/>
      <c r="M1040" s="98"/>
      <c r="R1040" s="98"/>
      <c r="S1040" s="98"/>
      <c r="T1040" s="98"/>
      <c r="U1040" s="98"/>
      <c r="V1040" s="98"/>
      <c r="W1040" s="98"/>
      <c r="X1040" s="98"/>
      <c r="Y1040" s="98"/>
      <c r="Z1040" s="98"/>
      <c r="AA1040" s="98"/>
      <c r="AE1040" s="98"/>
      <c r="AF1040" s="98"/>
      <c r="AG1040" s="98"/>
      <c r="AH1040" s="98"/>
      <c r="AI1040" s="98"/>
      <c r="AJ1040" s="98"/>
      <c r="AK1040" s="98"/>
    </row>
    <row r="1041" ht="14.25">
      <c r="A1041" s="98"/>
      <c r="B1041" s="98"/>
      <c r="C1041" s="98"/>
      <c r="D1041" s="98"/>
      <c r="E1041" s="98"/>
      <c r="F1041" s="98"/>
      <c r="G1041" s="98"/>
      <c r="H1041" s="98"/>
      <c r="I1041" s="98"/>
      <c r="J1041" s="98"/>
      <c r="K1041" s="98"/>
      <c r="L1041" s="98"/>
      <c r="M1041" s="98"/>
      <c r="R1041" s="98"/>
      <c r="S1041" s="98"/>
      <c r="T1041" s="98"/>
      <c r="U1041" s="98"/>
      <c r="V1041" s="98"/>
      <c r="W1041" s="98"/>
      <c r="X1041" s="98"/>
      <c r="Y1041" s="98"/>
      <c r="Z1041" s="98"/>
      <c r="AA1041" s="98"/>
      <c r="AE1041" s="98"/>
      <c r="AF1041" s="98"/>
      <c r="AG1041" s="98"/>
      <c r="AH1041" s="98"/>
      <c r="AI1041" s="98"/>
      <c r="AJ1041" s="98"/>
      <c r="AK1041" s="98"/>
    </row>
    <row r="1042" ht="14.25">
      <c r="A1042" s="98"/>
      <c r="B1042" s="98"/>
      <c r="C1042" s="98"/>
      <c r="D1042" s="98"/>
      <c r="E1042" s="98"/>
      <c r="F1042" s="98"/>
      <c r="G1042" s="98"/>
      <c r="H1042" s="98"/>
      <c r="I1042" s="98"/>
      <c r="J1042" s="98"/>
      <c r="K1042" s="98"/>
      <c r="L1042" s="98"/>
      <c r="M1042" s="98"/>
      <c r="R1042" s="98"/>
      <c r="S1042" s="98"/>
      <c r="T1042" s="98"/>
      <c r="U1042" s="98"/>
      <c r="V1042" s="98"/>
      <c r="W1042" s="98"/>
      <c r="X1042" s="98"/>
      <c r="Y1042" s="98"/>
      <c r="Z1042" s="98"/>
      <c r="AA1042" s="98"/>
      <c r="AE1042" s="98"/>
      <c r="AF1042" s="98"/>
      <c r="AG1042" s="98"/>
      <c r="AH1042" s="98"/>
      <c r="AI1042" s="98"/>
      <c r="AJ1042" s="98"/>
      <c r="AK1042" s="98"/>
    </row>
    <row r="1043" ht="14.25">
      <c r="A1043" s="98"/>
      <c r="B1043" s="98"/>
      <c r="C1043" s="98"/>
      <c r="D1043" s="98"/>
      <c r="E1043" s="98"/>
      <c r="F1043" s="98"/>
      <c r="G1043" s="98"/>
      <c r="H1043" s="98"/>
      <c r="I1043" s="98"/>
      <c r="J1043" s="98"/>
      <c r="K1043" s="98"/>
      <c r="L1043" s="98"/>
      <c r="M1043" s="98"/>
      <c r="R1043" s="98"/>
      <c r="S1043" s="98"/>
      <c r="T1043" s="98"/>
      <c r="U1043" s="98"/>
      <c r="V1043" s="98"/>
      <c r="W1043" s="98"/>
      <c r="X1043" s="98"/>
      <c r="Y1043" s="98"/>
      <c r="Z1043" s="98"/>
      <c r="AA1043" s="98"/>
      <c r="AE1043" s="98"/>
      <c r="AF1043" s="98"/>
      <c r="AG1043" s="98"/>
      <c r="AH1043" s="98"/>
      <c r="AI1043" s="98"/>
      <c r="AJ1043" s="98"/>
      <c r="AK1043" s="98"/>
    </row>
    <row r="1044" ht="14.25">
      <c r="A1044" s="98"/>
      <c r="B1044" s="98"/>
      <c r="C1044" s="98"/>
      <c r="D1044" s="98"/>
      <c r="E1044" s="98"/>
      <c r="F1044" s="98"/>
      <c r="G1044" s="98"/>
      <c r="H1044" s="98"/>
      <c r="I1044" s="98"/>
      <c r="J1044" s="98"/>
      <c r="K1044" s="98"/>
      <c r="L1044" s="98"/>
      <c r="M1044" s="98"/>
      <c r="R1044" s="98"/>
      <c r="S1044" s="98"/>
      <c r="T1044" s="98"/>
      <c r="U1044" s="98"/>
      <c r="V1044" s="98"/>
      <c r="W1044" s="98"/>
      <c r="X1044" s="98"/>
      <c r="Y1044" s="98"/>
      <c r="Z1044" s="98"/>
      <c r="AA1044" s="98"/>
      <c r="AE1044" s="98"/>
      <c r="AF1044" s="98"/>
      <c r="AG1044" s="98"/>
      <c r="AH1044" s="98"/>
      <c r="AI1044" s="98"/>
      <c r="AJ1044" s="98"/>
      <c r="AK1044" s="98"/>
    </row>
    <row r="1045" ht="14.25">
      <c r="A1045" s="98"/>
      <c r="B1045" s="98"/>
      <c r="C1045" s="98"/>
      <c r="D1045" s="98"/>
      <c r="E1045" s="98"/>
      <c r="F1045" s="98"/>
      <c r="G1045" s="98"/>
      <c r="H1045" s="98"/>
      <c r="I1045" s="98"/>
      <c r="J1045" s="98"/>
      <c r="K1045" s="98"/>
      <c r="L1045" s="98"/>
      <c r="M1045" s="98"/>
      <c r="R1045" s="98"/>
      <c r="S1045" s="98"/>
      <c r="T1045" s="98"/>
      <c r="U1045" s="98"/>
      <c r="V1045" s="98"/>
      <c r="W1045" s="98"/>
      <c r="X1045" s="98"/>
      <c r="Y1045" s="98"/>
      <c r="Z1045" s="98"/>
      <c r="AA1045" s="98"/>
      <c r="AE1045" s="98"/>
      <c r="AF1045" s="98"/>
      <c r="AG1045" s="98"/>
      <c r="AH1045" s="98"/>
      <c r="AI1045" s="98"/>
      <c r="AJ1045" s="98"/>
      <c r="AK1045" s="98"/>
    </row>
    <row r="1046" ht="14.25">
      <c r="A1046" s="98"/>
      <c r="B1046" s="98"/>
      <c r="C1046" s="98"/>
      <c r="D1046" s="98"/>
      <c r="E1046" s="98"/>
      <c r="F1046" s="98"/>
      <c r="G1046" s="98"/>
      <c r="H1046" s="98"/>
      <c r="I1046" s="98"/>
      <c r="J1046" s="98"/>
      <c r="K1046" s="98"/>
      <c r="L1046" s="98"/>
      <c r="M1046" s="98"/>
      <c r="R1046" s="98"/>
      <c r="S1046" s="98"/>
      <c r="T1046" s="98"/>
      <c r="U1046" s="98"/>
      <c r="V1046" s="98"/>
      <c r="W1046" s="98"/>
      <c r="X1046" s="98"/>
      <c r="Y1046" s="98"/>
      <c r="Z1046" s="98"/>
      <c r="AA1046" s="98"/>
      <c r="AE1046" s="98"/>
      <c r="AF1046" s="98"/>
      <c r="AG1046" s="98"/>
      <c r="AH1046" s="98"/>
      <c r="AI1046" s="98"/>
      <c r="AJ1046" s="98"/>
      <c r="AK1046" s="98"/>
    </row>
    <row r="1047" ht="14.25">
      <c r="A1047" s="98"/>
      <c r="B1047" s="98"/>
      <c r="C1047" s="98"/>
      <c r="D1047" s="98"/>
      <c r="E1047" s="98"/>
      <c r="F1047" s="98"/>
      <c r="G1047" s="98"/>
      <c r="H1047" s="98"/>
      <c r="I1047" s="98"/>
      <c r="J1047" s="98"/>
      <c r="K1047" s="98"/>
      <c r="L1047" s="98"/>
      <c r="M1047" s="98"/>
      <c r="R1047" s="98"/>
      <c r="S1047" s="98"/>
      <c r="T1047" s="98"/>
      <c r="U1047" s="98"/>
      <c r="V1047" s="98"/>
      <c r="W1047" s="98"/>
      <c r="X1047" s="98"/>
      <c r="Y1047" s="98"/>
      <c r="Z1047" s="98"/>
      <c r="AA1047" s="98"/>
      <c r="AE1047" s="98"/>
      <c r="AF1047" s="98"/>
      <c r="AG1047" s="98"/>
      <c r="AH1047" s="98"/>
      <c r="AI1047" s="98"/>
      <c r="AJ1047" s="98"/>
      <c r="AK1047" s="98"/>
    </row>
    <row r="1048" ht="14.25">
      <c r="A1048" s="98"/>
      <c r="B1048" s="98"/>
      <c r="C1048" s="98"/>
      <c r="D1048" s="98"/>
      <c r="E1048" s="98"/>
      <c r="F1048" s="98"/>
      <c r="G1048" s="98"/>
      <c r="H1048" s="98"/>
      <c r="I1048" s="98"/>
      <c r="J1048" s="98"/>
      <c r="K1048" s="98"/>
      <c r="L1048" s="98"/>
      <c r="M1048" s="98"/>
      <c r="R1048" s="98"/>
      <c r="S1048" s="98"/>
      <c r="T1048" s="98"/>
      <c r="U1048" s="98"/>
      <c r="V1048" s="98"/>
      <c r="W1048" s="98"/>
      <c r="X1048" s="98"/>
      <c r="Y1048" s="98"/>
      <c r="Z1048" s="98"/>
      <c r="AA1048" s="98"/>
      <c r="AE1048" s="98"/>
      <c r="AF1048" s="98"/>
      <c r="AG1048" s="98"/>
      <c r="AH1048" s="98"/>
      <c r="AI1048" s="98"/>
      <c r="AJ1048" s="98"/>
      <c r="AK1048" s="98"/>
    </row>
    <row r="1049" ht="14.25">
      <c r="A1049" s="98"/>
      <c r="B1049" s="98"/>
      <c r="C1049" s="98"/>
      <c r="D1049" s="98"/>
      <c r="E1049" s="98"/>
      <c r="F1049" s="98"/>
      <c r="G1049" s="98"/>
      <c r="H1049" s="98"/>
      <c r="I1049" s="98"/>
      <c r="J1049" s="98"/>
      <c r="K1049" s="98"/>
      <c r="L1049" s="98"/>
      <c r="M1049" s="98"/>
      <c r="R1049" s="98"/>
      <c r="S1049" s="98"/>
      <c r="T1049" s="98"/>
      <c r="U1049" s="98"/>
      <c r="V1049" s="98"/>
      <c r="W1049" s="98"/>
      <c r="X1049" s="98"/>
      <c r="Y1049" s="98"/>
      <c r="Z1049" s="98"/>
      <c r="AA1049" s="98"/>
      <c r="AE1049" s="98"/>
      <c r="AF1049" s="98"/>
      <c r="AG1049" s="98"/>
      <c r="AH1049" s="98"/>
      <c r="AI1049" s="98"/>
      <c r="AJ1049" s="98"/>
      <c r="AK1049" s="98"/>
    </row>
    <row r="1050" ht="14.25">
      <c r="A1050" s="98"/>
      <c r="B1050" s="98"/>
      <c r="C1050" s="98"/>
      <c r="D1050" s="98"/>
      <c r="E1050" s="98"/>
      <c r="F1050" s="98"/>
      <c r="G1050" s="98"/>
      <c r="H1050" s="98"/>
      <c r="I1050" s="98"/>
      <c r="J1050" s="98"/>
      <c r="K1050" s="98"/>
      <c r="L1050" s="98"/>
      <c r="M1050" s="98"/>
      <c r="R1050" s="98"/>
      <c r="S1050" s="98"/>
      <c r="T1050" s="98"/>
      <c r="U1050" s="98"/>
      <c r="V1050" s="98"/>
      <c r="W1050" s="98"/>
      <c r="X1050" s="98"/>
      <c r="Y1050" s="98"/>
      <c r="Z1050" s="98"/>
      <c r="AA1050" s="98"/>
      <c r="AE1050" s="98"/>
      <c r="AF1050" s="98"/>
      <c r="AG1050" s="98"/>
      <c r="AH1050" s="98"/>
      <c r="AI1050" s="98"/>
      <c r="AJ1050" s="98"/>
      <c r="AK1050" s="98"/>
    </row>
    <row r="1051" ht="14.25">
      <c r="A1051" s="98"/>
      <c r="B1051" s="98"/>
      <c r="C1051" s="98"/>
      <c r="D1051" s="98"/>
      <c r="E1051" s="98"/>
      <c r="F1051" s="98"/>
      <c r="G1051" s="98"/>
      <c r="H1051" s="98"/>
      <c r="I1051" s="98"/>
      <c r="J1051" s="98"/>
      <c r="K1051" s="98"/>
      <c r="L1051" s="98"/>
      <c r="M1051" s="98"/>
      <c r="R1051" s="98"/>
      <c r="S1051" s="98"/>
      <c r="T1051" s="98"/>
      <c r="U1051" s="98"/>
      <c r="V1051" s="98"/>
      <c r="W1051" s="98"/>
      <c r="X1051" s="98"/>
      <c r="Y1051" s="98"/>
      <c r="Z1051" s="98"/>
      <c r="AA1051" s="98"/>
      <c r="AE1051" s="98"/>
      <c r="AF1051" s="98"/>
      <c r="AG1051" s="98"/>
      <c r="AH1051" s="98"/>
      <c r="AI1051" s="98"/>
      <c r="AJ1051" s="98"/>
      <c r="AK1051" s="98"/>
    </row>
    <row r="1052" ht="14.25">
      <c r="A1052" s="98"/>
      <c r="B1052" s="98"/>
      <c r="C1052" s="98"/>
      <c r="D1052" s="98"/>
      <c r="E1052" s="98"/>
      <c r="F1052" s="98"/>
      <c r="G1052" s="98"/>
      <c r="H1052" s="98"/>
      <c r="I1052" s="98"/>
      <c r="J1052" s="98"/>
      <c r="K1052" s="98"/>
      <c r="L1052" s="98"/>
      <c r="M1052" s="98"/>
      <c r="R1052" s="98"/>
      <c r="S1052" s="98"/>
      <c r="T1052" s="98"/>
      <c r="U1052" s="98"/>
      <c r="V1052" s="98"/>
      <c r="W1052" s="98"/>
      <c r="X1052" s="98"/>
      <c r="Y1052" s="98"/>
      <c r="Z1052" s="98"/>
      <c r="AA1052" s="98"/>
      <c r="AE1052" s="98"/>
      <c r="AF1052" s="98"/>
      <c r="AG1052" s="98"/>
      <c r="AH1052" s="98"/>
      <c r="AI1052" s="98"/>
      <c r="AJ1052" s="98"/>
      <c r="AK1052" s="98"/>
    </row>
    <row r="1053" ht="14.25">
      <c r="A1053" s="98"/>
      <c r="B1053" s="98"/>
      <c r="C1053" s="98"/>
      <c r="D1053" s="98"/>
      <c r="E1053" s="98"/>
      <c r="F1053" s="98"/>
      <c r="G1053" s="98"/>
      <c r="H1053" s="98"/>
      <c r="I1053" s="98"/>
      <c r="J1053" s="98"/>
      <c r="K1053" s="98"/>
      <c r="L1053" s="98"/>
      <c r="M1053" s="98"/>
      <c r="R1053" s="98"/>
      <c r="S1053" s="98"/>
      <c r="T1053" s="98"/>
      <c r="U1053" s="98"/>
      <c r="V1053" s="98"/>
      <c r="W1053" s="98"/>
      <c r="X1053" s="98"/>
      <c r="Y1053" s="98"/>
      <c r="Z1053" s="98"/>
      <c r="AA1053" s="98"/>
      <c r="AE1053" s="98"/>
      <c r="AF1053" s="98"/>
      <c r="AG1053" s="98"/>
      <c r="AH1053" s="98"/>
      <c r="AI1053" s="98"/>
      <c r="AJ1053" s="98"/>
      <c r="AK1053" s="98"/>
    </row>
    <row r="1054" ht="14.25">
      <c r="A1054" s="98"/>
      <c r="B1054" s="98"/>
      <c r="C1054" s="98"/>
      <c r="D1054" s="98"/>
      <c r="E1054" s="98"/>
      <c r="F1054" s="98"/>
      <c r="G1054" s="98"/>
      <c r="H1054" s="98"/>
      <c r="I1054" s="98"/>
      <c r="J1054" s="98"/>
      <c r="K1054" s="98"/>
      <c r="L1054" s="98"/>
      <c r="M1054" s="98"/>
      <c r="R1054" s="98"/>
      <c r="S1054" s="98"/>
      <c r="T1054" s="98"/>
      <c r="U1054" s="98"/>
      <c r="V1054" s="98"/>
      <c r="W1054" s="98"/>
      <c r="X1054" s="98"/>
      <c r="Y1054" s="98"/>
      <c r="Z1054" s="98"/>
      <c r="AA1054" s="98"/>
      <c r="AE1054" s="98"/>
      <c r="AF1054" s="98"/>
      <c r="AG1054" s="98"/>
      <c r="AH1054" s="98"/>
      <c r="AI1054" s="98"/>
      <c r="AJ1054" s="98"/>
      <c r="AK1054" s="98"/>
    </row>
    <row r="1055" ht="14.25">
      <c r="A1055" s="98"/>
      <c r="B1055" s="98"/>
      <c r="C1055" s="98"/>
      <c r="D1055" s="98"/>
      <c r="E1055" s="98"/>
      <c r="F1055" s="98"/>
      <c r="G1055" s="98"/>
      <c r="H1055" s="98"/>
      <c r="I1055" s="98"/>
      <c r="J1055" s="98"/>
      <c r="K1055" s="98"/>
      <c r="L1055" s="98"/>
      <c r="M1055" s="98"/>
      <c r="R1055" s="98"/>
      <c r="S1055" s="98"/>
      <c r="T1055" s="98"/>
      <c r="U1055" s="98"/>
      <c r="V1055" s="98"/>
      <c r="W1055" s="98"/>
      <c r="X1055" s="98"/>
      <c r="Y1055" s="98"/>
      <c r="Z1055" s="98"/>
      <c r="AA1055" s="98"/>
      <c r="AE1055" s="98"/>
      <c r="AF1055" s="98"/>
      <c r="AG1055" s="98"/>
      <c r="AH1055" s="98"/>
      <c r="AI1055" s="98"/>
      <c r="AJ1055" s="98"/>
      <c r="AK1055" s="98"/>
    </row>
    <row r="1056" ht="14.25">
      <c r="A1056" s="98"/>
      <c r="B1056" s="98"/>
      <c r="C1056" s="98"/>
      <c r="D1056" s="98"/>
      <c r="E1056" s="98"/>
      <c r="F1056" s="98"/>
      <c r="G1056" s="98"/>
      <c r="H1056" s="98"/>
      <c r="I1056" s="98"/>
      <c r="J1056" s="98"/>
      <c r="K1056" s="98"/>
      <c r="L1056" s="98"/>
      <c r="M1056" s="98"/>
      <c r="R1056" s="98"/>
      <c r="S1056" s="98"/>
      <c r="T1056" s="98"/>
      <c r="U1056" s="98"/>
      <c r="V1056" s="98"/>
      <c r="W1056" s="98"/>
      <c r="X1056" s="98"/>
      <c r="Y1056" s="98"/>
      <c r="Z1056" s="98"/>
      <c r="AA1056" s="98"/>
      <c r="AE1056" s="98"/>
      <c r="AF1056" s="98"/>
      <c r="AG1056" s="98"/>
      <c r="AH1056" s="98"/>
      <c r="AI1056" s="98"/>
      <c r="AJ1056" s="98"/>
      <c r="AK1056" s="98"/>
    </row>
    <row r="1057" ht="14.25">
      <c r="A1057" s="98"/>
      <c r="B1057" s="98"/>
      <c r="C1057" s="98"/>
      <c r="D1057" s="98"/>
      <c r="E1057" s="98"/>
      <c r="F1057" s="98"/>
      <c r="G1057" s="98"/>
      <c r="H1057" s="98"/>
      <c r="I1057" s="98"/>
      <c r="J1057" s="98"/>
      <c r="K1057" s="98"/>
      <c r="L1057" s="98"/>
      <c r="M1057" s="98"/>
      <c r="R1057" s="98"/>
      <c r="S1057" s="98"/>
      <c r="T1057" s="98"/>
      <c r="U1057" s="98"/>
      <c r="V1057" s="98"/>
      <c r="W1057" s="98"/>
      <c r="X1057" s="98"/>
      <c r="Y1057" s="98"/>
      <c r="Z1057" s="98"/>
      <c r="AA1057" s="98"/>
      <c r="AE1057" s="98"/>
      <c r="AF1057" s="98"/>
      <c r="AG1057" s="98"/>
      <c r="AH1057" s="98"/>
      <c r="AI1057" s="98"/>
      <c r="AJ1057" s="98"/>
      <c r="AK1057" s="98"/>
    </row>
    <row r="1058" ht="14.25">
      <c r="A1058" s="98"/>
      <c r="B1058" s="98"/>
      <c r="C1058" s="98"/>
      <c r="D1058" s="98"/>
      <c r="E1058" s="98"/>
      <c r="F1058" s="98"/>
      <c r="G1058" s="98"/>
      <c r="H1058" s="98"/>
      <c r="I1058" s="98"/>
      <c r="J1058" s="98"/>
      <c r="K1058" s="98"/>
      <c r="L1058" s="98"/>
      <c r="M1058" s="98"/>
      <c r="R1058" s="98"/>
      <c r="S1058" s="98"/>
      <c r="T1058" s="98"/>
      <c r="U1058" s="98"/>
      <c r="V1058" s="98"/>
      <c r="W1058" s="98"/>
      <c r="X1058" s="98"/>
      <c r="Y1058" s="98"/>
      <c r="Z1058" s="98"/>
      <c r="AA1058" s="98"/>
      <c r="AE1058" s="98"/>
      <c r="AF1058" s="98"/>
      <c r="AG1058" s="98"/>
      <c r="AH1058" s="98"/>
      <c r="AI1058" s="98"/>
      <c r="AJ1058" s="98"/>
      <c r="AK1058" s="98"/>
    </row>
    <row r="1059" ht="14.25">
      <c r="A1059" s="98"/>
      <c r="B1059" s="98"/>
      <c r="C1059" s="98"/>
      <c r="D1059" s="98"/>
      <c r="E1059" s="98"/>
      <c r="F1059" s="98"/>
      <c r="G1059" s="98"/>
      <c r="H1059" s="98"/>
      <c r="I1059" s="98"/>
      <c r="J1059" s="98"/>
      <c r="K1059" s="98"/>
      <c r="L1059" s="98"/>
      <c r="M1059" s="98"/>
      <c r="R1059" s="98"/>
      <c r="S1059" s="98"/>
      <c r="T1059" s="98"/>
      <c r="U1059" s="98"/>
      <c r="V1059" s="98"/>
      <c r="W1059" s="98"/>
      <c r="X1059" s="98"/>
      <c r="Y1059" s="98"/>
      <c r="Z1059" s="98"/>
      <c r="AA1059" s="98"/>
      <c r="AE1059" s="98"/>
      <c r="AF1059" s="98"/>
      <c r="AG1059" s="98"/>
      <c r="AH1059" s="98"/>
      <c r="AI1059" s="98"/>
      <c r="AJ1059" s="98"/>
      <c r="AK1059" s="98"/>
    </row>
    <row r="1060" ht="14.25">
      <c r="A1060" s="98"/>
      <c r="B1060" s="98"/>
      <c r="C1060" s="98"/>
      <c r="D1060" s="98"/>
      <c r="E1060" s="98"/>
      <c r="F1060" s="98"/>
      <c r="G1060" s="98"/>
      <c r="H1060" s="98"/>
      <c r="I1060" s="98"/>
      <c r="J1060" s="98"/>
      <c r="K1060" s="98"/>
      <c r="L1060" s="98"/>
      <c r="M1060" s="98"/>
      <c r="R1060" s="98"/>
      <c r="S1060" s="98"/>
      <c r="T1060" s="98"/>
      <c r="U1060" s="98"/>
      <c r="V1060" s="98"/>
      <c r="W1060" s="98"/>
      <c r="X1060" s="98"/>
      <c r="Y1060" s="98"/>
      <c r="Z1060" s="98"/>
      <c r="AA1060" s="98"/>
      <c r="AE1060" s="98"/>
      <c r="AF1060" s="98"/>
      <c r="AG1060" s="98"/>
      <c r="AH1060" s="98"/>
      <c r="AI1060" s="98"/>
      <c r="AJ1060" s="98"/>
      <c r="AK1060" s="98"/>
    </row>
    <row r="1061" ht="14.25">
      <c r="A1061" s="98"/>
      <c r="B1061" s="98"/>
      <c r="C1061" s="98"/>
      <c r="D1061" s="98"/>
      <c r="E1061" s="98"/>
      <c r="F1061" s="98"/>
      <c r="G1061" s="98"/>
      <c r="H1061" s="98"/>
      <c r="I1061" s="98"/>
      <c r="J1061" s="98"/>
      <c r="K1061" s="98"/>
      <c r="L1061" s="98"/>
      <c r="M1061" s="98"/>
      <c r="R1061" s="98"/>
      <c r="S1061" s="98"/>
      <c r="T1061" s="98"/>
      <c r="U1061" s="98"/>
      <c r="V1061" s="98"/>
      <c r="W1061" s="98"/>
      <c r="X1061" s="98"/>
      <c r="Y1061" s="98"/>
      <c r="Z1061" s="98"/>
      <c r="AA1061" s="98"/>
      <c r="AE1061" s="98"/>
      <c r="AF1061" s="98"/>
      <c r="AG1061" s="98"/>
      <c r="AH1061" s="98"/>
      <c r="AI1061" s="98"/>
      <c r="AJ1061" s="98"/>
      <c r="AK1061" s="98"/>
    </row>
    <row r="1062" ht="14.25">
      <c r="A1062" s="98"/>
      <c r="B1062" s="98"/>
      <c r="C1062" s="98"/>
      <c r="D1062" s="98"/>
      <c r="E1062" s="98"/>
      <c r="F1062" s="98"/>
      <c r="G1062" s="98"/>
      <c r="H1062" s="98"/>
      <c r="I1062" s="98"/>
      <c r="J1062" s="98"/>
      <c r="K1062" s="98"/>
      <c r="L1062" s="98"/>
      <c r="M1062" s="98"/>
      <c r="R1062" s="98"/>
      <c r="S1062" s="98"/>
      <c r="T1062" s="98"/>
      <c r="U1062" s="98"/>
      <c r="V1062" s="98"/>
      <c r="W1062" s="98"/>
      <c r="X1062" s="98"/>
      <c r="Y1062" s="98"/>
      <c r="Z1062" s="98"/>
      <c r="AA1062" s="98"/>
      <c r="AE1062" s="98"/>
      <c r="AF1062" s="98"/>
      <c r="AG1062" s="98"/>
      <c r="AH1062" s="98"/>
      <c r="AI1062" s="98"/>
      <c r="AJ1062" s="98"/>
      <c r="AK1062" s="98"/>
    </row>
    <row r="1063" ht="14.25">
      <c r="A1063" s="98"/>
      <c r="B1063" s="98"/>
      <c r="C1063" s="98"/>
      <c r="D1063" s="98"/>
      <c r="E1063" s="98"/>
      <c r="F1063" s="98"/>
      <c r="G1063" s="98"/>
      <c r="H1063" s="98"/>
      <c r="I1063" s="98"/>
      <c r="J1063" s="98"/>
      <c r="K1063" s="98"/>
      <c r="L1063" s="98"/>
      <c r="M1063" s="98"/>
      <c r="R1063" s="98"/>
      <c r="S1063" s="98"/>
      <c r="T1063" s="98"/>
      <c r="U1063" s="98"/>
      <c r="V1063" s="98"/>
      <c r="W1063" s="98"/>
      <c r="X1063" s="98"/>
      <c r="Y1063" s="98"/>
      <c r="Z1063" s="98"/>
      <c r="AA1063" s="98"/>
      <c r="AE1063" s="98"/>
      <c r="AF1063" s="98"/>
      <c r="AG1063" s="98"/>
      <c r="AH1063" s="98"/>
      <c r="AI1063" s="98"/>
      <c r="AJ1063" s="98"/>
      <c r="AK1063" s="98"/>
    </row>
    <row r="1064" ht="14.25">
      <c r="A1064" s="98"/>
      <c r="B1064" s="98"/>
      <c r="C1064" s="98"/>
      <c r="D1064" s="98"/>
      <c r="E1064" s="98"/>
      <c r="F1064" s="98"/>
      <c r="G1064" s="98"/>
      <c r="H1064" s="98"/>
      <c r="I1064" s="98"/>
      <c r="J1064" s="98"/>
      <c r="K1064" s="98"/>
      <c r="L1064" s="98"/>
      <c r="M1064" s="98"/>
      <c r="R1064" s="98"/>
      <c r="S1064" s="98"/>
      <c r="T1064" s="98"/>
      <c r="U1064" s="98"/>
      <c r="V1064" s="98"/>
      <c r="W1064" s="98"/>
      <c r="X1064" s="98"/>
      <c r="Y1064" s="98"/>
      <c r="Z1064" s="98"/>
      <c r="AA1064" s="98"/>
      <c r="AE1064" s="98"/>
      <c r="AF1064" s="98"/>
      <c r="AG1064" s="98"/>
      <c r="AH1064" s="98"/>
      <c r="AI1064" s="98"/>
      <c r="AJ1064" s="98"/>
      <c r="AK1064" s="98"/>
    </row>
    <row r="1065" ht="14.25">
      <c r="A1065" s="98"/>
      <c r="B1065" s="98"/>
      <c r="C1065" s="98"/>
      <c r="D1065" s="98"/>
      <c r="E1065" s="98"/>
      <c r="F1065" s="98"/>
      <c r="G1065" s="98"/>
      <c r="H1065" s="98"/>
      <c r="I1065" s="98"/>
      <c r="J1065" s="98"/>
      <c r="K1065" s="98"/>
      <c r="L1065" s="98"/>
      <c r="M1065" s="98"/>
      <c r="R1065" s="98"/>
      <c r="S1065" s="98"/>
      <c r="T1065" s="98"/>
      <c r="U1065" s="98"/>
      <c r="V1065" s="98"/>
      <c r="W1065" s="98"/>
      <c r="X1065" s="98"/>
      <c r="Y1065" s="98"/>
      <c r="Z1065" s="98"/>
      <c r="AA1065" s="98"/>
      <c r="AE1065" s="98"/>
      <c r="AF1065" s="98"/>
      <c r="AG1065" s="98"/>
      <c r="AH1065" s="98"/>
      <c r="AI1065" s="98"/>
      <c r="AJ1065" s="98"/>
      <c r="AK1065" s="98"/>
    </row>
    <row r="1066" ht="14.25">
      <c r="A1066" s="98"/>
      <c r="B1066" s="98"/>
      <c r="C1066" s="98"/>
      <c r="D1066" s="98"/>
      <c r="E1066" s="98"/>
      <c r="F1066" s="98"/>
      <c r="G1066" s="98"/>
      <c r="H1066" s="98"/>
      <c r="I1066" s="98"/>
      <c r="J1066" s="98"/>
      <c r="K1066" s="98"/>
      <c r="L1066" s="98"/>
      <c r="M1066" s="98"/>
      <c r="R1066" s="98"/>
      <c r="S1066" s="98"/>
      <c r="T1066" s="98"/>
      <c r="U1066" s="98"/>
      <c r="V1066" s="98"/>
      <c r="W1066" s="98"/>
      <c r="X1066" s="98"/>
      <c r="Y1066" s="98"/>
      <c r="Z1066" s="98"/>
      <c r="AA1066" s="98"/>
      <c r="AE1066" s="98"/>
      <c r="AF1066" s="98"/>
      <c r="AG1066" s="98"/>
      <c r="AH1066" s="98"/>
      <c r="AI1066" s="98"/>
      <c r="AJ1066" s="98"/>
      <c r="AK1066" s="98"/>
    </row>
    <row r="1067" ht="14.25">
      <c r="A1067" s="98"/>
      <c r="B1067" s="98"/>
      <c r="C1067" s="98"/>
      <c r="D1067" s="98"/>
      <c r="E1067" s="98"/>
      <c r="F1067" s="98"/>
      <c r="G1067" s="98"/>
      <c r="H1067" s="98"/>
      <c r="I1067" s="98"/>
      <c r="J1067" s="98"/>
      <c r="K1067" s="98"/>
      <c r="L1067" s="98"/>
      <c r="M1067" s="98"/>
      <c r="R1067" s="98"/>
      <c r="S1067" s="98"/>
      <c r="T1067" s="98"/>
      <c r="U1067" s="98"/>
      <c r="V1067" s="98"/>
      <c r="W1067" s="98"/>
      <c r="X1067" s="98"/>
      <c r="Y1067" s="98"/>
      <c r="Z1067" s="98"/>
      <c r="AA1067" s="98"/>
      <c r="AE1067" s="98"/>
      <c r="AF1067" s="98"/>
      <c r="AG1067" s="98"/>
      <c r="AH1067" s="98"/>
      <c r="AI1067" s="98"/>
      <c r="AJ1067" s="98"/>
      <c r="AK1067" s="98"/>
    </row>
    <row r="1068" ht="14.25">
      <c r="A1068" s="98"/>
      <c r="B1068" s="98"/>
      <c r="C1068" s="98"/>
      <c r="D1068" s="98"/>
      <c r="E1068" s="98"/>
      <c r="F1068" s="98"/>
      <c r="G1068" s="98"/>
      <c r="H1068" s="98"/>
      <c r="I1068" s="98"/>
      <c r="J1068" s="98"/>
      <c r="K1068" s="98"/>
      <c r="L1068" s="98"/>
      <c r="M1068" s="98"/>
      <c r="R1068" s="98"/>
      <c r="S1068" s="98"/>
      <c r="T1068" s="98"/>
      <c r="U1068" s="98"/>
      <c r="V1068" s="98"/>
      <c r="W1068" s="98"/>
      <c r="X1068" s="98"/>
      <c r="Y1068" s="98"/>
      <c r="Z1068" s="98"/>
      <c r="AA1068" s="98"/>
      <c r="AE1068" s="98"/>
      <c r="AF1068" s="98"/>
      <c r="AG1068" s="98"/>
      <c r="AH1068" s="98"/>
      <c r="AI1068" s="98"/>
      <c r="AJ1068" s="98"/>
      <c r="AK1068" s="98"/>
    </row>
    <row r="1069" ht="14.25">
      <c r="A1069" s="98"/>
      <c r="B1069" s="98"/>
      <c r="C1069" s="98"/>
      <c r="D1069" s="98"/>
      <c r="E1069" s="98"/>
      <c r="F1069" s="98"/>
      <c r="G1069" s="98"/>
      <c r="H1069" s="98"/>
      <c r="I1069" s="98"/>
      <c r="J1069" s="98"/>
      <c r="K1069" s="98"/>
      <c r="L1069" s="98"/>
      <c r="M1069" s="98"/>
      <c r="R1069" s="98"/>
      <c r="S1069" s="98"/>
      <c r="T1069" s="98"/>
      <c r="U1069" s="98"/>
      <c r="V1069" s="98"/>
      <c r="W1069" s="98"/>
      <c r="X1069" s="98"/>
      <c r="Y1069" s="98"/>
      <c r="Z1069" s="98"/>
      <c r="AA1069" s="98"/>
      <c r="AE1069" s="98"/>
      <c r="AF1069" s="98"/>
      <c r="AG1069" s="98"/>
      <c r="AH1069" s="98"/>
      <c r="AI1069" s="98"/>
      <c r="AJ1069" s="98"/>
      <c r="AK1069" s="98"/>
    </row>
    <row r="1070" ht="14.25">
      <c r="A1070" s="98"/>
      <c r="B1070" s="98"/>
      <c r="C1070" s="98"/>
      <c r="D1070" s="98"/>
      <c r="E1070" s="98"/>
      <c r="F1070" s="98"/>
      <c r="G1070" s="98"/>
      <c r="H1070" s="98"/>
      <c r="I1070" s="98"/>
      <c r="J1070" s="98"/>
      <c r="K1070" s="98"/>
      <c r="L1070" s="98"/>
      <c r="M1070" s="98"/>
      <c r="R1070" s="98"/>
      <c r="S1070" s="98"/>
      <c r="T1070" s="98"/>
      <c r="U1070" s="98"/>
      <c r="V1070" s="98"/>
      <c r="W1070" s="98"/>
      <c r="X1070" s="98"/>
      <c r="Y1070" s="98"/>
      <c r="Z1070" s="98"/>
      <c r="AA1070" s="98"/>
      <c r="AE1070" s="98"/>
      <c r="AF1070" s="98"/>
      <c r="AG1070" s="98"/>
      <c r="AH1070" s="98"/>
      <c r="AI1070" s="98"/>
      <c r="AJ1070" s="98"/>
      <c r="AK1070" s="98"/>
    </row>
    <row r="1071" ht="14.25">
      <c r="A1071" s="98"/>
      <c r="B1071" s="98"/>
      <c r="C1071" s="98"/>
      <c r="D1071" s="98"/>
      <c r="E1071" s="98"/>
      <c r="F1071" s="98"/>
      <c r="G1071" s="98"/>
      <c r="H1071" s="98"/>
      <c r="I1071" s="98"/>
      <c r="J1071" s="98"/>
      <c r="K1071" s="98"/>
      <c r="L1071" s="98"/>
      <c r="M1071" s="98"/>
      <c r="R1071" s="98"/>
      <c r="S1071" s="98"/>
      <c r="T1071" s="98"/>
      <c r="U1071" s="98"/>
      <c r="V1071" s="98"/>
      <c r="W1071" s="98"/>
      <c r="X1071" s="98"/>
      <c r="Y1071" s="98"/>
      <c r="Z1071" s="98"/>
      <c r="AA1071" s="98"/>
      <c r="AE1071" s="98"/>
      <c r="AF1071" s="98"/>
      <c r="AG1071" s="98"/>
      <c r="AH1071" s="98"/>
      <c r="AI1071" s="98"/>
      <c r="AJ1071" s="98"/>
      <c r="AK1071" s="98"/>
    </row>
    <row r="1072" ht="14.25">
      <c r="A1072" s="98"/>
      <c r="B1072" s="98"/>
      <c r="C1072" s="98"/>
      <c r="D1072" s="98"/>
      <c r="E1072" s="98"/>
      <c r="F1072" s="98"/>
      <c r="G1072" s="98"/>
      <c r="H1072" s="98"/>
      <c r="I1072" s="98"/>
      <c r="J1072" s="98"/>
      <c r="K1072" s="98"/>
      <c r="L1072" s="98"/>
      <c r="M1072" s="98"/>
      <c r="R1072" s="98"/>
      <c r="S1072" s="98"/>
      <c r="T1072" s="98"/>
      <c r="U1072" s="98"/>
      <c r="V1072" s="98"/>
      <c r="W1072" s="98"/>
      <c r="X1072" s="98"/>
      <c r="Y1072" s="98"/>
      <c r="Z1072" s="98"/>
      <c r="AA1072" s="98"/>
      <c r="AE1072" s="98"/>
      <c r="AF1072" s="98"/>
      <c r="AG1072" s="98"/>
      <c r="AH1072" s="98"/>
      <c r="AI1072" s="98"/>
      <c r="AJ1072" s="98"/>
      <c r="AK1072" s="98"/>
    </row>
    <row r="1073" ht="14.25">
      <c r="A1073" s="98"/>
      <c r="B1073" s="98"/>
      <c r="C1073" s="98"/>
      <c r="D1073" s="98"/>
      <c r="E1073" s="98"/>
      <c r="F1073" s="98"/>
      <c r="G1073" s="98"/>
      <c r="H1073" s="98"/>
      <c r="I1073" s="98"/>
      <c r="J1073" s="98"/>
      <c r="K1073" s="98"/>
      <c r="L1073" s="98"/>
      <c r="M1073" s="98"/>
      <c r="R1073" s="98"/>
      <c r="S1073" s="98"/>
      <c r="T1073" s="98"/>
      <c r="U1073" s="98"/>
      <c r="V1073" s="98"/>
      <c r="W1073" s="98"/>
      <c r="X1073" s="98"/>
      <c r="Y1073" s="98"/>
      <c r="Z1073" s="98"/>
      <c r="AA1073" s="98"/>
      <c r="AE1073" s="98"/>
      <c r="AF1073" s="98"/>
      <c r="AG1073" s="98"/>
      <c r="AH1073" s="98"/>
      <c r="AI1073" s="98"/>
      <c r="AJ1073" s="98"/>
      <c r="AK1073" s="98"/>
    </row>
    <row r="1074" ht="14.25">
      <c r="A1074" s="98"/>
      <c r="B1074" s="98"/>
      <c r="C1074" s="98"/>
      <c r="D1074" s="98"/>
      <c r="E1074" s="98"/>
      <c r="F1074" s="98"/>
      <c r="G1074" s="98"/>
      <c r="H1074" s="98"/>
      <c r="I1074" s="98"/>
      <c r="J1074" s="98"/>
      <c r="K1074" s="98"/>
      <c r="L1074" s="98"/>
      <c r="M1074" s="98"/>
      <c r="R1074" s="98"/>
      <c r="S1074" s="98"/>
      <c r="T1074" s="98"/>
      <c r="U1074" s="98"/>
      <c r="V1074" s="98"/>
      <c r="W1074" s="98"/>
      <c r="X1074" s="98"/>
      <c r="Y1074" s="98"/>
      <c r="Z1074" s="98"/>
      <c r="AA1074" s="98"/>
      <c r="AE1074" s="98"/>
      <c r="AF1074" s="98"/>
      <c r="AG1074" s="98"/>
      <c r="AH1074" s="98"/>
      <c r="AI1074" s="98"/>
      <c r="AJ1074" s="98"/>
      <c r="AK1074" s="98"/>
    </row>
    <row r="1075" ht="14.25">
      <c r="A1075" s="98"/>
      <c r="B1075" s="98"/>
      <c r="C1075" s="98"/>
      <c r="D1075" s="98"/>
      <c r="E1075" s="98"/>
      <c r="F1075" s="98"/>
      <c r="G1075" s="98"/>
      <c r="H1075" s="98"/>
      <c r="I1075" s="98"/>
      <c r="J1075" s="98"/>
      <c r="K1075" s="98"/>
      <c r="L1075" s="98"/>
      <c r="M1075" s="98"/>
      <c r="R1075" s="98"/>
      <c r="S1075" s="98"/>
      <c r="T1075" s="98"/>
      <c r="U1075" s="98"/>
      <c r="V1075" s="98"/>
      <c r="W1075" s="98"/>
      <c r="X1075" s="98"/>
      <c r="Y1075" s="98"/>
      <c r="Z1075" s="98"/>
      <c r="AA1075" s="98"/>
      <c r="AE1075" s="98"/>
      <c r="AF1075" s="98"/>
      <c r="AG1075" s="98"/>
      <c r="AH1075" s="98"/>
      <c r="AI1075" s="98"/>
      <c r="AJ1075" s="98"/>
      <c r="AK1075" s="98"/>
    </row>
    <row r="1076" ht="14.25">
      <c r="A1076" s="98"/>
      <c r="B1076" s="98"/>
      <c r="C1076" s="98"/>
      <c r="D1076" s="98"/>
      <c r="E1076" s="98"/>
      <c r="F1076" s="98"/>
      <c r="G1076" s="98"/>
      <c r="H1076" s="98"/>
      <c r="I1076" s="98"/>
      <c r="J1076" s="98"/>
      <c r="K1076" s="98"/>
      <c r="L1076" s="98"/>
      <c r="M1076" s="98"/>
      <c r="R1076" s="98"/>
      <c r="S1076" s="98"/>
      <c r="T1076" s="98"/>
      <c r="U1076" s="98"/>
      <c r="V1076" s="98"/>
      <c r="W1076" s="98"/>
      <c r="X1076" s="98"/>
      <c r="Y1076" s="98"/>
      <c r="Z1076" s="98"/>
      <c r="AA1076" s="98"/>
      <c r="AE1076" s="98"/>
      <c r="AF1076" s="98"/>
      <c r="AG1076" s="98"/>
      <c r="AH1076" s="98"/>
      <c r="AI1076" s="98"/>
      <c r="AJ1076" s="98"/>
      <c r="AK1076" s="98"/>
    </row>
    <row r="1077" ht="14.25">
      <c r="A1077" s="98"/>
      <c r="B1077" s="98"/>
      <c r="C1077" s="98"/>
      <c r="D1077" s="98"/>
      <c r="E1077" s="98"/>
      <c r="F1077" s="98"/>
      <c r="G1077" s="98"/>
      <c r="H1077" s="98"/>
      <c r="I1077" s="98"/>
      <c r="J1077" s="98"/>
      <c r="K1077" s="98"/>
      <c r="L1077" s="98"/>
      <c r="M1077" s="98"/>
      <c r="R1077" s="98"/>
      <c r="S1077" s="98"/>
      <c r="T1077" s="98"/>
      <c r="U1077" s="98"/>
      <c r="V1077" s="98"/>
      <c r="W1077" s="98"/>
      <c r="X1077" s="98"/>
      <c r="Y1077" s="98"/>
      <c r="Z1077" s="98"/>
      <c r="AA1077" s="98"/>
      <c r="AE1077" s="98"/>
      <c r="AF1077" s="98"/>
      <c r="AG1077" s="98"/>
      <c r="AH1077" s="98"/>
      <c r="AI1077" s="98"/>
      <c r="AJ1077" s="98"/>
      <c r="AK1077" s="98"/>
    </row>
    <row r="1078" ht="14.25">
      <c r="A1078" s="98"/>
      <c r="B1078" s="98"/>
      <c r="C1078" s="98"/>
      <c r="D1078" s="98"/>
      <c r="E1078" s="98"/>
      <c r="F1078" s="98"/>
      <c r="G1078" s="98"/>
      <c r="H1078" s="98"/>
      <c r="I1078" s="98"/>
      <c r="J1078" s="98"/>
      <c r="K1078" s="98"/>
      <c r="L1078" s="98"/>
      <c r="M1078" s="98"/>
      <c r="R1078" s="98"/>
      <c r="S1078" s="98"/>
      <c r="T1078" s="98"/>
      <c r="U1078" s="98"/>
      <c r="V1078" s="98"/>
      <c r="W1078" s="98"/>
      <c r="X1078" s="98"/>
      <c r="Y1078" s="98"/>
      <c r="Z1078" s="98"/>
      <c r="AA1078" s="98"/>
      <c r="AE1078" s="98"/>
      <c r="AF1078" s="98"/>
      <c r="AG1078" s="98"/>
      <c r="AH1078" s="98"/>
      <c r="AI1078" s="98"/>
      <c r="AJ1078" s="98"/>
      <c r="AK1078" s="98"/>
    </row>
    <row r="1079" ht="14.25">
      <c r="A1079" s="98"/>
      <c r="B1079" s="98"/>
      <c r="C1079" s="98"/>
      <c r="D1079" s="98"/>
      <c r="E1079" s="98"/>
      <c r="F1079" s="98"/>
      <c r="G1079" s="98"/>
      <c r="H1079" s="98"/>
      <c r="I1079" s="98"/>
      <c r="J1079" s="98"/>
      <c r="K1079" s="98"/>
      <c r="L1079" s="98"/>
      <c r="M1079" s="98"/>
      <c r="R1079" s="98"/>
      <c r="S1079" s="98"/>
      <c r="T1079" s="98"/>
      <c r="U1079" s="98"/>
      <c r="V1079" s="98"/>
      <c r="W1079" s="98"/>
      <c r="X1079" s="98"/>
      <c r="Y1079" s="98"/>
      <c r="Z1079" s="98"/>
      <c r="AA1079" s="98"/>
      <c r="AE1079" s="98"/>
      <c r="AF1079" s="98"/>
      <c r="AG1079" s="98"/>
      <c r="AH1079" s="98"/>
      <c r="AI1079" s="98"/>
      <c r="AJ1079" s="98"/>
      <c r="AK1079" s="98"/>
    </row>
    <row r="1080" ht="14.25">
      <c r="A1080" s="98"/>
      <c r="B1080" s="98"/>
      <c r="C1080" s="98"/>
      <c r="D1080" s="98"/>
      <c r="E1080" s="98"/>
      <c r="F1080" s="98"/>
      <c r="G1080" s="98"/>
      <c r="H1080" s="98"/>
      <c r="I1080" s="98"/>
      <c r="J1080" s="98"/>
      <c r="K1080" s="98"/>
      <c r="L1080" s="98"/>
      <c r="M1080" s="98"/>
      <c r="R1080" s="98"/>
      <c r="S1080" s="98"/>
      <c r="T1080" s="98"/>
      <c r="U1080" s="98"/>
      <c r="V1080" s="98"/>
      <c r="W1080" s="98"/>
      <c r="X1080" s="98"/>
      <c r="Y1080" s="98"/>
      <c r="Z1080" s="98"/>
      <c r="AA1080" s="98"/>
      <c r="AE1080" s="98"/>
      <c r="AF1080" s="98"/>
      <c r="AG1080" s="98"/>
      <c r="AH1080" s="98"/>
      <c r="AI1080" s="98"/>
      <c r="AJ1080" s="98"/>
      <c r="AK1080" s="98"/>
    </row>
    <row r="1081" ht="14.25">
      <c r="A1081" s="98"/>
      <c r="B1081" s="98"/>
      <c r="C1081" s="98"/>
      <c r="D1081" s="98"/>
      <c r="E1081" s="98"/>
      <c r="F1081" s="98"/>
      <c r="G1081" s="98"/>
      <c r="H1081" s="98"/>
      <c r="I1081" s="98"/>
      <c r="J1081" s="98"/>
      <c r="K1081" s="98"/>
      <c r="L1081" s="98"/>
      <c r="M1081" s="98"/>
      <c r="R1081" s="98"/>
      <c r="S1081" s="98"/>
      <c r="T1081" s="98"/>
      <c r="U1081" s="98"/>
      <c r="V1081" s="98"/>
      <c r="W1081" s="98"/>
      <c r="X1081" s="98"/>
      <c r="Y1081" s="98"/>
      <c r="Z1081" s="98"/>
      <c r="AA1081" s="98"/>
      <c r="AE1081" s="98"/>
      <c r="AF1081" s="98"/>
      <c r="AG1081" s="98"/>
      <c r="AH1081" s="98"/>
      <c r="AI1081" s="98"/>
      <c r="AJ1081" s="98"/>
      <c r="AK1081" s="98"/>
    </row>
    <row r="1082" ht="14.25">
      <c r="A1082" s="98"/>
      <c r="B1082" s="98"/>
      <c r="C1082" s="98"/>
      <c r="D1082" s="98"/>
      <c r="E1082" s="98"/>
      <c r="F1082" s="98"/>
      <c r="G1082" s="98"/>
      <c r="H1082" s="98"/>
      <c r="I1082" s="98"/>
      <c r="J1082" s="98"/>
      <c r="K1082" s="98"/>
      <c r="L1082" s="98"/>
      <c r="M1082" s="98"/>
      <c r="R1082" s="98"/>
      <c r="S1082" s="98"/>
      <c r="T1082" s="98"/>
      <c r="U1082" s="98"/>
      <c r="V1082" s="98"/>
      <c r="W1082" s="98"/>
      <c r="X1082" s="98"/>
      <c r="Y1082" s="98"/>
      <c r="Z1082" s="98"/>
      <c r="AA1082" s="98"/>
      <c r="AE1082" s="98"/>
      <c r="AF1082" s="98"/>
      <c r="AG1082" s="98"/>
      <c r="AH1082" s="98"/>
      <c r="AI1082" s="98"/>
      <c r="AJ1082" s="98"/>
      <c r="AK1082" s="98"/>
    </row>
    <row r="1083" ht="14.25">
      <c r="A1083" s="98"/>
      <c r="B1083" s="98"/>
      <c r="C1083" s="98"/>
      <c r="D1083" s="98"/>
      <c r="E1083" s="98"/>
      <c r="F1083" s="98"/>
      <c r="G1083" s="98"/>
      <c r="H1083" s="98"/>
      <c r="I1083" s="98"/>
      <c r="J1083" s="98"/>
      <c r="K1083" s="98"/>
      <c r="L1083" s="98"/>
      <c r="M1083" s="98"/>
      <c r="R1083" s="98"/>
      <c r="S1083" s="98"/>
      <c r="T1083" s="98"/>
      <c r="U1083" s="98"/>
      <c r="V1083" s="98"/>
      <c r="W1083" s="98"/>
      <c r="X1083" s="98"/>
      <c r="Y1083" s="98"/>
      <c r="Z1083" s="98"/>
      <c r="AA1083" s="98"/>
      <c r="AE1083" s="98"/>
      <c r="AF1083" s="98"/>
      <c r="AG1083" s="98"/>
      <c r="AH1083" s="98"/>
      <c r="AI1083" s="98"/>
      <c r="AJ1083" s="98"/>
      <c r="AK1083" s="98"/>
    </row>
    <row r="1084" ht="14.25">
      <c r="A1084" s="98"/>
      <c r="B1084" s="98"/>
      <c r="C1084" s="98"/>
      <c r="D1084" s="98"/>
      <c r="E1084" s="98"/>
      <c r="F1084" s="98"/>
      <c r="G1084" s="98"/>
      <c r="H1084" s="98"/>
      <c r="I1084" s="98"/>
      <c r="J1084" s="98"/>
      <c r="K1084" s="98"/>
      <c r="L1084" s="98"/>
      <c r="M1084" s="98"/>
      <c r="R1084" s="98"/>
      <c r="S1084" s="98"/>
      <c r="T1084" s="98"/>
      <c r="U1084" s="98"/>
      <c r="V1084" s="98"/>
      <c r="W1084" s="98"/>
      <c r="X1084" s="98"/>
      <c r="Y1084" s="98"/>
      <c r="Z1084" s="98"/>
      <c r="AA1084" s="98"/>
      <c r="AE1084" s="98"/>
      <c r="AF1084" s="98"/>
      <c r="AG1084" s="98"/>
      <c r="AH1084" s="98"/>
      <c r="AI1084" s="98"/>
      <c r="AJ1084" s="98"/>
      <c r="AK1084" s="98"/>
    </row>
    <row r="1085" ht="14.25">
      <c r="A1085" s="98"/>
      <c r="B1085" s="98"/>
      <c r="C1085" s="98"/>
      <c r="D1085" s="98"/>
      <c r="E1085" s="98"/>
      <c r="F1085" s="98"/>
      <c r="G1085" s="98"/>
      <c r="H1085" s="98"/>
      <c r="I1085" s="98"/>
      <c r="J1085" s="98"/>
      <c r="K1085" s="98"/>
      <c r="L1085" s="98"/>
      <c r="M1085" s="98"/>
      <c r="R1085" s="98"/>
      <c r="S1085" s="98"/>
      <c r="T1085" s="98"/>
      <c r="U1085" s="98"/>
      <c r="V1085" s="98"/>
      <c r="W1085" s="98"/>
      <c r="X1085" s="98"/>
      <c r="Y1085" s="98"/>
      <c r="Z1085" s="98"/>
      <c r="AA1085" s="98"/>
      <c r="AE1085" s="98"/>
      <c r="AF1085" s="98"/>
      <c r="AG1085" s="98"/>
      <c r="AH1085" s="98"/>
      <c r="AI1085" s="98"/>
      <c r="AJ1085" s="98"/>
      <c r="AK1085" s="98"/>
    </row>
    <row r="1086" ht="14.25">
      <c r="A1086" s="98"/>
      <c r="B1086" s="98"/>
      <c r="C1086" s="98"/>
      <c r="D1086" s="98"/>
      <c r="E1086" s="98"/>
      <c r="F1086" s="98"/>
      <c r="G1086" s="98"/>
      <c r="H1086" s="98"/>
      <c r="I1086" s="98"/>
      <c r="J1086" s="98"/>
      <c r="K1086" s="98"/>
      <c r="L1086" s="98"/>
      <c r="M1086" s="98"/>
      <c r="R1086" s="98"/>
      <c r="S1086" s="98"/>
      <c r="T1086" s="98"/>
      <c r="U1086" s="98"/>
      <c r="V1086" s="98"/>
      <c r="W1086" s="98"/>
      <c r="X1086" s="98"/>
      <c r="Y1086" s="98"/>
      <c r="Z1086" s="98"/>
      <c r="AA1086" s="98"/>
      <c r="AE1086" s="98"/>
      <c r="AF1086" s="98"/>
      <c r="AG1086" s="98"/>
      <c r="AH1086" s="98"/>
      <c r="AI1086" s="98"/>
      <c r="AJ1086" s="98"/>
      <c r="AK1086" s="98"/>
    </row>
    <row r="1087" ht="14.25">
      <c r="A1087" s="98"/>
      <c r="B1087" s="98"/>
      <c r="C1087" s="98"/>
      <c r="D1087" s="98"/>
      <c r="E1087" s="98"/>
      <c r="F1087" s="98"/>
      <c r="G1087" s="98"/>
      <c r="H1087" s="98"/>
      <c r="I1087" s="98"/>
      <c r="J1087" s="98"/>
      <c r="K1087" s="98"/>
      <c r="L1087" s="98"/>
      <c r="M1087" s="98"/>
      <c r="R1087" s="98"/>
      <c r="S1087" s="98"/>
      <c r="T1087" s="98"/>
      <c r="U1087" s="98"/>
      <c r="V1087" s="98"/>
      <c r="W1087" s="98"/>
      <c r="X1087" s="98"/>
      <c r="Y1087" s="98"/>
      <c r="Z1087" s="98"/>
      <c r="AA1087" s="98"/>
      <c r="AE1087" s="98"/>
      <c r="AF1087" s="98"/>
      <c r="AG1087" s="98"/>
      <c r="AH1087" s="98"/>
      <c r="AI1087" s="98"/>
      <c r="AJ1087" s="98"/>
      <c r="AK1087" s="98"/>
    </row>
    <row r="1088" ht="14.25">
      <c r="A1088" s="98"/>
      <c r="B1088" s="98"/>
      <c r="C1088" s="98"/>
      <c r="D1088" s="98"/>
      <c r="E1088" s="98"/>
      <c r="F1088" s="98"/>
      <c r="G1088" s="98"/>
      <c r="H1088" s="98"/>
      <c r="I1088" s="98"/>
      <c r="J1088" s="98"/>
      <c r="K1088" s="98"/>
      <c r="L1088" s="98"/>
      <c r="M1088" s="98"/>
      <c r="R1088" s="98"/>
      <c r="S1088" s="98"/>
      <c r="T1088" s="98"/>
      <c r="U1088" s="98"/>
      <c r="V1088" s="98"/>
      <c r="W1088" s="98"/>
      <c r="X1088" s="98"/>
      <c r="Y1088" s="98"/>
      <c r="Z1088" s="98"/>
      <c r="AA1088" s="98"/>
      <c r="AE1088" s="98"/>
      <c r="AF1088" s="98"/>
      <c r="AG1088" s="98"/>
      <c r="AH1088" s="98"/>
      <c r="AI1088" s="98"/>
      <c r="AJ1088" s="98"/>
      <c r="AK1088" s="98"/>
    </row>
    <row r="1089" ht="14.25">
      <c r="A1089" s="98"/>
      <c r="B1089" s="98"/>
      <c r="C1089" s="98"/>
      <c r="D1089" s="98"/>
      <c r="E1089" s="98"/>
      <c r="F1089" s="98"/>
      <c r="G1089" s="98"/>
      <c r="H1089" s="98"/>
      <c r="I1089" s="98"/>
      <c r="J1089" s="98"/>
      <c r="K1089" s="98"/>
      <c r="L1089" s="98"/>
      <c r="M1089" s="98"/>
      <c r="R1089" s="98"/>
      <c r="S1089" s="98"/>
      <c r="T1089" s="98"/>
      <c r="U1089" s="98"/>
      <c r="V1089" s="98"/>
      <c r="W1089" s="98"/>
      <c r="X1089" s="98"/>
      <c r="Y1089" s="98"/>
      <c r="Z1089" s="98"/>
      <c r="AA1089" s="98"/>
      <c r="AE1089" s="98"/>
      <c r="AF1089" s="98"/>
      <c r="AG1089" s="98"/>
      <c r="AH1089" s="98"/>
      <c r="AI1089" s="98"/>
      <c r="AJ1089" s="98"/>
      <c r="AK1089" s="98"/>
    </row>
    <row r="1090" ht="14.25">
      <c r="A1090" s="98"/>
      <c r="B1090" s="98"/>
      <c r="C1090" s="98"/>
      <c r="D1090" s="98"/>
      <c r="E1090" s="98"/>
      <c r="F1090" s="98"/>
      <c r="G1090" s="98"/>
      <c r="H1090" s="98"/>
      <c r="I1090" s="98"/>
      <c r="J1090" s="98"/>
      <c r="K1090" s="98"/>
      <c r="L1090" s="98"/>
      <c r="M1090" s="98"/>
      <c r="R1090" s="98"/>
      <c r="S1090" s="98"/>
      <c r="T1090" s="98"/>
      <c r="U1090" s="98"/>
      <c r="V1090" s="98"/>
      <c r="W1090" s="98"/>
      <c r="X1090" s="98"/>
      <c r="Y1090" s="98"/>
      <c r="Z1090" s="98"/>
      <c r="AA1090" s="98"/>
      <c r="AE1090" s="98"/>
      <c r="AF1090" s="98"/>
      <c r="AG1090" s="98"/>
      <c r="AH1090" s="98"/>
      <c r="AI1090" s="98"/>
      <c r="AJ1090" s="98"/>
      <c r="AK1090" s="98"/>
    </row>
    <row r="1091" ht="14.25">
      <c r="A1091" s="98"/>
      <c r="B1091" s="98"/>
      <c r="C1091" s="98"/>
      <c r="D1091" s="98"/>
      <c r="E1091" s="98"/>
      <c r="F1091" s="98"/>
      <c r="G1091" s="98"/>
      <c r="H1091" s="98"/>
      <c r="I1091" s="98"/>
      <c r="J1091" s="98"/>
      <c r="K1091" s="98"/>
      <c r="L1091" s="98"/>
      <c r="M1091" s="98"/>
      <c r="R1091" s="98"/>
      <c r="S1091" s="98"/>
      <c r="T1091" s="98"/>
      <c r="U1091" s="98"/>
      <c r="V1091" s="98"/>
      <c r="W1091" s="98"/>
      <c r="X1091" s="98"/>
      <c r="Y1091" s="98"/>
      <c r="Z1091" s="98"/>
      <c r="AA1091" s="98"/>
      <c r="AE1091" s="98"/>
      <c r="AF1091" s="98"/>
      <c r="AG1091" s="98"/>
      <c r="AH1091" s="98"/>
      <c r="AI1091" s="98"/>
      <c r="AJ1091" s="98"/>
      <c r="AK1091" s="98"/>
    </row>
    <row r="1092" ht="14.25">
      <c r="A1092" s="98"/>
      <c r="B1092" s="98"/>
      <c r="C1092" s="98"/>
      <c r="D1092" s="98"/>
      <c r="E1092" s="98"/>
      <c r="F1092" s="98"/>
      <c r="G1092" s="98"/>
      <c r="H1092" s="98"/>
      <c r="I1092" s="98"/>
      <c r="J1092" s="98"/>
      <c r="K1092" s="98"/>
      <c r="L1092" s="98"/>
      <c r="M1092" s="98"/>
      <c r="R1092" s="98"/>
      <c r="S1092" s="98"/>
      <c r="T1092" s="98"/>
      <c r="U1092" s="98"/>
      <c r="V1092" s="98"/>
      <c r="W1092" s="98"/>
      <c r="X1092" s="98"/>
      <c r="Y1092" s="98"/>
      <c r="Z1092" s="98"/>
      <c r="AA1092" s="98"/>
      <c r="AE1092" s="98"/>
      <c r="AF1092" s="98"/>
      <c r="AG1092" s="98"/>
      <c r="AH1092" s="98"/>
      <c r="AI1092" s="98"/>
      <c r="AJ1092" s="98"/>
      <c r="AK1092" s="98"/>
    </row>
    <row r="1093" ht="14.25">
      <c r="A1093" s="98"/>
      <c r="B1093" s="98"/>
      <c r="C1093" s="98"/>
      <c r="D1093" s="98"/>
      <c r="E1093" s="98"/>
      <c r="F1093" s="98"/>
      <c r="G1093" s="98"/>
      <c r="H1093" s="98"/>
      <c r="I1093" s="98"/>
      <c r="J1093" s="98"/>
      <c r="K1093" s="98"/>
      <c r="L1093" s="98"/>
      <c r="M1093" s="98"/>
      <c r="R1093" s="98"/>
      <c r="S1093" s="98"/>
      <c r="T1093" s="98"/>
      <c r="U1093" s="98"/>
      <c r="V1093" s="98"/>
      <c r="W1093" s="98"/>
      <c r="X1093" s="98"/>
      <c r="Y1093" s="98"/>
      <c r="Z1093" s="98"/>
      <c r="AA1093" s="98"/>
      <c r="AE1093" s="98"/>
      <c r="AF1093" s="98"/>
      <c r="AG1093" s="98"/>
      <c r="AH1093" s="98"/>
      <c r="AI1093" s="98"/>
      <c r="AJ1093" s="98"/>
      <c r="AK1093" s="98"/>
    </row>
    <row r="1094" ht="14.25">
      <c r="A1094" s="98"/>
      <c r="B1094" s="98"/>
      <c r="C1094" s="98"/>
      <c r="D1094" s="98"/>
      <c r="E1094" s="98"/>
      <c r="F1094" s="98"/>
      <c r="G1094" s="98"/>
      <c r="H1094" s="98"/>
      <c r="I1094" s="98"/>
      <c r="J1094" s="98"/>
      <c r="K1094" s="98"/>
      <c r="L1094" s="98"/>
      <c r="M1094" s="98"/>
      <c r="R1094" s="98"/>
      <c r="S1094" s="98"/>
      <c r="T1094" s="98"/>
      <c r="U1094" s="98"/>
      <c r="V1094" s="98"/>
      <c r="W1094" s="98"/>
      <c r="X1094" s="98"/>
      <c r="Y1094" s="98"/>
      <c r="Z1094" s="98"/>
      <c r="AA1094" s="98"/>
      <c r="AE1094" s="98"/>
      <c r="AF1094" s="98"/>
      <c r="AG1094" s="98"/>
      <c r="AH1094" s="98"/>
      <c r="AI1094" s="98"/>
      <c r="AJ1094" s="98"/>
      <c r="AK1094" s="98"/>
    </row>
    <row r="1095" ht="14.25">
      <c r="A1095" s="98"/>
      <c r="B1095" s="98"/>
      <c r="C1095" s="98"/>
      <c r="D1095" s="98"/>
      <c r="E1095" s="98"/>
      <c r="F1095" s="98"/>
      <c r="G1095" s="98"/>
      <c r="H1095" s="98"/>
      <c r="I1095" s="98"/>
      <c r="J1095" s="98"/>
      <c r="K1095" s="98"/>
      <c r="L1095" s="98"/>
      <c r="M1095" s="98"/>
      <c r="R1095" s="98"/>
      <c r="S1095" s="98"/>
      <c r="T1095" s="98"/>
      <c r="U1095" s="98"/>
      <c r="V1095" s="98"/>
      <c r="W1095" s="98"/>
      <c r="X1095" s="98"/>
      <c r="Y1095" s="98"/>
      <c r="Z1095" s="98"/>
      <c r="AA1095" s="98"/>
      <c r="AE1095" s="98"/>
      <c r="AF1095" s="98"/>
      <c r="AG1095" s="98"/>
      <c r="AH1095" s="98"/>
      <c r="AI1095" s="98"/>
      <c r="AJ1095" s="98"/>
      <c r="AK1095" s="98"/>
    </row>
    <row r="1096" ht="14.25">
      <c r="A1096" s="98"/>
      <c r="B1096" s="98"/>
      <c r="C1096" s="98"/>
      <c r="D1096" s="98"/>
      <c r="E1096" s="98"/>
      <c r="F1096" s="98"/>
      <c r="G1096" s="98"/>
      <c r="H1096" s="98"/>
      <c r="I1096" s="98"/>
      <c r="J1096" s="98"/>
      <c r="K1096" s="98"/>
      <c r="L1096" s="98"/>
      <c r="M1096" s="98"/>
      <c r="R1096" s="98"/>
      <c r="S1096" s="98"/>
      <c r="T1096" s="98"/>
      <c r="U1096" s="98"/>
      <c r="V1096" s="98"/>
      <c r="W1096" s="98"/>
      <c r="X1096" s="98"/>
      <c r="Y1096" s="98"/>
      <c r="Z1096" s="98"/>
      <c r="AA1096" s="98"/>
      <c r="AE1096" s="98"/>
      <c r="AF1096" s="98"/>
      <c r="AG1096" s="98"/>
      <c r="AH1096" s="98"/>
      <c r="AI1096" s="98"/>
      <c r="AJ1096" s="98"/>
      <c r="AK1096" s="98"/>
    </row>
    <row r="1097" ht="14.25">
      <c r="A1097" s="98"/>
      <c r="B1097" s="98"/>
      <c r="C1097" s="98"/>
      <c r="D1097" s="98"/>
      <c r="E1097" s="98"/>
      <c r="F1097" s="98"/>
      <c r="G1097" s="98"/>
      <c r="H1097" s="98"/>
      <c r="I1097" s="98"/>
      <c r="J1097" s="98"/>
      <c r="K1097" s="98"/>
      <c r="L1097" s="98"/>
      <c r="M1097" s="98"/>
      <c r="R1097" s="98"/>
      <c r="S1097" s="98"/>
      <c r="T1097" s="98"/>
      <c r="U1097" s="98"/>
      <c r="V1097" s="98"/>
      <c r="W1097" s="98"/>
      <c r="X1097" s="98"/>
      <c r="Y1097" s="98"/>
      <c r="Z1097" s="98"/>
      <c r="AA1097" s="98"/>
      <c r="AE1097" s="98"/>
      <c r="AF1097" s="98"/>
      <c r="AG1097" s="98"/>
      <c r="AH1097" s="98"/>
      <c r="AI1097" s="98"/>
      <c r="AJ1097" s="98"/>
      <c r="AK1097" s="98"/>
    </row>
    <row r="1098" ht="14.25">
      <c r="A1098" s="98"/>
      <c r="B1098" s="98"/>
      <c r="C1098" s="98"/>
      <c r="D1098" s="98"/>
      <c r="E1098" s="98"/>
      <c r="F1098" s="98"/>
      <c r="G1098" s="98"/>
      <c r="H1098" s="98"/>
      <c r="I1098" s="98"/>
      <c r="J1098" s="98"/>
      <c r="K1098" s="98"/>
      <c r="L1098" s="98"/>
      <c r="M1098" s="98"/>
      <c r="R1098" s="98"/>
      <c r="S1098" s="98"/>
      <c r="T1098" s="98"/>
      <c r="U1098" s="98"/>
      <c r="V1098" s="98"/>
      <c r="W1098" s="98"/>
      <c r="X1098" s="98"/>
      <c r="Y1098" s="98"/>
      <c r="Z1098" s="98"/>
      <c r="AA1098" s="98"/>
      <c r="AE1098" s="98"/>
      <c r="AF1098" s="98"/>
      <c r="AG1098" s="98"/>
      <c r="AH1098" s="98"/>
      <c r="AI1098" s="98"/>
      <c r="AJ1098" s="98"/>
      <c r="AK1098" s="98"/>
    </row>
    <row r="1099" ht="14.25">
      <c r="A1099" s="98"/>
      <c r="B1099" s="98"/>
      <c r="C1099" s="98"/>
      <c r="D1099" s="98"/>
      <c r="E1099" s="98"/>
      <c r="F1099" s="98"/>
      <c r="G1099" s="98"/>
      <c r="H1099" s="98"/>
      <c r="I1099" s="98"/>
      <c r="J1099" s="98"/>
      <c r="K1099" s="98"/>
      <c r="L1099" s="98"/>
      <c r="M1099" s="98"/>
      <c r="R1099" s="98"/>
      <c r="S1099" s="98"/>
      <c r="T1099" s="98"/>
      <c r="U1099" s="98"/>
      <c r="V1099" s="98"/>
      <c r="W1099" s="98"/>
      <c r="X1099" s="98"/>
      <c r="Y1099" s="98"/>
      <c r="Z1099" s="98"/>
      <c r="AA1099" s="98"/>
      <c r="AE1099" s="98"/>
      <c r="AF1099" s="98"/>
      <c r="AG1099" s="98"/>
      <c r="AH1099" s="98"/>
      <c r="AI1099" s="98"/>
      <c r="AJ1099" s="98"/>
      <c r="AK1099" s="98"/>
    </row>
    <row r="1100" ht="14.25">
      <c r="A1100" s="98"/>
      <c r="B1100" s="98"/>
      <c r="C1100" s="98"/>
      <c r="D1100" s="98"/>
      <c r="E1100" s="98"/>
      <c r="F1100" s="98"/>
      <c r="G1100" s="98"/>
      <c r="H1100" s="98"/>
      <c r="I1100" s="98"/>
      <c r="J1100" s="98"/>
      <c r="K1100" s="98"/>
      <c r="L1100" s="98"/>
      <c r="M1100" s="98"/>
      <c r="R1100" s="98"/>
      <c r="S1100" s="98"/>
      <c r="T1100" s="98"/>
      <c r="U1100" s="98"/>
      <c r="V1100" s="98"/>
      <c r="W1100" s="98"/>
      <c r="X1100" s="98"/>
      <c r="Y1100" s="98"/>
      <c r="Z1100" s="98"/>
      <c r="AA1100" s="98"/>
      <c r="AE1100" s="98"/>
      <c r="AF1100" s="98"/>
      <c r="AG1100" s="98"/>
      <c r="AH1100" s="98"/>
      <c r="AI1100" s="98"/>
      <c r="AJ1100" s="98"/>
      <c r="AK1100" s="98"/>
    </row>
    <row r="1101" ht="14.25">
      <c r="A1101" s="98"/>
      <c r="B1101" s="98"/>
      <c r="C1101" s="98"/>
      <c r="D1101" s="98"/>
      <c r="E1101" s="98"/>
      <c r="F1101" s="98"/>
      <c r="G1101" s="98"/>
      <c r="H1101" s="98"/>
      <c r="I1101" s="98"/>
      <c r="J1101" s="98"/>
      <c r="K1101" s="98"/>
      <c r="L1101" s="98"/>
      <c r="M1101" s="98"/>
      <c r="R1101" s="98"/>
      <c r="S1101" s="98"/>
      <c r="T1101" s="98"/>
      <c r="U1101" s="98"/>
      <c r="V1101" s="98"/>
      <c r="W1101" s="98"/>
      <c r="X1101" s="98"/>
      <c r="Y1101" s="98"/>
      <c r="Z1101" s="98"/>
      <c r="AA1101" s="98"/>
      <c r="AE1101" s="98"/>
      <c r="AF1101" s="98"/>
      <c r="AG1101" s="98"/>
      <c r="AH1101" s="98"/>
      <c r="AI1101" s="98"/>
      <c r="AJ1101" s="98"/>
      <c r="AK1101" s="98"/>
    </row>
    <row r="1102" ht="14.25">
      <c r="A1102" s="98"/>
      <c r="B1102" s="98"/>
      <c r="C1102" s="98"/>
      <c r="D1102" s="98"/>
      <c r="E1102" s="98"/>
      <c r="F1102" s="98"/>
      <c r="G1102" s="98"/>
      <c r="H1102" s="98"/>
      <c r="I1102" s="98"/>
      <c r="J1102" s="98"/>
      <c r="K1102" s="98"/>
      <c r="L1102" s="98"/>
      <c r="M1102" s="98"/>
      <c r="R1102" s="98"/>
      <c r="S1102" s="98"/>
      <c r="T1102" s="98"/>
      <c r="U1102" s="98"/>
      <c r="V1102" s="98"/>
      <c r="W1102" s="98"/>
      <c r="X1102" s="98"/>
      <c r="Y1102" s="98"/>
      <c r="Z1102" s="98"/>
      <c r="AA1102" s="98"/>
      <c r="AE1102" s="98"/>
      <c r="AF1102" s="98"/>
      <c r="AG1102" s="98"/>
      <c r="AH1102" s="98"/>
      <c r="AI1102" s="98"/>
      <c r="AJ1102" s="98"/>
      <c r="AK1102" s="98"/>
    </row>
    <row r="1103" ht="14.25">
      <c r="A1103" s="98"/>
      <c r="B1103" s="98"/>
      <c r="C1103" s="98"/>
      <c r="D1103" s="98"/>
      <c r="E1103" s="98"/>
      <c r="F1103" s="98"/>
      <c r="G1103" s="98"/>
      <c r="H1103" s="98"/>
      <c r="I1103" s="98"/>
      <c r="J1103" s="98"/>
      <c r="K1103" s="98"/>
      <c r="L1103" s="98"/>
      <c r="M1103" s="98"/>
      <c r="R1103" s="98"/>
      <c r="S1103" s="98"/>
      <c r="T1103" s="98"/>
      <c r="U1103" s="98"/>
      <c r="V1103" s="98"/>
      <c r="W1103" s="98"/>
      <c r="X1103" s="98"/>
      <c r="Y1103" s="98"/>
      <c r="Z1103" s="98"/>
      <c r="AA1103" s="98"/>
      <c r="AE1103" s="98"/>
      <c r="AF1103" s="98"/>
      <c r="AG1103" s="98"/>
      <c r="AH1103" s="98"/>
      <c r="AI1103" s="98"/>
      <c r="AJ1103" s="98"/>
      <c r="AK1103" s="98"/>
    </row>
    <row r="1104" ht="14.25">
      <c r="A1104" s="98"/>
      <c r="B1104" s="98"/>
      <c r="C1104" s="98"/>
      <c r="D1104" s="98"/>
      <c r="E1104" s="98"/>
      <c r="F1104" s="98"/>
      <c r="G1104" s="98"/>
      <c r="H1104" s="98"/>
      <c r="I1104" s="98"/>
      <c r="J1104" s="98"/>
      <c r="K1104" s="98"/>
      <c r="L1104" s="98"/>
      <c r="M1104" s="98"/>
      <c r="R1104" s="98"/>
      <c r="S1104" s="98"/>
      <c r="T1104" s="98"/>
      <c r="U1104" s="98"/>
      <c r="V1104" s="98"/>
      <c r="W1104" s="98"/>
      <c r="X1104" s="98"/>
      <c r="Y1104" s="98"/>
      <c r="Z1104" s="98"/>
      <c r="AA1104" s="98"/>
      <c r="AE1104" s="98"/>
      <c r="AF1104" s="98"/>
      <c r="AG1104" s="98"/>
      <c r="AH1104" s="98"/>
      <c r="AI1104" s="98"/>
      <c r="AJ1104" s="98"/>
      <c r="AK1104" s="98"/>
    </row>
    <row r="1105" ht="14.25">
      <c r="A1105" s="98"/>
      <c r="B1105" s="98"/>
      <c r="C1105" s="98"/>
      <c r="D1105" s="98"/>
      <c r="E1105" s="98"/>
      <c r="F1105" s="98"/>
      <c r="G1105" s="98"/>
      <c r="H1105" s="98"/>
      <c r="I1105" s="98"/>
      <c r="J1105" s="98"/>
      <c r="K1105" s="98"/>
      <c r="L1105" s="98"/>
      <c r="M1105" s="98"/>
      <c r="R1105" s="98"/>
      <c r="S1105" s="98"/>
      <c r="T1105" s="98"/>
      <c r="U1105" s="98"/>
      <c r="V1105" s="98"/>
      <c r="W1105" s="98"/>
      <c r="X1105" s="98"/>
      <c r="Y1105" s="98"/>
      <c r="Z1105" s="98"/>
      <c r="AA1105" s="98"/>
      <c r="AE1105" s="98"/>
      <c r="AF1105" s="98"/>
      <c r="AG1105" s="98"/>
      <c r="AH1105" s="98"/>
      <c r="AI1105" s="98"/>
      <c r="AJ1105" s="98"/>
      <c r="AK1105" s="98"/>
    </row>
    <row r="1106" ht="14.25">
      <c r="A1106" s="98"/>
      <c r="B1106" s="98"/>
      <c r="C1106" s="98"/>
      <c r="D1106" s="98"/>
      <c r="E1106" s="98"/>
      <c r="F1106" s="98"/>
      <c r="G1106" s="98"/>
      <c r="H1106" s="98"/>
      <c r="I1106" s="98"/>
      <c r="J1106" s="98"/>
      <c r="K1106" s="98"/>
      <c r="L1106" s="98"/>
      <c r="M1106" s="98"/>
      <c r="R1106" s="98"/>
      <c r="S1106" s="98"/>
      <c r="T1106" s="98"/>
      <c r="U1106" s="98"/>
      <c r="V1106" s="98"/>
      <c r="W1106" s="98"/>
      <c r="X1106" s="98"/>
      <c r="Y1106" s="98"/>
      <c r="Z1106" s="98"/>
      <c r="AA1106" s="98"/>
      <c r="AE1106" s="98"/>
      <c r="AF1106" s="98"/>
      <c r="AG1106" s="98"/>
      <c r="AH1106" s="98"/>
      <c r="AI1106" s="98"/>
      <c r="AJ1106" s="98"/>
      <c r="AK1106" s="98"/>
    </row>
    <row r="1107" ht="14.25">
      <c r="A1107" s="98"/>
      <c r="B1107" s="98"/>
      <c r="C1107" s="98"/>
      <c r="D1107" s="98"/>
      <c r="E1107" s="98"/>
      <c r="F1107" s="98"/>
      <c r="G1107" s="98"/>
      <c r="H1107" s="98"/>
      <c r="I1107" s="98"/>
      <c r="J1107" s="98"/>
      <c r="K1107" s="98"/>
      <c r="L1107" s="98"/>
      <c r="M1107" s="98"/>
      <c r="R1107" s="98"/>
      <c r="S1107" s="98"/>
      <c r="T1107" s="98"/>
      <c r="U1107" s="98"/>
      <c r="V1107" s="98"/>
      <c r="W1107" s="98"/>
      <c r="X1107" s="98"/>
      <c r="Y1107" s="98"/>
      <c r="Z1107" s="98"/>
      <c r="AA1107" s="98"/>
      <c r="AE1107" s="98"/>
      <c r="AF1107" s="98"/>
      <c r="AG1107" s="98"/>
      <c r="AH1107" s="98"/>
      <c r="AI1107" s="98"/>
      <c r="AJ1107" s="98"/>
      <c r="AK1107" s="98"/>
    </row>
    <row r="1108" ht="14.25">
      <c r="A1108" s="98"/>
      <c r="B1108" s="98"/>
      <c r="C1108" s="98"/>
      <c r="D1108" s="98"/>
      <c r="E1108" s="98"/>
      <c r="F1108" s="98"/>
      <c r="G1108" s="98"/>
      <c r="H1108" s="98"/>
      <c r="I1108" s="98"/>
      <c r="J1108" s="98"/>
      <c r="K1108" s="98"/>
      <c r="L1108" s="98"/>
      <c r="M1108" s="98"/>
      <c r="R1108" s="98"/>
      <c r="S1108" s="98"/>
      <c r="T1108" s="98"/>
      <c r="U1108" s="98"/>
      <c r="V1108" s="98"/>
      <c r="W1108" s="98"/>
      <c r="X1108" s="98"/>
      <c r="Y1108" s="98"/>
      <c r="Z1108" s="98"/>
      <c r="AA1108" s="98"/>
      <c r="AE1108" s="98"/>
      <c r="AF1108" s="98"/>
      <c r="AG1108" s="98"/>
      <c r="AH1108" s="98"/>
      <c r="AI1108" s="98"/>
      <c r="AJ1108" s="98"/>
      <c r="AK1108" s="98"/>
    </row>
    <row r="1109" ht="14.25">
      <c r="A1109" s="98"/>
      <c r="B1109" s="98"/>
      <c r="C1109" s="98"/>
      <c r="D1109" s="98"/>
      <c r="E1109" s="98"/>
      <c r="F1109" s="98"/>
      <c r="G1109" s="98"/>
      <c r="H1109" s="98"/>
      <c r="I1109" s="98"/>
      <c r="J1109" s="98"/>
      <c r="K1109" s="98"/>
      <c r="L1109" s="98"/>
      <c r="M1109" s="98"/>
      <c r="R1109" s="98"/>
      <c r="S1109" s="98"/>
      <c r="T1109" s="98"/>
      <c r="U1109" s="98"/>
      <c r="V1109" s="98"/>
      <c r="W1109" s="98"/>
      <c r="X1109" s="98"/>
      <c r="Y1109" s="98"/>
      <c r="Z1109" s="98"/>
      <c r="AA1109" s="98"/>
      <c r="AE1109" s="98"/>
      <c r="AF1109" s="98"/>
      <c r="AG1109" s="98"/>
      <c r="AH1109" s="98"/>
      <c r="AI1109" s="98"/>
      <c r="AJ1109" s="98"/>
      <c r="AK1109" s="98"/>
    </row>
    <row r="1110" ht="14.25">
      <c r="A1110" s="98"/>
      <c r="B1110" s="98"/>
      <c r="C1110" s="98"/>
      <c r="D1110" s="98"/>
      <c r="E1110" s="98"/>
      <c r="F1110" s="98"/>
      <c r="G1110" s="98"/>
      <c r="H1110" s="98"/>
      <c r="I1110" s="98"/>
      <c r="J1110" s="98"/>
      <c r="K1110" s="98"/>
      <c r="L1110" s="98"/>
      <c r="M1110" s="98"/>
      <c r="R1110" s="98"/>
      <c r="S1110" s="98"/>
      <c r="T1110" s="98"/>
      <c r="U1110" s="98"/>
      <c r="V1110" s="98"/>
      <c r="W1110" s="98"/>
      <c r="X1110" s="98"/>
      <c r="Y1110" s="98"/>
      <c r="Z1110" s="98"/>
      <c r="AA1110" s="98"/>
      <c r="AE1110" s="98"/>
      <c r="AF1110" s="98"/>
      <c r="AG1110" s="98"/>
      <c r="AH1110" s="98"/>
      <c r="AI1110" s="98"/>
      <c r="AJ1110" s="98"/>
      <c r="AK1110" s="98"/>
    </row>
    <row r="1111" ht="14.25">
      <c r="A1111" s="98"/>
      <c r="B1111" s="98"/>
      <c r="C1111" s="98"/>
      <c r="D1111" s="98"/>
      <c r="E1111" s="98"/>
      <c r="F1111" s="98"/>
      <c r="G1111" s="98"/>
      <c r="H1111" s="98"/>
      <c r="I1111" s="98"/>
      <c r="J1111" s="98"/>
      <c r="K1111" s="98"/>
      <c r="L1111" s="98"/>
      <c r="M1111" s="98"/>
      <c r="R1111" s="98"/>
      <c r="S1111" s="98"/>
      <c r="T1111" s="98"/>
      <c r="U1111" s="98"/>
      <c r="V1111" s="98"/>
      <c r="W1111" s="98"/>
      <c r="X1111" s="98"/>
      <c r="Y1111" s="98"/>
      <c r="Z1111" s="98"/>
      <c r="AA1111" s="98"/>
      <c r="AE1111" s="98"/>
      <c r="AF1111" s="98"/>
      <c r="AG1111" s="98"/>
      <c r="AH1111" s="98"/>
      <c r="AI1111" s="98"/>
      <c r="AJ1111" s="98"/>
      <c r="AK1111" s="98"/>
    </row>
    <row r="1112" ht="14.25">
      <c r="A1112" s="98"/>
      <c r="B1112" s="98"/>
      <c r="C1112" s="98"/>
      <c r="D1112" s="98"/>
      <c r="E1112" s="98"/>
      <c r="F1112" s="98"/>
      <c r="G1112" s="98"/>
      <c r="H1112" s="98"/>
      <c r="I1112" s="98"/>
      <c r="J1112" s="98"/>
      <c r="K1112" s="98"/>
      <c r="L1112" s="98"/>
      <c r="M1112" s="98"/>
      <c r="R1112" s="98"/>
      <c r="S1112" s="98"/>
      <c r="T1112" s="98"/>
      <c r="U1112" s="98"/>
      <c r="V1112" s="98"/>
      <c r="W1112" s="98"/>
      <c r="X1112" s="98"/>
      <c r="Y1112" s="98"/>
      <c r="Z1112" s="98"/>
      <c r="AA1112" s="98"/>
      <c r="AE1112" s="98"/>
      <c r="AF1112" s="98"/>
      <c r="AG1112" s="98"/>
      <c r="AH1112" s="98"/>
      <c r="AI1112" s="98"/>
      <c r="AJ1112" s="98"/>
      <c r="AK1112" s="98"/>
    </row>
    <row r="1113" ht="14.25">
      <c r="A1113" s="98"/>
      <c r="B1113" s="98"/>
      <c r="C1113" s="98"/>
      <c r="D1113" s="98"/>
      <c r="E1113" s="98"/>
      <c r="F1113" s="98"/>
      <c r="G1113" s="98"/>
      <c r="H1113" s="98"/>
      <c r="I1113" s="98"/>
      <c r="J1113" s="98"/>
      <c r="K1113" s="98"/>
      <c r="L1113" s="98"/>
      <c r="M1113" s="98"/>
      <c r="R1113" s="98"/>
      <c r="S1113" s="98"/>
      <c r="T1113" s="98"/>
      <c r="U1113" s="98"/>
      <c r="V1113" s="98"/>
      <c r="W1113" s="98"/>
      <c r="X1113" s="98"/>
      <c r="Y1113" s="98"/>
      <c r="Z1113" s="98"/>
      <c r="AA1113" s="98"/>
      <c r="AE1113" s="98"/>
      <c r="AF1113" s="98"/>
      <c r="AG1113" s="98"/>
      <c r="AH1113" s="98"/>
      <c r="AI1113" s="98"/>
      <c r="AJ1113" s="98"/>
      <c r="AK1113" s="98"/>
    </row>
    <row r="1114" ht="14.25">
      <c r="A1114" s="98"/>
      <c r="B1114" s="98"/>
      <c r="C1114" s="98"/>
      <c r="D1114" s="98"/>
      <c r="E1114" s="98"/>
      <c r="F1114" s="98"/>
      <c r="G1114" s="98"/>
      <c r="H1114" s="98"/>
      <c r="I1114" s="98"/>
      <c r="J1114" s="98"/>
      <c r="K1114" s="98"/>
      <c r="L1114" s="98"/>
      <c r="M1114" s="98"/>
      <c r="R1114" s="98"/>
      <c r="S1114" s="98"/>
      <c r="T1114" s="98"/>
      <c r="U1114" s="98"/>
      <c r="V1114" s="98"/>
      <c r="W1114" s="98"/>
      <c r="X1114" s="98"/>
      <c r="Y1114" s="98"/>
      <c r="Z1114" s="98"/>
      <c r="AA1114" s="98"/>
      <c r="AE1114" s="98"/>
      <c r="AF1114" s="98"/>
      <c r="AG1114" s="98"/>
      <c r="AH1114" s="98"/>
      <c r="AI1114" s="98"/>
      <c r="AJ1114" s="98"/>
      <c r="AK1114" s="98"/>
    </row>
    <row r="1115" ht="14.25">
      <c r="A1115" s="98"/>
      <c r="B1115" s="98"/>
      <c r="C1115" s="98"/>
      <c r="D1115" s="98"/>
      <c r="E1115" s="98"/>
      <c r="F1115" s="98"/>
      <c r="G1115" s="98"/>
      <c r="H1115" s="98"/>
      <c r="I1115" s="98"/>
      <c r="J1115" s="98"/>
      <c r="K1115" s="98"/>
      <c r="L1115" s="98"/>
      <c r="M1115" s="98"/>
      <c r="R1115" s="98"/>
      <c r="S1115" s="98"/>
      <c r="T1115" s="98"/>
      <c r="U1115" s="98"/>
      <c r="V1115" s="98"/>
      <c r="W1115" s="98"/>
      <c r="X1115" s="98"/>
      <c r="Y1115" s="98"/>
      <c r="Z1115" s="98"/>
      <c r="AA1115" s="98"/>
      <c r="AE1115" s="98"/>
      <c r="AF1115" s="98"/>
      <c r="AG1115" s="98"/>
      <c r="AH1115" s="98"/>
      <c r="AI1115" s="98"/>
      <c r="AJ1115" s="98"/>
      <c r="AK1115" s="98"/>
    </row>
    <row r="1116" ht="14.25">
      <c r="A1116" s="98"/>
      <c r="B1116" s="98"/>
      <c r="C1116" s="98"/>
      <c r="D1116" s="98"/>
      <c r="E1116" s="98"/>
      <c r="F1116" s="98"/>
      <c r="G1116" s="98"/>
      <c r="H1116" s="98"/>
      <c r="I1116" s="98"/>
      <c r="J1116" s="98"/>
      <c r="K1116" s="98"/>
      <c r="L1116" s="98"/>
      <c r="M1116" s="98"/>
      <c r="R1116" s="98"/>
      <c r="S1116" s="98"/>
      <c r="T1116" s="98"/>
      <c r="U1116" s="98"/>
      <c r="V1116" s="98"/>
      <c r="W1116" s="98"/>
      <c r="X1116" s="98"/>
      <c r="Y1116" s="98"/>
      <c r="Z1116" s="98"/>
      <c r="AA1116" s="98"/>
      <c r="AE1116" s="98"/>
      <c r="AF1116" s="98"/>
      <c r="AG1116" s="98"/>
      <c r="AH1116" s="98"/>
      <c r="AI1116" s="98"/>
      <c r="AJ1116" s="98"/>
      <c r="AK1116" s="98"/>
    </row>
    <row r="1117" ht="14.25">
      <c r="A1117" s="98"/>
      <c r="B1117" s="98"/>
      <c r="C1117" s="98"/>
      <c r="D1117" s="98"/>
      <c r="E1117" s="98"/>
      <c r="F1117" s="98"/>
      <c r="G1117" s="98"/>
      <c r="H1117" s="98"/>
      <c r="I1117" s="98"/>
      <c r="J1117" s="98"/>
      <c r="K1117" s="98"/>
      <c r="L1117" s="98"/>
      <c r="M1117" s="98"/>
      <c r="R1117" s="98"/>
      <c r="S1117" s="98"/>
      <c r="T1117" s="98"/>
      <c r="U1117" s="98"/>
      <c r="V1117" s="98"/>
      <c r="W1117" s="98"/>
      <c r="X1117" s="98"/>
      <c r="Y1117" s="98"/>
      <c r="Z1117" s="98"/>
      <c r="AA1117" s="98"/>
      <c r="AE1117" s="98"/>
      <c r="AF1117" s="98"/>
      <c r="AG1117" s="98"/>
      <c r="AH1117" s="98"/>
      <c r="AI1117" s="98"/>
      <c r="AJ1117" s="98"/>
      <c r="AK1117" s="98"/>
    </row>
    <row r="1118" ht="14.25">
      <c r="A1118" s="98"/>
      <c r="B1118" s="98"/>
      <c r="C1118" s="98"/>
      <c r="D1118" s="98"/>
      <c r="E1118" s="98"/>
      <c r="F1118" s="98"/>
      <c r="G1118" s="98"/>
      <c r="H1118" s="98"/>
      <c r="I1118" s="98"/>
      <c r="J1118" s="98"/>
      <c r="K1118" s="98"/>
      <c r="L1118" s="98"/>
      <c r="M1118" s="98"/>
      <c r="R1118" s="98"/>
      <c r="S1118" s="98"/>
      <c r="T1118" s="98"/>
      <c r="U1118" s="98"/>
      <c r="V1118" s="98"/>
      <c r="W1118" s="98"/>
      <c r="X1118" s="98"/>
      <c r="Y1118" s="98"/>
      <c r="Z1118" s="98"/>
      <c r="AA1118" s="98"/>
      <c r="AE1118" s="98"/>
      <c r="AF1118" s="98"/>
      <c r="AG1118" s="98"/>
      <c r="AH1118" s="98"/>
      <c r="AI1118" s="98"/>
      <c r="AJ1118" s="98"/>
      <c r="AK1118" s="98"/>
    </row>
    <row r="1119" ht="14.25">
      <c r="A1119" s="98"/>
      <c r="B1119" s="98"/>
      <c r="C1119" s="98"/>
      <c r="D1119" s="98"/>
      <c r="E1119" s="98"/>
      <c r="F1119" s="98"/>
      <c r="G1119" s="98"/>
      <c r="H1119" s="98"/>
      <c r="I1119" s="98"/>
      <c r="J1119" s="98"/>
      <c r="K1119" s="98"/>
      <c r="L1119" s="98"/>
      <c r="M1119" s="98"/>
      <c r="R1119" s="98"/>
      <c r="S1119" s="98"/>
      <c r="T1119" s="98"/>
      <c r="U1119" s="98"/>
      <c r="V1119" s="98"/>
      <c r="W1119" s="98"/>
      <c r="X1119" s="98"/>
      <c r="Y1119" s="98"/>
      <c r="Z1119" s="98"/>
      <c r="AA1119" s="98"/>
      <c r="AE1119" s="98"/>
      <c r="AF1119" s="98"/>
      <c r="AG1119" s="98"/>
      <c r="AH1119" s="98"/>
      <c r="AI1119" s="98"/>
      <c r="AJ1119" s="98"/>
      <c r="AK1119" s="98"/>
    </row>
    <row r="1120" ht="14.25">
      <c r="A1120" s="98"/>
      <c r="B1120" s="98"/>
      <c r="C1120" s="98"/>
      <c r="D1120" s="98"/>
      <c r="E1120" s="98"/>
      <c r="F1120" s="98"/>
      <c r="G1120" s="98"/>
      <c r="H1120" s="98"/>
      <c r="I1120" s="98"/>
      <c r="J1120" s="98"/>
      <c r="K1120" s="98"/>
      <c r="L1120" s="98"/>
      <c r="M1120" s="98"/>
      <c r="R1120" s="98"/>
      <c r="S1120" s="98"/>
      <c r="T1120" s="98"/>
      <c r="U1120" s="98"/>
      <c r="V1120" s="98"/>
      <c r="W1120" s="98"/>
      <c r="X1120" s="98"/>
      <c r="Y1120" s="98"/>
      <c r="Z1120" s="98"/>
      <c r="AA1120" s="98"/>
      <c r="AE1120" s="98"/>
      <c r="AF1120" s="98"/>
      <c r="AG1120" s="98"/>
      <c r="AH1120" s="98"/>
      <c r="AI1120" s="98"/>
      <c r="AJ1120" s="98"/>
      <c r="AK1120" s="98"/>
    </row>
    <row r="1121" ht="14.25">
      <c r="A1121" s="98"/>
      <c r="B1121" s="98"/>
      <c r="C1121" s="98"/>
      <c r="D1121" s="98"/>
      <c r="E1121" s="98"/>
      <c r="F1121" s="98"/>
      <c r="G1121" s="98"/>
      <c r="H1121" s="98"/>
      <c r="I1121" s="98"/>
      <c r="J1121" s="98"/>
      <c r="K1121" s="98"/>
      <c r="L1121" s="98"/>
      <c r="M1121" s="98"/>
      <c r="R1121" s="98"/>
      <c r="S1121" s="98"/>
      <c r="T1121" s="98"/>
      <c r="U1121" s="98"/>
      <c r="V1121" s="98"/>
      <c r="W1121" s="98"/>
      <c r="X1121" s="98"/>
      <c r="Y1121" s="98"/>
      <c r="Z1121" s="98"/>
      <c r="AA1121" s="98"/>
      <c r="AE1121" s="98"/>
      <c r="AF1121" s="98"/>
      <c r="AG1121" s="98"/>
      <c r="AH1121" s="98"/>
      <c r="AI1121" s="98"/>
      <c r="AJ1121" s="98"/>
      <c r="AK1121" s="98"/>
    </row>
    <row r="1122" ht="14.25">
      <c r="A1122" s="98"/>
      <c r="B1122" s="98"/>
      <c r="C1122" s="98"/>
      <c r="D1122" s="98"/>
      <c r="E1122" s="98"/>
      <c r="F1122" s="98"/>
      <c r="G1122" s="98"/>
      <c r="H1122" s="98"/>
      <c r="I1122" s="98"/>
      <c r="J1122" s="98"/>
      <c r="K1122" s="98"/>
      <c r="L1122" s="98"/>
      <c r="M1122" s="98"/>
      <c r="R1122" s="98"/>
      <c r="S1122" s="98"/>
      <c r="T1122" s="98"/>
      <c r="U1122" s="98"/>
      <c r="V1122" s="98"/>
      <c r="W1122" s="98"/>
      <c r="X1122" s="98"/>
      <c r="Y1122" s="98"/>
      <c r="Z1122" s="98"/>
      <c r="AA1122" s="98"/>
      <c r="AE1122" s="98"/>
      <c r="AF1122" s="98"/>
      <c r="AG1122" s="98"/>
      <c r="AH1122" s="98"/>
      <c r="AI1122" s="98"/>
      <c r="AJ1122" s="98"/>
      <c r="AK1122" s="98"/>
    </row>
    <row r="1123" ht="14.25">
      <c r="A1123" s="98"/>
      <c r="B1123" s="98"/>
      <c r="C1123" s="98"/>
      <c r="D1123" s="98"/>
      <c r="E1123" s="98"/>
      <c r="F1123" s="98"/>
      <c r="G1123" s="98"/>
      <c r="H1123" s="98"/>
      <c r="I1123" s="98"/>
      <c r="J1123" s="98"/>
      <c r="K1123" s="98"/>
      <c r="L1123" s="98"/>
      <c r="M1123" s="98"/>
      <c r="R1123" s="98"/>
      <c r="S1123" s="98"/>
      <c r="T1123" s="98"/>
      <c r="U1123" s="98"/>
      <c r="V1123" s="98"/>
      <c r="W1123" s="98"/>
      <c r="X1123" s="98"/>
      <c r="Y1123" s="98"/>
      <c r="Z1123" s="98"/>
      <c r="AA1123" s="98"/>
      <c r="AE1123" s="98"/>
      <c r="AF1123" s="98"/>
      <c r="AG1123" s="98"/>
      <c r="AH1123" s="98"/>
      <c r="AI1123" s="98"/>
      <c r="AJ1123" s="98"/>
      <c r="AK1123" s="98"/>
    </row>
    <row r="1124" ht="14.25">
      <c r="A1124" s="98"/>
      <c r="B1124" s="98"/>
      <c r="C1124" s="98"/>
      <c r="D1124" s="98"/>
      <c r="E1124" s="98"/>
      <c r="F1124" s="98"/>
      <c r="G1124" s="98"/>
      <c r="H1124" s="98"/>
      <c r="I1124" s="98"/>
      <c r="J1124" s="98"/>
      <c r="K1124" s="98"/>
      <c r="L1124" s="98"/>
      <c r="M1124" s="98"/>
      <c r="R1124" s="98"/>
      <c r="S1124" s="98"/>
      <c r="T1124" s="98"/>
      <c r="U1124" s="98"/>
      <c r="V1124" s="98"/>
      <c r="W1124" s="98"/>
      <c r="X1124" s="98"/>
      <c r="Y1124" s="98"/>
      <c r="Z1124" s="98"/>
      <c r="AA1124" s="98"/>
      <c r="AE1124" s="98"/>
      <c r="AF1124" s="98"/>
      <c r="AG1124" s="98"/>
      <c r="AH1124" s="98"/>
      <c r="AI1124" s="98"/>
      <c r="AJ1124" s="98"/>
      <c r="AK1124" s="98"/>
    </row>
    <row r="1125" ht="14.25">
      <c r="A1125" s="98"/>
      <c r="B1125" s="98"/>
      <c r="C1125" s="98"/>
      <c r="D1125" s="98"/>
      <c r="E1125" s="98"/>
      <c r="F1125" s="98"/>
      <c r="G1125" s="98"/>
      <c r="H1125" s="98"/>
      <c r="I1125" s="98"/>
      <c r="J1125" s="98"/>
      <c r="K1125" s="98"/>
      <c r="L1125" s="98"/>
      <c r="M1125" s="98"/>
      <c r="R1125" s="98"/>
      <c r="S1125" s="98"/>
      <c r="T1125" s="98"/>
      <c r="U1125" s="98"/>
      <c r="V1125" s="98"/>
      <c r="W1125" s="98"/>
      <c r="X1125" s="98"/>
      <c r="Y1125" s="98"/>
      <c r="Z1125" s="98"/>
      <c r="AA1125" s="98"/>
      <c r="AE1125" s="98"/>
      <c r="AF1125" s="98"/>
      <c r="AG1125" s="98"/>
      <c r="AH1125" s="98"/>
      <c r="AI1125" s="98"/>
      <c r="AJ1125" s="98"/>
      <c r="AK1125" s="98"/>
    </row>
    <row r="1126" ht="14.25">
      <c r="A1126" s="98"/>
      <c r="B1126" s="98"/>
      <c r="C1126" s="98"/>
      <c r="D1126" s="98"/>
      <c r="E1126" s="98"/>
      <c r="F1126" s="98"/>
      <c r="G1126" s="98"/>
      <c r="H1126" s="98"/>
      <c r="I1126" s="98"/>
      <c r="J1126" s="98"/>
      <c r="K1126" s="98"/>
      <c r="L1126" s="98"/>
      <c r="M1126" s="98"/>
      <c r="R1126" s="98"/>
      <c r="S1126" s="98"/>
      <c r="T1126" s="98"/>
      <c r="U1126" s="98"/>
      <c r="V1126" s="98"/>
      <c r="W1126" s="98"/>
      <c r="X1126" s="98"/>
      <c r="Y1126" s="98"/>
      <c r="Z1126" s="98"/>
      <c r="AA1126" s="98"/>
      <c r="AE1126" s="98"/>
      <c r="AF1126" s="98"/>
      <c r="AG1126" s="98"/>
      <c r="AH1126" s="98"/>
      <c r="AI1126" s="98"/>
      <c r="AJ1126" s="98"/>
      <c r="AK1126" s="98"/>
    </row>
    <row r="1127" ht="14.25">
      <c r="A1127" s="98"/>
      <c r="B1127" s="98"/>
      <c r="C1127" s="98"/>
      <c r="D1127" s="98"/>
      <c r="E1127" s="98"/>
      <c r="F1127" s="98"/>
      <c r="G1127" s="98"/>
      <c r="H1127" s="98"/>
      <c r="I1127" s="98"/>
      <c r="J1127" s="98"/>
      <c r="K1127" s="98"/>
      <c r="L1127" s="98"/>
      <c r="M1127" s="98"/>
      <c r="R1127" s="98"/>
      <c r="S1127" s="98"/>
      <c r="T1127" s="98"/>
      <c r="U1127" s="98"/>
      <c r="V1127" s="98"/>
      <c r="W1127" s="98"/>
      <c r="X1127" s="98"/>
      <c r="Y1127" s="98"/>
      <c r="Z1127" s="98"/>
      <c r="AA1127" s="98"/>
      <c r="AE1127" s="98"/>
      <c r="AF1127" s="98"/>
      <c r="AG1127" s="98"/>
      <c r="AH1127" s="98"/>
      <c r="AI1127" s="98"/>
      <c r="AJ1127" s="98"/>
      <c r="AK1127" s="98"/>
    </row>
    <row r="1128" ht="14.25">
      <c r="A1128" s="98"/>
      <c r="B1128" s="98"/>
      <c r="C1128" s="98"/>
      <c r="D1128" s="98"/>
      <c r="E1128" s="98"/>
      <c r="F1128" s="98"/>
      <c r="G1128" s="98"/>
      <c r="H1128" s="98"/>
      <c r="I1128" s="98"/>
      <c r="J1128" s="98"/>
      <c r="K1128" s="98"/>
      <c r="L1128" s="98"/>
      <c r="M1128" s="98"/>
      <c r="R1128" s="98"/>
      <c r="S1128" s="98"/>
      <c r="T1128" s="98"/>
      <c r="U1128" s="98"/>
      <c r="V1128" s="98"/>
      <c r="W1128" s="98"/>
      <c r="X1128" s="98"/>
      <c r="Y1128" s="98"/>
      <c r="Z1128" s="98"/>
      <c r="AA1128" s="98"/>
      <c r="AE1128" s="98"/>
      <c r="AF1128" s="98"/>
      <c r="AG1128" s="98"/>
      <c r="AH1128" s="98"/>
      <c r="AI1128" s="98"/>
      <c r="AJ1128" s="98"/>
      <c r="AK1128" s="98"/>
    </row>
    <row r="1129" ht="14.25">
      <c r="A1129" s="98"/>
      <c r="B1129" s="98"/>
      <c r="C1129" s="98"/>
      <c r="D1129" s="98"/>
      <c r="E1129" s="98"/>
      <c r="F1129" s="98"/>
      <c r="G1129" s="98"/>
      <c r="H1129" s="98"/>
      <c r="I1129" s="98"/>
      <c r="J1129" s="98"/>
      <c r="K1129" s="98"/>
      <c r="L1129" s="98"/>
      <c r="M1129" s="98"/>
      <c r="R1129" s="98"/>
      <c r="S1129" s="98"/>
      <c r="T1129" s="98"/>
      <c r="U1129" s="98"/>
      <c r="V1129" s="98"/>
      <c r="W1129" s="98"/>
      <c r="X1129" s="98"/>
      <c r="Y1129" s="98"/>
      <c r="Z1129" s="98"/>
      <c r="AA1129" s="98"/>
      <c r="AE1129" s="98"/>
      <c r="AF1129" s="98"/>
      <c r="AG1129" s="98"/>
      <c r="AH1129" s="98"/>
      <c r="AI1129" s="98"/>
      <c r="AJ1129" s="98"/>
      <c r="AK1129" s="98"/>
    </row>
    <row r="1130" ht="14.25">
      <c r="A1130" s="98"/>
      <c r="B1130" s="98"/>
      <c r="C1130" s="98"/>
      <c r="D1130" s="98"/>
      <c r="E1130" s="98"/>
      <c r="F1130" s="98"/>
      <c r="G1130" s="98"/>
      <c r="H1130" s="98"/>
      <c r="I1130" s="98"/>
      <c r="J1130" s="98"/>
      <c r="K1130" s="98"/>
      <c r="L1130" s="98"/>
      <c r="M1130" s="98"/>
      <c r="R1130" s="98"/>
      <c r="S1130" s="98"/>
      <c r="T1130" s="98"/>
      <c r="U1130" s="98"/>
      <c r="V1130" s="98"/>
      <c r="W1130" s="98"/>
      <c r="X1130" s="98"/>
      <c r="Y1130" s="98"/>
      <c r="Z1130" s="98"/>
      <c r="AA1130" s="98"/>
      <c r="AE1130" s="98"/>
      <c r="AF1130" s="98"/>
      <c r="AG1130" s="98"/>
      <c r="AH1130" s="98"/>
      <c r="AI1130" s="98"/>
      <c r="AJ1130" s="98"/>
      <c r="AK1130" s="98"/>
    </row>
    <row r="1131" ht="14.25">
      <c r="A1131" s="98"/>
      <c r="B1131" s="98"/>
      <c r="C1131" s="98"/>
      <c r="D1131" s="98"/>
      <c r="E1131" s="98"/>
      <c r="F1131" s="98"/>
      <c r="G1131" s="98"/>
      <c r="H1131" s="98"/>
      <c r="I1131" s="98"/>
      <c r="J1131" s="98"/>
      <c r="K1131" s="98"/>
      <c r="L1131" s="98"/>
      <c r="M1131" s="98"/>
      <c r="R1131" s="98"/>
      <c r="S1131" s="98"/>
      <c r="T1131" s="98"/>
      <c r="U1131" s="98"/>
      <c r="V1131" s="98"/>
      <c r="W1131" s="98"/>
      <c r="X1131" s="98"/>
      <c r="Y1131" s="98"/>
      <c r="Z1131" s="98"/>
      <c r="AA1131" s="98"/>
      <c r="AE1131" s="98"/>
      <c r="AF1131" s="98"/>
      <c r="AG1131" s="98"/>
      <c r="AH1131" s="98"/>
      <c r="AI1131" s="98"/>
      <c r="AJ1131" s="98"/>
      <c r="AK1131" s="98"/>
    </row>
    <row r="1132" ht="14.25">
      <c r="A1132" s="98"/>
      <c r="B1132" s="98"/>
      <c r="C1132" s="98"/>
      <c r="D1132" s="98"/>
      <c r="E1132" s="98"/>
      <c r="F1132" s="98"/>
      <c r="G1132" s="98"/>
      <c r="H1132" s="98"/>
      <c r="I1132" s="98"/>
      <c r="J1132" s="98"/>
      <c r="K1132" s="98"/>
      <c r="L1132" s="98"/>
      <c r="M1132" s="98"/>
      <c r="R1132" s="98"/>
      <c r="S1132" s="98"/>
      <c r="T1132" s="98"/>
      <c r="U1132" s="98"/>
      <c r="V1132" s="98"/>
      <c r="W1132" s="98"/>
      <c r="X1132" s="98"/>
      <c r="Y1132" s="98"/>
      <c r="Z1132" s="98"/>
      <c r="AA1132" s="98"/>
      <c r="AE1132" s="98"/>
      <c r="AF1132" s="98"/>
      <c r="AG1132" s="98"/>
      <c r="AH1132" s="98"/>
      <c r="AI1132" s="98"/>
      <c r="AJ1132" s="98"/>
      <c r="AK1132" s="98"/>
    </row>
    <row r="1133" ht="14.25">
      <c r="A1133" s="98"/>
      <c r="B1133" s="98"/>
      <c r="C1133" s="98"/>
      <c r="D1133" s="98"/>
      <c r="E1133" s="98"/>
      <c r="F1133" s="98"/>
      <c r="G1133" s="98"/>
      <c r="H1133" s="98"/>
      <c r="I1133" s="98"/>
      <c r="J1133" s="98"/>
      <c r="K1133" s="98"/>
      <c r="L1133" s="98"/>
      <c r="M1133" s="98"/>
      <c r="R1133" s="98"/>
      <c r="S1133" s="98"/>
      <c r="T1133" s="98"/>
      <c r="U1133" s="98"/>
      <c r="V1133" s="98"/>
      <c r="W1133" s="98"/>
      <c r="X1133" s="98"/>
      <c r="Y1133" s="98"/>
      <c r="Z1133" s="98"/>
      <c r="AA1133" s="98"/>
      <c r="AE1133" s="98"/>
      <c r="AF1133" s="98"/>
      <c r="AG1133" s="98"/>
      <c r="AH1133" s="98"/>
      <c r="AI1133" s="98"/>
      <c r="AJ1133" s="98"/>
      <c r="AK1133" s="98"/>
    </row>
    <row r="1134" ht="14.25">
      <c r="A1134" s="98"/>
      <c r="B1134" s="98"/>
      <c r="C1134" s="98"/>
      <c r="D1134" s="98"/>
      <c r="E1134" s="98"/>
      <c r="F1134" s="98"/>
      <c r="G1134" s="98"/>
      <c r="H1134" s="98"/>
      <c r="I1134" s="98"/>
      <c r="J1134" s="98"/>
      <c r="K1134" s="98"/>
      <c r="L1134" s="98"/>
      <c r="M1134" s="98"/>
      <c r="R1134" s="98"/>
      <c r="S1134" s="98"/>
      <c r="T1134" s="98"/>
      <c r="U1134" s="98"/>
      <c r="V1134" s="98"/>
      <c r="W1134" s="98"/>
      <c r="X1134" s="98"/>
      <c r="Y1134" s="98"/>
      <c r="Z1134" s="98"/>
      <c r="AA1134" s="98"/>
      <c r="AE1134" s="98"/>
      <c r="AF1134" s="98"/>
      <c r="AG1134" s="98"/>
      <c r="AH1134" s="98"/>
      <c r="AI1134" s="98"/>
      <c r="AJ1134" s="98"/>
      <c r="AK1134" s="98"/>
    </row>
    <row r="1135" ht="14.25">
      <c r="A1135" s="98"/>
      <c r="B1135" s="98"/>
      <c r="C1135" s="98"/>
      <c r="D1135" s="98"/>
      <c r="E1135" s="98"/>
      <c r="F1135" s="98"/>
      <c r="G1135" s="98"/>
      <c r="H1135" s="98"/>
      <c r="I1135" s="98"/>
      <c r="J1135" s="98"/>
      <c r="K1135" s="98"/>
      <c r="L1135" s="98"/>
      <c r="M1135" s="98"/>
      <c r="R1135" s="98"/>
      <c r="S1135" s="98"/>
      <c r="T1135" s="98"/>
      <c r="U1135" s="98"/>
      <c r="V1135" s="98"/>
      <c r="W1135" s="98"/>
      <c r="X1135" s="98"/>
      <c r="Y1135" s="98"/>
      <c r="Z1135" s="98"/>
      <c r="AA1135" s="98"/>
      <c r="AE1135" s="98"/>
      <c r="AF1135" s="98"/>
      <c r="AG1135" s="98"/>
      <c r="AH1135" s="98"/>
      <c r="AI1135" s="98"/>
      <c r="AJ1135" s="98"/>
      <c r="AK1135" s="98"/>
    </row>
    <row r="1136" ht="14.25">
      <c r="A1136" s="98"/>
      <c r="B1136" s="98"/>
      <c r="C1136" s="98"/>
      <c r="D1136" s="98"/>
      <c r="E1136" s="98"/>
      <c r="F1136" s="98"/>
      <c r="G1136" s="98"/>
      <c r="H1136" s="98"/>
      <c r="I1136" s="98"/>
      <c r="J1136" s="98"/>
      <c r="K1136" s="98"/>
      <c r="L1136" s="98"/>
      <c r="M1136" s="98"/>
      <c r="R1136" s="98"/>
      <c r="S1136" s="98"/>
      <c r="T1136" s="98"/>
      <c r="U1136" s="98"/>
      <c r="V1136" s="98"/>
      <c r="W1136" s="98"/>
      <c r="X1136" s="98"/>
      <c r="Y1136" s="98"/>
      <c r="Z1136" s="98"/>
      <c r="AA1136" s="98"/>
      <c r="AE1136" s="98"/>
      <c r="AF1136" s="98"/>
      <c r="AG1136" s="98"/>
      <c r="AH1136" s="98"/>
      <c r="AI1136" s="98"/>
      <c r="AJ1136" s="98"/>
      <c r="AK1136" s="98"/>
    </row>
    <row r="1137" ht="14.25">
      <c r="A1137" s="98"/>
      <c r="B1137" s="98"/>
      <c r="C1137" s="98"/>
      <c r="D1137" s="98"/>
      <c r="E1137" s="98"/>
      <c r="F1137" s="98"/>
      <c r="G1137" s="98"/>
      <c r="H1137" s="98"/>
      <c r="I1137" s="98"/>
      <c r="J1137" s="98"/>
      <c r="K1137" s="98"/>
      <c r="L1137" s="98"/>
      <c r="M1137" s="98"/>
      <c r="R1137" s="98"/>
      <c r="S1137" s="98"/>
      <c r="T1137" s="98"/>
      <c r="U1137" s="98"/>
      <c r="V1137" s="98"/>
      <c r="W1137" s="98"/>
      <c r="X1137" s="98"/>
      <c r="Y1137" s="98"/>
      <c r="Z1137" s="98"/>
      <c r="AA1137" s="98"/>
      <c r="AE1137" s="98"/>
      <c r="AF1137" s="98"/>
      <c r="AG1137" s="98"/>
      <c r="AH1137" s="98"/>
      <c r="AI1137" s="98"/>
      <c r="AJ1137" s="98"/>
      <c r="AK1137" s="98"/>
    </row>
    <row r="1138" ht="14.25">
      <c r="A1138" s="98"/>
      <c r="B1138" s="98"/>
      <c r="C1138" s="98"/>
      <c r="D1138" s="98"/>
      <c r="E1138" s="98"/>
      <c r="F1138" s="98"/>
      <c r="G1138" s="98"/>
      <c r="H1138" s="98"/>
      <c r="I1138" s="98"/>
      <c r="J1138" s="98"/>
      <c r="K1138" s="98"/>
      <c r="L1138" s="98"/>
      <c r="M1138" s="98"/>
      <c r="R1138" s="98"/>
      <c r="S1138" s="98"/>
      <c r="T1138" s="98"/>
      <c r="U1138" s="98"/>
      <c r="V1138" s="98"/>
      <c r="W1138" s="98"/>
      <c r="X1138" s="98"/>
      <c r="Y1138" s="98"/>
      <c r="Z1138" s="98"/>
      <c r="AA1138" s="98"/>
      <c r="AE1138" s="98"/>
      <c r="AF1138" s="98"/>
      <c r="AG1138" s="98"/>
      <c r="AH1138" s="98"/>
      <c r="AI1138" s="98"/>
      <c r="AJ1138" s="98"/>
      <c r="AK1138" s="98"/>
    </row>
    <row r="1139" ht="14.25">
      <c r="A1139" s="98"/>
      <c r="B1139" s="98"/>
      <c r="C1139" s="98"/>
      <c r="D1139" s="98"/>
      <c r="E1139" s="98"/>
      <c r="F1139" s="98"/>
      <c r="G1139" s="98"/>
      <c r="H1139" s="98"/>
      <c r="I1139" s="98"/>
      <c r="J1139" s="98"/>
      <c r="K1139" s="98"/>
      <c r="L1139" s="98"/>
      <c r="M1139" s="98"/>
      <c r="R1139" s="98"/>
      <c r="S1139" s="98"/>
      <c r="T1139" s="98"/>
      <c r="U1139" s="98"/>
      <c r="V1139" s="98"/>
      <c r="W1139" s="98"/>
      <c r="X1139" s="98"/>
      <c r="Y1139" s="98"/>
      <c r="Z1139" s="98"/>
      <c r="AA1139" s="98"/>
      <c r="AE1139" s="98"/>
      <c r="AF1139" s="98"/>
      <c r="AG1139" s="98"/>
      <c r="AH1139" s="98"/>
      <c r="AI1139" s="98"/>
      <c r="AJ1139" s="98"/>
      <c r="AK1139" s="98"/>
    </row>
    <row r="1140" ht="14.25">
      <c r="A1140" s="98"/>
      <c r="B1140" s="98"/>
      <c r="C1140" s="98"/>
      <c r="D1140" s="98"/>
      <c r="E1140" s="98"/>
      <c r="F1140" s="98"/>
      <c r="G1140" s="98"/>
      <c r="H1140" s="98"/>
      <c r="I1140" s="98"/>
      <c r="J1140" s="98"/>
      <c r="K1140" s="98"/>
      <c r="L1140" s="98"/>
      <c r="M1140" s="98"/>
      <c r="R1140" s="98"/>
      <c r="S1140" s="98"/>
      <c r="T1140" s="98"/>
      <c r="U1140" s="98"/>
      <c r="V1140" s="98"/>
      <c r="W1140" s="98"/>
      <c r="X1140" s="98"/>
      <c r="Y1140" s="98"/>
      <c r="Z1140" s="98"/>
      <c r="AA1140" s="98"/>
      <c r="AE1140" s="98"/>
      <c r="AF1140" s="98"/>
      <c r="AG1140" s="98"/>
      <c r="AH1140" s="98"/>
      <c r="AI1140" s="98"/>
      <c r="AJ1140" s="98"/>
      <c r="AK1140" s="98"/>
    </row>
    <row r="1141" ht="14.25">
      <c r="A1141" s="98"/>
      <c r="B1141" s="98"/>
      <c r="C1141" s="98"/>
      <c r="D1141" s="98"/>
      <c r="E1141" s="98"/>
      <c r="F1141" s="98"/>
      <c r="G1141" s="98"/>
      <c r="H1141" s="98"/>
      <c r="I1141" s="98"/>
      <c r="J1141" s="98"/>
      <c r="K1141" s="98"/>
      <c r="L1141" s="98"/>
      <c r="M1141" s="98"/>
      <c r="R1141" s="98"/>
      <c r="S1141" s="98"/>
      <c r="T1141" s="98"/>
      <c r="U1141" s="98"/>
      <c r="V1141" s="98"/>
      <c r="W1141" s="98"/>
      <c r="X1141" s="98"/>
      <c r="Y1141" s="98"/>
      <c r="Z1141" s="98"/>
      <c r="AA1141" s="98"/>
      <c r="AE1141" s="98"/>
      <c r="AF1141" s="98"/>
      <c r="AG1141" s="98"/>
      <c r="AH1141" s="98"/>
      <c r="AI1141" s="98"/>
      <c r="AJ1141" s="98"/>
      <c r="AK1141" s="98"/>
    </row>
    <row r="1142" ht="14.25">
      <c r="A1142" s="98"/>
      <c r="B1142" s="98"/>
      <c r="C1142" s="98"/>
      <c r="D1142" s="98"/>
      <c r="E1142" s="98"/>
      <c r="F1142" s="98"/>
      <c r="G1142" s="98"/>
      <c r="H1142" s="98"/>
      <c r="I1142" s="98"/>
      <c r="J1142" s="98"/>
      <c r="K1142" s="98"/>
      <c r="L1142" s="98"/>
      <c r="M1142" s="98"/>
      <c r="R1142" s="98"/>
      <c r="S1142" s="98"/>
      <c r="T1142" s="98"/>
      <c r="U1142" s="98"/>
      <c r="V1142" s="98"/>
      <c r="W1142" s="98"/>
      <c r="X1142" s="98"/>
      <c r="Y1142" s="98"/>
      <c r="Z1142" s="98"/>
      <c r="AA1142" s="98"/>
      <c r="AE1142" s="98"/>
      <c r="AF1142" s="98"/>
      <c r="AG1142" s="98"/>
      <c r="AH1142" s="98"/>
      <c r="AI1142" s="98"/>
      <c r="AJ1142" s="98"/>
      <c r="AK1142" s="98"/>
    </row>
    <row r="1143" ht="14.25">
      <c r="A1143" s="98"/>
      <c r="B1143" s="98"/>
      <c r="C1143" s="98"/>
      <c r="D1143" s="98"/>
      <c r="E1143" s="98"/>
      <c r="F1143" s="98"/>
      <c r="G1143" s="98"/>
      <c r="H1143" s="98"/>
      <c r="I1143" s="98"/>
      <c r="J1143" s="98"/>
      <c r="K1143" s="98"/>
      <c r="L1143" s="98"/>
      <c r="M1143" s="98"/>
      <c r="R1143" s="98"/>
      <c r="S1143" s="98"/>
      <c r="T1143" s="98"/>
      <c r="U1143" s="98"/>
      <c r="V1143" s="98"/>
      <c r="W1143" s="98"/>
      <c r="X1143" s="98"/>
      <c r="Y1143" s="98"/>
      <c r="Z1143" s="98"/>
      <c r="AA1143" s="98"/>
      <c r="AE1143" s="98"/>
      <c r="AF1143" s="98"/>
      <c r="AG1143" s="98"/>
      <c r="AH1143" s="98"/>
      <c r="AI1143" s="98"/>
      <c r="AJ1143" s="98"/>
      <c r="AK1143" s="98"/>
    </row>
    <row r="1144" ht="14.25">
      <c r="A1144" s="98"/>
      <c r="B1144" s="98"/>
      <c r="C1144" s="98"/>
      <c r="D1144" s="98"/>
      <c r="E1144" s="98"/>
      <c r="F1144" s="98"/>
      <c r="G1144" s="98"/>
      <c r="H1144" s="98"/>
      <c r="I1144" s="98"/>
      <c r="J1144" s="98"/>
      <c r="K1144" s="98"/>
      <c r="L1144" s="98"/>
      <c r="M1144" s="98"/>
      <c r="R1144" s="98"/>
      <c r="S1144" s="98"/>
      <c r="T1144" s="98"/>
      <c r="U1144" s="98"/>
      <c r="V1144" s="98"/>
      <c r="W1144" s="98"/>
      <c r="X1144" s="98"/>
      <c r="Y1144" s="98"/>
      <c r="Z1144" s="98"/>
      <c r="AA1144" s="98"/>
      <c r="AE1144" s="98"/>
      <c r="AF1144" s="98"/>
      <c r="AG1144" s="98"/>
      <c r="AH1144" s="98"/>
      <c r="AI1144" s="98"/>
      <c r="AJ1144" s="98"/>
      <c r="AK1144" s="98"/>
    </row>
    <row r="1145" ht="14.25">
      <c r="A1145" s="98"/>
      <c r="B1145" s="98"/>
      <c r="C1145" s="98"/>
      <c r="D1145" s="98"/>
      <c r="E1145" s="98"/>
      <c r="F1145" s="98"/>
      <c r="G1145" s="98"/>
      <c r="H1145" s="98"/>
      <c r="I1145" s="98"/>
      <c r="J1145" s="98"/>
      <c r="K1145" s="98"/>
      <c r="L1145" s="98"/>
      <c r="M1145" s="98"/>
      <c r="R1145" s="98"/>
      <c r="S1145" s="98"/>
      <c r="T1145" s="98"/>
      <c r="U1145" s="98"/>
      <c r="V1145" s="98"/>
      <c r="W1145" s="98"/>
      <c r="X1145" s="98"/>
      <c r="Y1145" s="98"/>
      <c r="Z1145" s="98"/>
      <c r="AA1145" s="98"/>
      <c r="AE1145" s="98"/>
      <c r="AF1145" s="98"/>
      <c r="AG1145" s="98"/>
      <c r="AH1145" s="98"/>
      <c r="AI1145" s="98"/>
      <c r="AJ1145" s="98"/>
      <c r="AK1145" s="98"/>
    </row>
    <row r="1146" ht="14.25">
      <c r="A1146" s="98"/>
      <c r="B1146" s="98"/>
      <c r="C1146" s="98"/>
      <c r="D1146" s="98"/>
      <c r="E1146" s="98"/>
      <c r="F1146" s="98"/>
      <c r="G1146" s="98"/>
      <c r="H1146" s="98"/>
      <c r="I1146" s="98"/>
      <c r="J1146" s="98"/>
      <c r="K1146" s="98"/>
      <c r="L1146" s="98"/>
      <c r="M1146" s="98"/>
      <c r="R1146" s="98"/>
      <c r="S1146" s="98"/>
      <c r="T1146" s="98"/>
      <c r="U1146" s="98"/>
      <c r="V1146" s="98"/>
      <c r="W1146" s="98"/>
      <c r="X1146" s="98"/>
      <c r="Y1146" s="98"/>
      <c r="Z1146" s="98"/>
      <c r="AA1146" s="98"/>
      <c r="AE1146" s="98"/>
      <c r="AF1146" s="98"/>
      <c r="AG1146" s="98"/>
      <c r="AH1146" s="98"/>
      <c r="AI1146" s="98"/>
      <c r="AJ1146" s="98"/>
      <c r="AK1146" s="98"/>
    </row>
    <row r="1147" ht="14.25">
      <c r="A1147" s="98"/>
      <c r="B1147" s="98"/>
      <c r="C1147" s="98"/>
      <c r="D1147" s="98"/>
      <c r="E1147" s="98"/>
      <c r="F1147" s="98"/>
      <c r="G1147" s="98"/>
      <c r="H1147" s="98"/>
      <c r="I1147" s="98"/>
      <c r="J1147" s="98"/>
      <c r="K1147" s="98"/>
      <c r="L1147" s="98"/>
      <c r="M1147" s="98"/>
      <c r="R1147" s="98"/>
      <c r="S1147" s="98"/>
      <c r="T1147" s="98"/>
      <c r="U1147" s="98"/>
      <c r="V1147" s="98"/>
      <c r="W1147" s="98"/>
      <c r="X1147" s="98"/>
      <c r="Y1147" s="98"/>
      <c r="Z1147" s="98"/>
      <c r="AA1147" s="98"/>
      <c r="AE1147" s="98"/>
      <c r="AF1147" s="98"/>
      <c r="AG1147" s="98"/>
      <c r="AH1147" s="98"/>
      <c r="AI1147" s="98"/>
      <c r="AJ1147" s="98"/>
      <c r="AK1147" s="98"/>
    </row>
    <row r="1148" ht="14.25">
      <c r="A1148" s="98"/>
      <c r="B1148" s="98"/>
      <c r="C1148" s="98"/>
      <c r="D1148" s="98"/>
      <c r="E1148" s="98"/>
      <c r="F1148" s="98"/>
      <c r="G1148" s="98"/>
      <c r="H1148" s="98"/>
      <c r="I1148" s="98"/>
      <c r="J1148" s="98"/>
      <c r="K1148" s="98"/>
      <c r="L1148" s="98"/>
      <c r="M1148" s="98"/>
      <c r="R1148" s="98"/>
      <c r="S1148" s="98"/>
      <c r="T1148" s="98"/>
      <c r="U1148" s="98"/>
      <c r="V1148" s="98"/>
      <c r="W1148" s="98"/>
      <c r="X1148" s="98"/>
      <c r="Y1148" s="98"/>
      <c r="Z1148" s="98"/>
      <c r="AA1148" s="98"/>
      <c r="AE1148" s="98"/>
      <c r="AF1148" s="98"/>
      <c r="AG1148" s="98"/>
      <c r="AH1148" s="98"/>
      <c r="AI1148" s="98"/>
      <c r="AJ1148" s="98"/>
      <c r="AK1148" s="98"/>
    </row>
    <row r="1149" ht="14.25">
      <c r="A1149" s="98"/>
      <c r="B1149" s="98"/>
      <c r="C1149" s="98"/>
      <c r="D1149" s="98"/>
      <c r="E1149" s="98"/>
      <c r="F1149" s="98"/>
      <c r="G1149" s="98"/>
      <c r="H1149" s="98"/>
      <c r="I1149" s="98"/>
      <c r="J1149" s="98"/>
      <c r="K1149" s="98"/>
      <c r="L1149" s="98"/>
      <c r="M1149" s="98"/>
      <c r="R1149" s="98"/>
      <c r="S1149" s="98"/>
      <c r="T1149" s="98"/>
      <c r="U1149" s="98"/>
      <c r="V1149" s="98"/>
      <c r="W1149" s="98"/>
      <c r="X1149" s="98"/>
      <c r="Y1149" s="98"/>
      <c r="Z1149" s="98"/>
      <c r="AA1149" s="98"/>
      <c r="AE1149" s="98"/>
      <c r="AF1149" s="98"/>
      <c r="AG1149" s="98"/>
      <c r="AH1149" s="98"/>
      <c r="AI1149" s="98"/>
      <c r="AJ1149" s="98"/>
      <c r="AK1149" s="98"/>
    </row>
    <row r="1150" ht="14.25">
      <c r="A1150" s="98"/>
      <c r="B1150" s="98"/>
      <c r="C1150" s="98"/>
      <c r="D1150" s="98"/>
      <c r="E1150" s="98"/>
      <c r="F1150" s="98"/>
      <c r="G1150" s="98"/>
      <c r="H1150" s="98"/>
      <c r="I1150" s="98"/>
      <c r="J1150" s="98"/>
      <c r="K1150" s="98"/>
      <c r="L1150" s="98"/>
      <c r="M1150" s="98"/>
      <c r="R1150" s="98"/>
      <c r="S1150" s="98"/>
      <c r="T1150" s="98"/>
      <c r="U1150" s="98"/>
      <c r="V1150" s="98"/>
      <c r="W1150" s="98"/>
      <c r="X1150" s="98"/>
      <c r="Y1150" s="98"/>
      <c r="Z1150" s="98"/>
      <c r="AA1150" s="98"/>
      <c r="AE1150" s="98"/>
      <c r="AF1150" s="98"/>
      <c r="AG1150" s="98"/>
      <c r="AH1150" s="98"/>
      <c r="AI1150" s="98"/>
      <c r="AJ1150" s="98"/>
      <c r="AK1150" s="98"/>
    </row>
    <row r="1151" ht="14.25">
      <c r="A1151" s="98"/>
      <c r="B1151" s="98"/>
      <c r="C1151" s="98"/>
      <c r="D1151" s="98"/>
      <c r="E1151" s="98"/>
      <c r="F1151" s="98"/>
      <c r="G1151" s="98"/>
      <c r="H1151" s="98"/>
      <c r="I1151" s="98"/>
      <c r="J1151" s="98"/>
      <c r="K1151" s="98"/>
      <c r="L1151" s="98"/>
      <c r="M1151" s="98"/>
      <c r="R1151" s="98"/>
      <c r="S1151" s="98"/>
      <c r="T1151" s="98"/>
      <c r="U1151" s="98"/>
      <c r="V1151" s="98"/>
      <c r="W1151" s="98"/>
      <c r="X1151" s="98"/>
      <c r="Y1151" s="98"/>
      <c r="Z1151" s="98"/>
      <c r="AA1151" s="98"/>
      <c r="AE1151" s="98"/>
      <c r="AF1151" s="98"/>
      <c r="AG1151" s="98"/>
      <c r="AH1151" s="98"/>
      <c r="AI1151" s="98"/>
      <c r="AJ1151" s="98"/>
      <c r="AK1151" s="98"/>
    </row>
    <row r="1152" ht="14.25">
      <c r="A1152" s="98"/>
      <c r="B1152" s="98"/>
      <c r="C1152" s="98"/>
      <c r="D1152" s="98"/>
      <c r="E1152" s="98"/>
      <c r="F1152" s="98"/>
      <c r="G1152" s="98"/>
      <c r="H1152" s="98"/>
      <c r="I1152" s="98"/>
      <c r="J1152" s="98"/>
      <c r="K1152" s="98"/>
      <c r="L1152" s="98"/>
      <c r="M1152" s="98"/>
      <c r="R1152" s="98"/>
      <c r="S1152" s="98"/>
      <c r="T1152" s="98"/>
      <c r="U1152" s="98"/>
      <c r="V1152" s="98"/>
      <c r="W1152" s="98"/>
      <c r="X1152" s="98"/>
      <c r="Y1152" s="98"/>
      <c r="Z1152" s="98"/>
      <c r="AA1152" s="98"/>
      <c r="AE1152" s="98"/>
      <c r="AF1152" s="98"/>
      <c r="AG1152" s="98"/>
      <c r="AH1152" s="98"/>
      <c r="AI1152" s="98"/>
      <c r="AJ1152" s="98"/>
      <c r="AK1152" s="98"/>
    </row>
    <row r="1153" ht="14.25">
      <c r="A1153" s="98"/>
      <c r="B1153" s="98"/>
      <c r="C1153" s="98"/>
      <c r="D1153" s="98"/>
      <c r="E1153" s="98"/>
      <c r="F1153" s="98"/>
      <c r="G1153" s="98"/>
      <c r="H1153" s="98"/>
      <c r="I1153" s="98"/>
      <c r="J1153" s="98"/>
      <c r="K1153" s="98"/>
      <c r="L1153" s="98"/>
      <c r="M1153" s="98"/>
      <c r="R1153" s="98"/>
      <c r="S1153" s="98"/>
      <c r="T1153" s="98"/>
      <c r="U1153" s="98"/>
      <c r="V1153" s="98"/>
      <c r="W1153" s="98"/>
      <c r="X1153" s="98"/>
      <c r="Y1153" s="98"/>
      <c r="Z1153" s="98"/>
      <c r="AA1153" s="98"/>
      <c r="AE1153" s="98"/>
      <c r="AF1153" s="98"/>
      <c r="AG1153" s="98"/>
      <c r="AH1153" s="98"/>
      <c r="AI1153" s="98"/>
      <c r="AJ1153" s="98"/>
      <c r="AK1153" s="98"/>
    </row>
    <row r="1154" ht="14.25">
      <c r="A1154" s="98"/>
      <c r="B1154" s="98"/>
      <c r="C1154" s="98"/>
      <c r="D1154" s="98"/>
      <c r="E1154" s="98"/>
      <c r="F1154" s="98"/>
      <c r="G1154" s="98"/>
      <c r="H1154" s="98"/>
      <c r="I1154" s="98"/>
      <c r="J1154" s="98"/>
      <c r="K1154" s="98"/>
      <c r="L1154" s="98"/>
      <c r="M1154" s="98"/>
      <c r="R1154" s="98"/>
      <c r="S1154" s="98"/>
      <c r="T1154" s="98"/>
      <c r="U1154" s="98"/>
      <c r="V1154" s="98"/>
      <c r="W1154" s="98"/>
      <c r="X1154" s="98"/>
      <c r="Y1154" s="98"/>
      <c r="Z1154" s="98"/>
      <c r="AA1154" s="98"/>
      <c r="AE1154" s="98"/>
      <c r="AF1154" s="98"/>
      <c r="AG1154" s="98"/>
      <c r="AH1154" s="98"/>
      <c r="AI1154" s="98"/>
      <c r="AJ1154" s="98"/>
      <c r="AK1154" s="98"/>
    </row>
    <row r="1155" ht="14.25">
      <c r="A1155" s="98"/>
      <c r="B1155" s="98"/>
      <c r="C1155" s="98"/>
      <c r="D1155" s="98"/>
      <c r="E1155" s="98"/>
      <c r="F1155" s="98"/>
      <c r="G1155" s="98"/>
      <c r="H1155" s="98"/>
      <c r="I1155" s="98"/>
      <c r="J1155" s="98"/>
      <c r="K1155" s="98"/>
      <c r="L1155" s="98"/>
      <c r="M1155" s="98"/>
      <c r="R1155" s="98"/>
      <c r="S1155" s="98"/>
      <c r="T1155" s="98"/>
      <c r="U1155" s="98"/>
      <c r="V1155" s="98"/>
      <c r="W1155" s="98"/>
      <c r="X1155" s="98"/>
      <c r="Y1155" s="98"/>
      <c r="Z1155" s="98"/>
      <c r="AA1155" s="98"/>
      <c r="AE1155" s="98"/>
      <c r="AF1155" s="98"/>
      <c r="AG1155" s="98"/>
      <c r="AH1155" s="98"/>
      <c r="AI1155" s="98"/>
      <c r="AJ1155" s="98"/>
      <c r="AK1155" s="98"/>
    </row>
    <row r="1156" ht="14.25">
      <c r="A1156" s="98"/>
      <c r="B1156" s="98"/>
      <c r="C1156" s="98"/>
      <c r="D1156" s="98"/>
      <c r="E1156" s="98"/>
      <c r="F1156" s="98"/>
      <c r="G1156" s="98"/>
      <c r="H1156" s="98"/>
      <c r="I1156" s="98"/>
      <c r="J1156" s="98"/>
      <c r="K1156" s="98"/>
      <c r="L1156" s="98"/>
      <c r="M1156" s="98"/>
      <c r="R1156" s="98"/>
      <c r="S1156" s="98"/>
      <c r="T1156" s="98"/>
      <c r="U1156" s="98"/>
      <c r="V1156" s="98"/>
      <c r="W1156" s="98"/>
      <c r="X1156" s="98"/>
      <c r="Y1156" s="98"/>
      <c r="Z1156" s="98"/>
      <c r="AA1156" s="98"/>
      <c r="AE1156" s="98"/>
      <c r="AF1156" s="98"/>
      <c r="AG1156" s="98"/>
      <c r="AH1156" s="98"/>
      <c r="AI1156" s="98"/>
      <c r="AJ1156" s="98"/>
      <c r="AK1156" s="98"/>
    </row>
    <row r="1157" ht="14.25">
      <c r="A1157" s="98"/>
      <c r="B1157" s="98"/>
      <c r="C1157" s="98"/>
      <c r="D1157" s="98"/>
      <c r="E1157" s="98"/>
      <c r="F1157" s="98"/>
      <c r="G1157" s="98"/>
      <c r="H1157" s="98"/>
      <c r="I1157" s="98"/>
      <c r="J1157" s="98"/>
      <c r="K1157" s="98"/>
      <c r="L1157" s="98"/>
      <c r="M1157" s="98"/>
      <c r="R1157" s="98"/>
      <c r="S1157" s="98"/>
      <c r="T1157" s="98"/>
      <c r="U1157" s="98"/>
      <c r="V1157" s="98"/>
      <c r="W1157" s="98"/>
      <c r="X1157" s="98"/>
      <c r="Y1157" s="98"/>
      <c r="Z1157" s="98"/>
      <c r="AA1157" s="98"/>
      <c r="AE1157" s="98"/>
      <c r="AF1157" s="98"/>
      <c r="AG1157" s="98"/>
      <c r="AH1157" s="98"/>
      <c r="AI1157" s="98"/>
      <c r="AJ1157" s="98"/>
      <c r="AK1157" s="98"/>
    </row>
    <row r="1158" ht="14.25">
      <c r="A1158" s="98"/>
      <c r="B1158" s="98"/>
      <c r="C1158" s="98"/>
      <c r="D1158" s="98"/>
      <c r="E1158" s="98"/>
      <c r="F1158" s="98"/>
      <c r="G1158" s="98"/>
      <c r="H1158" s="98"/>
      <c r="I1158" s="98"/>
      <c r="J1158" s="98"/>
      <c r="K1158" s="98"/>
      <c r="L1158" s="98"/>
      <c r="M1158" s="98"/>
      <c r="R1158" s="98"/>
      <c r="S1158" s="98"/>
      <c r="T1158" s="98"/>
      <c r="U1158" s="98"/>
      <c r="V1158" s="98"/>
      <c r="W1158" s="98"/>
      <c r="X1158" s="98"/>
      <c r="Y1158" s="98"/>
      <c r="Z1158" s="98"/>
      <c r="AA1158" s="98"/>
      <c r="AE1158" s="98"/>
      <c r="AF1158" s="98"/>
      <c r="AG1158" s="98"/>
      <c r="AH1158" s="98"/>
      <c r="AI1158" s="98"/>
      <c r="AJ1158" s="98"/>
      <c r="AK1158" s="98"/>
    </row>
    <row r="1159" ht="14.25">
      <c r="A1159" s="98"/>
      <c r="B1159" s="98"/>
      <c r="C1159" s="98"/>
      <c r="D1159" s="98"/>
      <c r="E1159" s="98"/>
      <c r="F1159" s="98"/>
      <c r="G1159" s="98"/>
      <c r="H1159" s="98"/>
      <c r="I1159" s="98"/>
      <c r="J1159" s="98"/>
      <c r="K1159" s="98"/>
      <c r="L1159" s="98"/>
      <c r="M1159" s="98"/>
      <c r="R1159" s="98"/>
      <c r="S1159" s="98"/>
      <c r="T1159" s="98"/>
      <c r="U1159" s="98"/>
      <c r="V1159" s="98"/>
      <c r="W1159" s="98"/>
      <c r="X1159" s="98"/>
      <c r="Y1159" s="98"/>
      <c r="Z1159" s="98"/>
      <c r="AA1159" s="98"/>
      <c r="AE1159" s="98"/>
      <c r="AF1159" s="98"/>
      <c r="AG1159" s="98"/>
      <c r="AH1159" s="98"/>
      <c r="AI1159" s="98"/>
      <c r="AJ1159" s="98"/>
      <c r="AK1159" s="98"/>
    </row>
    <row r="1160" ht="14.25">
      <c r="A1160" s="98"/>
      <c r="B1160" s="98"/>
      <c r="C1160" s="98"/>
      <c r="D1160" s="98"/>
      <c r="E1160" s="98"/>
      <c r="F1160" s="98"/>
      <c r="G1160" s="98"/>
      <c r="H1160" s="98"/>
      <c r="I1160" s="98"/>
      <c r="J1160" s="98"/>
      <c r="K1160" s="98"/>
      <c r="L1160" s="98"/>
      <c r="M1160" s="98"/>
      <c r="R1160" s="98"/>
      <c r="S1160" s="98"/>
      <c r="T1160" s="98"/>
      <c r="U1160" s="98"/>
      <c r="V1160" s="98"/>
      <c r="W1160" s="98"/>
      <c r="X1160" s="98"/>
      <c r="Y1160" s="98"/>
      <c r="Z1160" s="98"/>
      <c r="AA1160" s="98"/>
      <c r="AE1160" s="98"/>
      <c r="AF1160" s="98"/>
      <c r="AG1160" s="98"/>
      <c r="AH1160" s="98"/>
      <c r="AI1160" s="98"/>
      <c r="AJ1160" s="98"/>
      <c r="AK1160" s="98"/>
    </row>
    <row r="1161" ht="14.25">
      <c r="A1161" s="98"/>
      <c r="B1161" s="98"/>
      <c r="C1161" s="98"/>
      <c r="D1161" s="98"/>
      <c r="E1161" s="98"/>
      <c r="F1161" s="98"/>
      <c r="G1161" s="98"/>
      <c r="H1161" s="98"/>
      <c r="I1161" s="98"/>
      <c r="J1161" s="98"/>
      <c r="K1161" s="98"/>
      <c r="L1161" s="98"/>
      <c r="M1161" s="98"/>
      <c r="R1161" s="98"/>
      <c r="S1161" s="98"/>
      <c r="T1161" s="98"/>
      <c r="U1161" s="98"/>
      <c r="V1161" s="98"/>
      <c r="W1161" s="98"/>
      <c r="X1161" s="98"/>
      <c r="Y1161" s="98"/>
      <c r="Z1161" s="98"/>
      <c r="AA1161" s="98"/>
      <c r="AE1161" s="98"/>
      <c r="AF1161" s="98"/>
      <c r="AG1161" s="98"/>
      <c r="AH1161" s="98"/>
      <c r="AI1161" s="98"/>
      <c r="AJ1161" s="98"/>
      <c r="AK1161" s="98"/>
    </row>
    <row r="1162" ht="14.25">
      <c r="A1162" s="98"/>
      <c r="B1162" s="98"/>
      <c r="C1162" s="98"/>
      <c r="D1162" s="98"/>
      <c r="E1162" s="98"/>
      <c r="F1162" s="98"/>
      <c r="G1162" s="98"/>
      <c r="H1162" s="98"/>
      <c r="I1162" s="98"/>
      <c r="J1162" s="98"/>
      <c r="K1162" s="98"/>
      <c r="L1162" s="98"/>
      <c r="M1162" s="98"/>
      <c r="R1162" s="98"/>
      <c r="S1162" s="98"/>
      <c r="T1162" s="98"/>
      <c r="U1162" s="98"/>
      <c r="V1162" s="98"/>
      <c r="W1162" s="98"/>
      <c r="X1162" s="98"/>
      <c r="Y1162" s="98"/>
      <c r="Z1162" s="98"/>
      <c r="AA1162" s="98"/>
      <c r="AE1162" s="98"/>
      <c r="AF1162" s="98"/>
      <c r="AG1162" s="98"/>
      <c r="AH1162" s="98"/>
      <c r="AI1162" s="98"/>
      <c r="AJ1162" s="98"/>
      <c r="AK1162" s="98"/>
    </row>
    <row r="1163" ht="14.25">
      <c r="A1163" s="98"/>
      <c r="B1163" s="98"/>
      <c r="C1163" s="98"/>
      <c r="D1163" s="98"/>
      <c r="E1163" s="98"/>
      <c r="F1163" s="98"/>
      <c r="G1163" s="98"/>
      <c r="H1163" s="98"/>
      <c r="I1163" s="98"/>
      <c r="J1163" s="98"/>
      <c r="K1163" s="98"/>
      <c r="L1163" s="98"/>
      <c r="M1163" s="98"/>
      <c r="R1163" s="98"/>
      <c r="S1163" s="98"/>
      <c r="T1163" s="98"/>
      <c r="U1163" s="98"/>
      <c r="V1163" s="98"/>
      <c r="W1163" s="98"/>
      <c r="X1163" s="98"/>
      <c r="Y1163" s="98"/>
      <c r="Z1163" s="98"/>
      <c r="AA1163" s="98"/>
      <c r="AE1163" s="98"/>
      <c r="AF1163" s="98"/>
      <c r="AG1163" s="98"/>
      <c r="AH1163" s="98"/>
      <c r="AI1163" s="98"/>
      <c r="AJ1163" s="98"/>
      <c r="AK1163" s="98"/>
    </row>
    <row r="1164" ht="14.25">
      <c r="A1164" s="98"/>
      <c r="B1164" s="98"/>
      <c r="C1164" s="98"/>
      <c r="D1164" s="98"/>
      <c r="E1164" s="98"/>
      <c r="F1164" s="98"/>
      <c r="G1164" s="98"/>
      <c r="H1164" s="98"/>
      <c r="I1164" s="98"/>
      <c r="J1164" s="98"/>
      <c r="K1164" s="98"/>
      <c r="L1164" s="98"/>
      <c r="M1164" s="98"/>
      <c r="R1164" s="98"/>
      <c r="S1164" s="98"/>
      <c r="T1164" s="98"/>
      <c r="U1164" s="98"/>
      <c r="V1164" s="98"/>
      <c r="W1164" s="98"/>
      <c r="X1164" s="98"/>
      <c r="Y1164" s="98"/>
      <c r="Z1164" s="98"/>
      <c r="AA1164" s="98"/>
      <c r="AE1164" s="98"/>
      <c r="AF1164" s="98"/>
      <c r="AG1164" s="98"/>
      <c r="AH1164" s="98"/>
      <c r="AI1164" s="98"/>
      <c r="AJ1164" s="98"/>
      <c r="AK1164" s="98"/>
    </row>
    <row r="1165" ht="14.25">
      <c r="A1165" s="98"/>
      <c r="B1165" s="98"/>
      <c r="C1165" s="98"/>
      <c r="D1165" s="98"/>
      <c r="E1165" s="98"/>
      <c r="F1165" s="98"/>
      <c r="G1165" s="98"/>
      <c r="H1165" s="98"/>
      <c r="I1165" s="98"/>
      <c r="J1165" s="98"/>
      <c r="K1165" s="98"/>
      <c r="L1165" s="98"/>
      <c r="M1165" s="98"/>
      <c r="R1165" s="98"/>
      <c r="S1165" s="98"/>
      <c r="T1165" s="98"/>
      <c r="U1165" s="98"/>
      <c r="V1165" s="98"/>
      <c r="W1165" s="98"/>
      <c r="X1165" s="98"/>
      <c r="Y1165" s="98"/>
      <c r="Z1165" s="98"/>
      <c r="AA1165" s="98"/>
      <c r="AE1165" s="98"/>
      <c r="AF1165" s="98"/>
      <c r="AG1165" s="98"/>
      <c r="AH1165" s="98"/>
      <c r="AI1165" s="98"/>
      <c r="AJ1165" s="98"/>
      <c r="AK1165" s="98"/>
    </row>
    <row r="1166" ht="14.25">
      <c r="A1166" s="98"/>
      <c r="B1166" s="98"/>
      <c r="C1166" s="98"/>
      <c r="D1166" s="98"/>
      <c r="E1166" s="98"/>
      <c r="F1166" s="98"/>
      <c r="G1166" s="98"/>
      <c r="H1166" s="98"/>
      <c r="I1166" s="98"/>
      <c r="J1166" s="98"/>
      <c r="K1166" s="98"/>
      <c r="L1166" s="98"/>
      <c r="M1166" s="98"/>
      <c r="R1166" s="98"/>
      <c r="S1166" s="98"/>
      <c r="T1166" s="98"/>
      <c r="U1166" s="98"/>
      <c r="V1166" s="98"/>
      <c r="W1166" s="98"/>
      <c r="X1166" s="98"/>
      <c r="Y1166" s="98"/>
      <c r="Z1166" s="98"/>
      <c r="AA1166" s="98"/>
      <c r="AE1166" s="98"/>
      <c r="AF1166" s="98"/>
      <c r="AG1166" s="98"/>
      <c r="AH1166" s="98"/>
      <c r="AI1166" s="98"/>
      <c r="AJ1166" s="98"/>
      <c r="AK1166" s="98"/>
    </row>
    <row r="1167" ht="14.25">
      <c r="A1167" s="98"/>
      <c r="B1167" s="98"/>
      <c r="C1167" s="98"/>
      <c r="D1167" s="98"/>
      <c r="E1167" s="98"/>
      <c r="F1167" s="98"/>
      <c r="G1167" s="98"/>
      <c r="H1167" s="98"/>
      <c r="I1167" s="98"/>
      <c r="J1167" s="98"/>
      <c r="K1167" s="98"/>
      <c r="L1167" s="98"/>
      <c r="M1167" s="98"/>
      <c r="R1167" s="98"/>
      <c r="S1167" s="98"/>
      <c r="T1167" s="98"/>
      <c r="U1167" s="98"/>
      <c r="V1167" s="98"/>
      <c r="W1167" s="98"/>
      <c r="X1167" s="98"/>
      <c r="Y1167" s="98"/>
      <c r="Z1167" s="98"/>
      <c r="AA1167" s="98"/>
      <c r="AE1167" s="98"/>
      <c r="AF1167" s="98"/>
      <c r="AG1167" s="98"/>
      <c r="AH1167" s="98"/>
      <c r="AI1167" s="98"/>
      <c r="AJ1167" s="98"/>
      <c r="AK1167" s="98"/>
    </row>
    <row r="1168" ht="14.25">
      <c r="A1168" s="98"/>
      <c r="B1168" s="98"/>
      <c r="C1168" s="98"/>
      <c r="D1168" s="98"/>
      <c r="E1168" s="98"/>
      <c r="F1168" s="98"/>
      <c r="G1168" s="98"/>
      <c r="H1168" s="98"/>
      <c r="I1168" s="98"/>
      <c r="J1168" s="98"/>
      <c r="K1168" s="98"/>
      <c r="L1168" s="98"/>
      <c r="M1168" s="98"/>
      <c r="R1168" s="98"/>
      <c r="S1168" s="98"/>
      <c r="T1168" s="98"/>
      <c r="U1168" s="98"/>
      <c r="V1168" s="98"/>
      <c r="W1168" s="98"/>
      <c r="X1168" s="98"/>
      <c r="Y1168" s="98"/>
      <c r="Z1168" s="98"/>
      <c r="AA1168" s="98"/>
      <c r="AE1168" s="98"/>
      <c r="AF1168" s="98"/>
      <c r="AG1168" s="98"/>
      <c r="AH1168" s="98"/>
      <c r="AI1168" s="98"/>
      <c r="AJ1168" s="98"/>
      <c r="AK1168" s="98"/>
    </row>
    <row r="1169" ht="14.25">
      <c r="A1169" s="98"/>
      <c r="B1169" s="98"/>
      <c r="C1169" s="98"/>
      <c r="D1169" s="98"/>
      <c r="E1169" s="98"/>
      <c r="F1169" s="98"/>
      <c r="G1169" s="98"/>
      <c r="H1169" s="98"/>
      <c r="I1169" s="98"/>
      <c r="J1169" s="98"/>
      <c r="K1169" s="98"/>
      <c r="L1169" s="98"/>
      <c r="M1169" s="98"/>
      <c r="R1169" s="98"/>
      <c r="S1169" s="98"/>
      <c r="T1169" s="98"/>
      <c r="U1169" s="98"/>
      <c r="V1169" s="98"/>
      <c r="W1169" s="98"/>
      <c r="X1169" s="98"/>
      <c r="Y1169" s="98"/>
      <c r="Z1169" s="98"/>
      <c r="AA1169" s="98"/>
      <c r="AE1169" s="98"/>
      <c r="AF1169" s="98"/>
      <c r="AG1169" s="98"/>
      <c r="AH1169" s="98"/>
      <c r="AI1169" s="98"/>
      <c r="AJ1169" s="98"/>
      <c r="AK1169" s="98"/>
    </row>
    <row r="1170" ht="14.25">
      <c r="A1170" s="98"/>
      <c r="B1170" s="98"/>
      <c r="C1170" s="98"/>
      <c r="D1170" s="98"/>
      <c r="E1170" s="98"/>
      <c r="F1170" s="98"/>
      <c r="G1170" s="98"/>
      <c r="H1170" s="98"/>
      <c r="I1170" s="98"/>
      <c r="J1170" s="98"/>
      <c r="K1170" s="98"/>
      <c r="L1170" s="98"/>
      <c r="M1170" s="98"/>
      <c r="R1170" s="98"/>
      <c r="S1170" s="98"/>
      <c r="T1170" s="98"/>
      <c r="U1170" s="98"/>
      <c r="V1170" s="98"/>
      <c r="W1170" s="98"/>
      <c r="X1170" s="98"/>
      <c r="Y1170" s="98"/>
      <c r="Z1170" s="98"/>
      <c r="AA1170" s="98"/>
      <c r="AE1170" s="98"/>
      <c r="AF1170" s="98"/>
      <c r="AG1170" s="98"/>
      <c r="AH1170" s="98"/>
      <c r="AI1170" s="98"/>
      <c r="AJ1170" s="98"/>
      <c r="AK1170" s="98"/>
    </row>
    <row r="1171" ht="14.25">
      <c r="A1171" s="98"/>
      <c r="B1171" s="98"/>
      <c r="C1171" s="98"/>
      <c r="D1171" s="98"/>
      <c r="E1171" s="98"/>
      <c r="F1171" s="98"/>
      <c r="G1171" s="98"/>
      <c r="H1171" s="98"/>
      <c r="I1171" s="98"/>
      <c r="J1171" s="98"/>
      <c r="K1171" s="98"/>
      <c r="L1171" s="98"/>
      <c r="M1171" s="98"/>
      <c r="R1171" s="98"/>
      <c r="S1171" s="98"/>
      <c r="T1171" s="98"/>
      <c r="U1171" s="98"/>
      <c r="V1171" s="98"/>
      <c r="W1171" s="98"/>
      <c r="X1171" s="98"/>
      <c r="Y1171" s="98"/>
      <c r="Z1171" s="98"/>
      <c r="AA1171" s="98"/>
      <c r="AE1171" s="98"/>
      <c r="AF1171" s="98"/>
      <c r="AG1171" s="98"/>
      <c r="AH1171" s="98"/>
      <c r="AI1171" s="98"/>
      <c r="AJ1171" s="98"/>
      <c r="AK1171" s="98"/>
    </row>
    <row r="1172" ht="14.25">
      <c r="A1172" s="98"/>
      <c r="B1172" s="98"/>
      <c r="C1172" s="98"/>
      <c r="D1172" s="98"/>
      <c r="E1172" s="98"/>
      <c r="F1172" s="98"/>
      <c r="G1172" s="98"/>
      <c r="H1172" s="98"/>
      <c r="I1172" s="98"/>
      <c r="J1172" s="98"/>
      <c r="K1172" s="98"/>
      <c r="L1172" s="98"/>
      <c r="M1172" s="98"/>
      <c r="R1172" s="98"/>
      <c r="S1172" s="98"/>
      <c r="T1172" s="98"/>
      <c r="U1172" s="98"/>
      <c r="V1172" s="98"/>
      <c r="W1172" s="98"/>
      <c r="X1172" s="98"/>
      <c r="Y1172" s="98"/>
      <c r="Z1172" s="98"/>
      <c r="AA1172" s="98"/>
      <c r="AE1172" s="98"/>
      <c r="AF1172" s="98"/>
      <c r="AG1172" s="98"/>
      <c r="AH1172" s="98"/>
      <c r="AI1172" s="98"/>
      <c r="AJ1172" s="98"/>
      <c r="AK1172" s="98"/>
    </row>
    <row r="1173" ht="14.25">
      <c r="A1173" s="98"/>
      <c r="B1173" s="98"/>
      <c r="C1173" s="98"/>
      <c r="D1173" s="98"/>
      <c r="E1173" s="98"/>
      <c r="F1173" s="98"/>
      <c r="G1173" s="98"/>
      <c r="H1173" s="98"/>
      <c r="I1173" s="98"/>
      <c r="J1173" s="98"/>
      <c r="K1173" s="98"/>
      <c r="L1173" s="98"/>
      <c r="M1173" s="98"/>
      <c r="R1173" s="98"/>
      <c r="S1173" s="98"/>
      <c r="T1173" s="98"/>
      <c r="U1173" s="98"/>
      <c r="V1173" s="98"/>
      <c r="W1173" s="98"/>
      <c r="X1173" s="98"/>
      <c r="Y1173" s="98"/>
      <c r="Z1173" s="98"/>
      <c r="AA1173" s="98"/>
      <c r="AE1173" s="98"/>
      <c r="AF1173" s="98"/>
      <c r="AG1173" s="98"/>
      <c r="AH1173" s="98"/>
      <c r="AI1173" s="98"/>
      <c r="AJ1173" s="98"/>
      <c r="AK1173" s="98"/>
    </row>
    <row r="1174" ht="14.25">
      <c r="A1174" s="98"/>
      <c r="B1174" s="98"/>
      <c r="C1174" s="98"/>
      <c r="D1174" s="98"/>
      <c r="E1174" s="98"/>
      <c r="F1174" s="98"/>
      <c r="G1174" s="98"/>
      <c r="H1174" s="98"/>
      <c r="I1174" s="98"/>
      <c r="J1174" s="98"/>
      <c r="K1174" s="98"/>
      <c r="L1174" s="98"/>
      <c r="M1174" s="98"/>
      <c r="R1174" s="98"/>
      <c r="S1174" s="98"/>
      <c r="T1174" s="98"/>
      <c r="U1174" s="98"/>
      <c r="V1174" s="98"/>
      <c r="W1174" s="98"/>
      <c r="X1174" s="98"/>
      <c r="Y1174" s="98"/>
      <c r="Z1174" s="98"/>
      <c r="AA1174" s="98"/>
      <c r="AE1174" s="98"/>
      <c r="AF1174" s="98"/>
      <c r="AG1174" s="98"/>
      <c r="AH1174" s="98"/>
      <c r="AI1174" s="98"/>
      <c r="AJ1174" s="98"/>
      <c r="AK1174" s="98"/>
    </row>
    <row r="1175" ht="14.25">
      <c r="A1175" s="98"/>
      <c r="B1175" s="98"/>
      <c r="C1175" s="98"/>
      <c r="D1175" s="98"/>
      <c r="E1175" s="98"/>
      <c r="F1175" s="98"/>
      <c r="G1175" s="98"/>
      <c r="H1175" s="98"/>
      <c r="I1175" s="98"/>
      <c r="J1175" s="98"/>
      <c r="K1175" s="98"/>
      <c r="L1175" s="98"/>
      <c r="M1175" s="98"/>
      <c r="R1175" s="98"/>
      <c r="S1175" s="98"/>
      <c r="T1175" s="98"/>
      <c r="U1175" s="98"/>
      <c r="V1175" s="98"/>
      <c r="W1175" s="98"/>
      <c r="X1175" s="98"/>
      <c r="Y1175" s="98"/>
      <c r="Z1175" s="98"/>
      <c r="AA1175" s="98"/>
      <c r="AE1175" s="98"/>
      <c r="AF1175" s="98"/>
      <c r="AG1175" s="98"/>
      <c r="AH1175" s="98"/>
      <c r="AI1175" s="98"/>
      <c r="AJ1175" s="98"/>
      <c r="AK1175" s="98"/>
    </row>
    <row r="1176" ht="14.25">
      <c r="A1176" s="98"/>
      <c r="B1176" s="98"/>
      <c r="C1176" s="98"/>
      <c r="D1176" s="98"/>
      <c r="E1176" s="98"/>
      <c r="F1176" s="98"/>
      <c r="G1176" s="98"/>
      <c r="H1176" s="98"/>
      <c r="I1176" s="98"/>
      <c r="J1176" s="98"/>
      <c r="K1176" s="98"/>
      <c r="L1176" s="98"/>
      <c r="M1176" s="98"/>
      <c r="R1176" s="98"/>
      <c r="S1176" s="98"/>
      <c r="T1176" s="98"/>
      <c r="U1176" s="98"/>
      <c r="V1176" s="98"/>
      <c r="W1176" s="98"/>
      <c r="X1176" s="98"/>
      <c r="Y1176" s="98"/>
      <c r="Z1176" s="98"/>
      <c r="AA1176" s="98"/>
      <c r="AE1176" s="98"/>
      <c r="AF1176" s="98"/>
      <c r="AG1176" s="98"/>
      <c r="AH1176" s="98"/>
      <c r="AI1176" s="98"/>
      <c r="AJ1176" s="98"/>
      <c r="AK1176" s="98"/>
    </row>
    <row r="1177" ht="14.25">
      <c r="A1177" s="98"/>
      <c r="B1177" s="98"/>
      <c r="C1177" s="98"/>
      <c r="D1177" s="98"/>
      <c r="E1177" s="98"/>
      <c r="F1177" s="98"/>
      <c r="G1177" s="98"/>
      <c r="H1177" s="98"/>
      <c r="I1177" s="98"/>
      <c r="J1177" s="98"/>
      <c r="K1177" s="98"/>
      <c r="L1177" s="98"/>
      <c r="M1177" s="98"/>
      <c r="R1177" s="98"/>
      <c r="S1177" s="98"/>
      <c r="T1177" s="98"/>
      <c r="U1177" s="98"/>
      <c r="V1177" s="98"/>
      <c r="W1177" s="98"/>
      <c r="X1177" s="98"/>
      <c r="Y1177" s="98"/>
      <c r="Z1177" s="98"/>
      <c r="AA1177" s="98"/>
      <c r="AE1177" s="98"/>
      <c r="AF1177" s="98"/>
      <c r="AG1177" s="98"/>
      <c r="AH1177" s="98"/>
      <c r="AI1177" s="98"/>
      <c r="AJ1177" s="98"/>
      <c r="AK1177" s="98"/>
    </row>
    <row r="1178" ht="14.25">
      <c r="A1178" s="98"/>
      <c r="B1178" s="98"/>
      <c r="C1178" s="98"/>
      <c r="D1178" s="98"/>
      <c r="E1178" s="98"/>
      <c r="F1178" s="98"/>
      <c r="G1178" s="98"/>
      <c r="H1178" s="98"/>
      <c r="I1178" s="98"/>
      <c r="J1178" s="98"/>
      <c r="K1178" s="98"/>
      <c r="L1178" s="98"/>
      <c r="M1178" s="98"/>
      <c r="R1178" s="98"/>
      <c r="S1178" s="98"/>
      <c r="T1178" s="98"/>
      <c r="U1178" s="98"/>
      <c r="V1178" s="98"/>
      <c r="W1178" s="98"/>
      <c r="X1178" s="98"/>
      <c r="Y1178" s="98"/>
      <c r="Z1178" s="98"/>
      <c r="AA1178" s="98"/>
      <c r="AE1178" s="98"/>
      <c r="AF1178" s="98"/>
      <c r="AG1178" s="98"/>
      <c r="AH1178" s="98"/>
      <c r="AI1178" s="98"/>
      <c r="AJ1178" s="98"/>
      <c r="AK1178" s="98"/>
    </row>
    <row r="1179" ht="14.25">
      <c r="A1179" s="98"/>
      <c r="B1179" s="98"/>
      <c r="C1179" s="98"/>
      <c r="D1179" s="98"/>
      <c r="E1179" s="98"/>
      <c r="F1179" s="98"/>
      <c r="G1179" s="98"/>
      <c r="H1179" s="98"/>
      <c r="I1179" s="98"/>
      <c r="J1179" s="98"/>
      <c r="K1179" s="98"/>
      <c r="L1179" s="98"/>
      <c r="M1179" s="98"/>
      <c r="R1179" s="98"/>
      <c r="S1179" s="98"/>
      <c r="T1179" s="98"/>
      <c r="U1179" s="98"/>
      <c r="V1179" s="98"/>
      <c r="W1179" s="98"/>
      <c r="X1179" s="98"/>
      <c r="Y1179" s="98"/>
      <c r="Z1179" s="98"/>
      <c r="AA1179" s="98"/>
      <c r="AE1179" s="98"/>
      <c r="AF1179" s="98"/>
      <c r="AG1179" s="98"/>
      <c r="AH1179" s="98"/>
      <c r="AI1179" s="98"/>
      <c r="AJ1179" s="98"/>
      <c r="AK1179" s="98"/>
    </row>
    <row r="1180" ht="14.25">
      <c r="A1180" s="98"/>
      <c r="B1180" s="98"/>
      <c r="C1180" s="98"/>
      <c r="D1180" s="98"/>
      <c r="E1180" s="98"/>
      <c r="F1180" s="98"/>
      <c r="G1180" s="98"/>
      <c r="H1180" s="98"/>
      <c r="I1180" s="98"/>
      <c r="J1180" s="98"/>
      <c r="K1180" s="98"/>
      <c r="L1180" s="98"/>
      <c r="M1180" s="98"/>
      <c r="R1180" s="98"/>
      <c r="S1180" s="98"/>
      <c r="T1180" s="98"/>
      <c r="U1180" s="98"/>
      <c r="V1180" s="98"/>
      <c r="W1180" s="98"/>
      <c r="X1180" s="98"/>
      <c r="Y1180" s="98"/>
      <c r="Z1180" s="98"/>
      <c r="AA1180" s="98"/>
      <c r="AE1180" s="98"/>
      <c r="AF1180" s="98"/>
      <c r="AG1180" s="98"/>
      <c r="AH1180" s="98"/>
      <c r="AI1180" s="98"/>
      <c r="AJ1180" s="98"/>
      <c r="AK1180" s="98"/>
    </row>
    <row r="1181" ht="14.25">
      <c r="A1181" s="98"/>
      <c r="B1181" s="98"/>
      <c r="C1181" s="98"/>
      <c r="D1181" s="98"/>
      <c r="E1181" s="98"/>
      <c r="F1181" s="98"/>
      <c r="G1181" s="98"/>
      <c r="H1181" s="98"/>
      <c r="I1181" s="98"/>
      <c r="J1181" s="98"/>
      <c r="K1181" s="98"/>
      <c r="L1181" s="98"/>
      <c r="M1181" s="98"/>
      <c r="R1181" s="98"/>
      <c r="S1181" s="98"/>
      <c r="T1181" s="98"/>
      <c r="U1181" s="98"/>
      <c r="V1181" s="98"/>
      <c r="W1181" s="98"/>
      <c r="X1181" s="98"/>
      <c r="Y1181" s="98"/>
      <c r="Z1181" s="98"/>
      <c r="AA1181" s="98"/>
      <c r="AE1181" s="98"/>
      <c r="AF1181" s="98"/>
      <c r="AG1181" s="98"/>
      <c r="AH1181" s="98"/>
      <c r="AI1181" s="98"/>
      <c r="AJ1181" s="98"/>
      <c r="AK1181" s="98"/>
    </row>
    <row r="1182" ht="14.25">
      <c r="A1182" s="98"/>
      <c r="B1182" s="98"/>
      <c r="C1182" s="98"/>
      <c r="D1182" s="98"/>
      <c r="E1182" s="98"/>
      <c r="F1182" s="98"/>
      <c r="G1182" s="98"/>
      <c r="H1182" s="98"/>
      <c r="I1182" s="98"/>
      <c r="J1182" s="98"/>
      <c r="K1182" s="98"/>
      <c r="L1182" s="98"/>
      <c r="M1182" s="98"/>
      <c r="R1182" s="98"/>
      <c r="S1182" s="98"/>
      <c r="T1182" s="98"/>
      <c r="U1182" s="98"/>
      <c r="V1182" s="98"/>
      <c r="W1182" s="98"/>
      <c r="X1182" s="98"/>
      <c r="Y1182" s="98"/>
      <c r="Z1182" s="98"/>
      <c r="AA1182" s="98"/>
      <c r="AE1182" s="98"/>
      <c r="AF1182" s="98"/>
      <c r="AG1182" s="98"/>
      <c r="AH1182" s="98"/>
      <c r="AI1182" s="98"/>
      <c r="AJ1182" s="98"/>
      <c r="AK1182" s="98"/>
    </row>
    <row r="1183" ht="14.25">
      <c r="A1183" s="98"/>
      <c r="B1183" s="98"/>
      <c r="C1183" s="98"/>
      <c r="D1183" s="98"/>
      <c r="E1183" s="98"/>
      <c r="F1183" s="98"/>
      <c r="G1183" s="98"/>
      <c r="H1183" s="98"/>
      <c r="I1183" s="98"/>
      <c r="J1183" s="98"/>
      <c r="K1183" s="98"/>
      <c r="L1183" s="98"/>
      <c r="M1183" s="98"/>
      <c r="R1183" s="98"/>
      <c r="S1183" s="98"/>
      <c r="T1183" s="98"/>
      <c r="U1183" s="98"/>
      <c r="V1183" s="98"/>
      <c r="W1183" s="98"/>
      <c r="X1183" s="98"/>
      <c r="Y1183" s="98"/>
      <c r="Z1183" s="98"/>
      <c r="AA1183" s="98"/>
      <c r="AE1183" s="98"/>
      <c r="AF1183" s="98"/>
      <c r="AG1183" s="98"/>
      <c r="AH1183" s="98"/>
      <c r="AI1183" s="98"/>
      <c r="AJ1183" s="98"/>
      <c r="AK1183" s="98"/>
    </row>
    <row r="1184" ht="14.25">
      <c r="A1184" s="98"/>
      <c r="B1184" s="98"/>
      <c r="C1184" s="98"/>
      <c r="D1184" s="98"/>
      <c r="E1184" s="98"/>
      <c r="F1184" s="98"/>
      <c r="G1184" s="98"/>
      <c r="H1184" s="98"/>
      <c r="I1184" s="98"/>
      <c r="J1184" s="98"/>
      <c r="K1184" s="98"/>
      <c r="L1184" s="98"/>
      <c r="M1184" s="98"/>
      <c r="R1184" s="98"/>
      <c r="S1184" s="98"/>
      <c r="T1184" s="98"/>
      <c r="U1184" s="98"/>
      <c r="V1184" s="98"/>
      <c r="W1184" s="98"/>
      <c r="X1184" s="98"/>
      <c r="Y1184" s="98"/>
      <c r="Z1184" s="98"/>
      <c r="AA1184" s="98"/>
      <c r="AE1184" s="98"/>
      <c r="AF1184" s="98"/>
      <c r="AG1184" s="98"/>
      <c r="AH1184" s="98"/>
      <c r="AI1184" s="98"/>
      <c r="AJ1184" s="98"/>
      <c r="AK1184" s="98"/>
    </row>
    <row r="1185" ht="14.25">
      <c r="A1185" s="98"/>
      <c r="B1185" s="98"/>
      <c r="C1185" s="98"/>
      <c r="D1185" s="98"/>
      <c r="E1185" s="98"/>
      <c r="F1185" s="98"/>
      <c r="G1185" s="98"/>
      <c r="H1185" s="98"/>
      <c r="I1185" s="98"/>
      <c r="J1185" s="98"/>
      <c r="K1185" s="98"/>
      <c r="L1185" s="98"/>
      <c r="M1185" s="98"/>
      <c r="R1185" s="98"/>
      <c r="S1185" s="98"/>
      <c r="T1185" s="98"/>
      <c r="U1185" s="98"/>
      <c r="V1185" s="98"/>
      <c r="W1185" s="98"/>
      <c r="X1185" s="98"/>
      <c r="Y1185" s="98"/>
      <c r="Z1185" s="98"/>
      <c r="AA1185" s="98"/>
      <c r="AE1185" s="98"/>
      <c r="AF1185" s="98"/>
      <c r="AG1185" s="98"/>
      <c r="AH1185" s="98"/>
      <c r="AI1185" s="98"/>
      <c r="AJ1185" s="98"/>
      <c r="AK1185" s="98"/>
    </row>
    <row r="1186" ht="14.25">
      <c r="A1186" s="98"/>
      <c r="B1186" s="98"/>
      <c r="C1186" s="98"/>
      <c r="D1186" s="98"/>
      <c r="E1186" s="98"/>
      <c r="F1186" s="98"/>
      <c r="G1186" s="98"/>
      <c r="H1186" s="98"/>
      <c r="I1186" s="98"/>
      <c r="J1186" s="98"/>
      <c r="K1186" s="98"/>
      <c r="L1186" s="98"/>
      <c r="M1186" s="98"/>
      <c r="R1186" s="98"/>
      <c r="S1186" s="98"/>
      <c r="T1186" s="98"/>
      <c r="U1186" s="98"/>
      <c r="V1186" s="98"/>
      <c r="W1186" s="98"/>
      <c r="X1186" s="98"/>
      <c r="Y1186" s="98"/>
      <c r="Z1186" s="98"/>
      <c r="AA1186" s="98"/>
      <c r="AE1186" s="98"/>
      <c r="AF1186" s="98"/>
      <c r="AG1186" s="98"/>
      <c r="AH1186" s="98"/>
      <c r="AI1186" s="98"/>
      <c r="AJ1186" s="98"/>
      <c r="AK1186" s="98"/>
    </row>
    <row r="1187" ht="14.25">
      <c r="A1187" s="98"/>
      <c r="B1187" s="98"/>
      <c r="C1187" s="98"/>
      <c r="D1187" s="98"/>
      <c r="E1187" s="98"/>
      <c r="F1187" s="98"/>
      <c r="G1187" s="98"/>
      <c r="H1187" s="98"/>
      <c r="I1187" s="98"/>
      <c r="J1187" s="98"/>
      <c r="K1187" s="98"/>
      <c r="L1187" s="98"/>
      <c r="M1187" s="98"/>
      <c r="R1187" s="98"/>
      <c r="S1187" s="98"/>
      <c r="T1187" s="98"/>
      <c r="U1187" s="98"/>
      <c r="V1187" s="98"/>
      <c r="W1187" s="98"/>
      <c r="X1187" s="98"/>
      <c r="Y1187" s="98"/>
      <c r="Z1187" s="98"/>
      <c r="AA1187" s="98"/>
      <c r="AE1187" s="98"/>
      <c r="AF1187" s="98"/>
      <c r="AG1187" s="98"/>
      <c r="AH1187" s="98"/>
      <c r="AI1187" s="98"/>
      <c r="AJ1187" s="98"/>
      <c r="AK1187" s="98"/>
    </row>
    <row r="1188" ht="14.25">
      <c r="A1188" s="98"/>
      <c r="B1188" s="98"/>
      <c r="C1188" s="98"/>
      <c r="D1188" s="98"/>
      <c r="E1188" s="98"/>
      <c r="F1188" s="98"/>
      <c r="G1188" s="98"/>
      <c r="H1188" s="98"/>
      <c r="I1188" s="98"/>
      <c r="J1188" s="98"/>
      <c r="K1188" s="98"/>
      <c r="L1188" s="98"/>
      <c r="M1188" s="98"/>
      <c r="R1188" s="98"/>
      <c r="S1188" s="98"/>
      <c r="T1188" s="98"/>
      <c r="U1188" s="98"/>
      <c r="V1188" s="98"/>
      <c r="W1188" s="98"/>
      <c r="X1188" s="98"/>
      <c r="Y1188" s="98"/>
      <c r="Z1188" s="98"/>
      <c r="AA1188" s="98"/>
      <c r="AE1188" s="98"/>
      <c r="AF1188" s="98"/>
      <c r="AG1188" s="98"/>
      <c r="AH1188" s="98"/>
      <c r="AI1188" s="98"/>
      <c r="AJ1188" s="98"/>
      <c r="AK1188" s="98"/>
    </row>
    <row r="1189" ht="14.25">
      <c r="A1189" s="98"/>
      <c r="B1189" s="98"/>
      <c r="C1189" s="98"/>
      <c r="D1189" s="98"/>
      <c r="E1189" s="98"/>
      <c r="F1189" s="98"/>
      <c r="G1189" s="98"/>
      <c r="H1189" s="98"/>
      <c r="I1189" s="98"/>
      <c r="J1189" s="98"/>
      <c r="K1189" s="98"/>
      <c r="L1189" s="98"/>
      <c r="M1189" s="98"/>
      <c r="R1189" s="98"/>
      <c r="S1189" s="98"/>
      <c r="T1189" s="98"/>
      <c r="U1189" s="98"/>
      <c r="V1189" s="98"/>
      <c r="W1189" s="98"/>
      <c r="X1189" s="98"/>
      <c r="Y1189" s="98"/>
      <c r="Z1189" s="98"/>
      <c r="AA1189" s="98"/>
      <c r="AE1189" s="98"/>
      <c r="AF1189" s="98"/>
      <c r="AG1189" s="98"/>
      <c r="AH1189" s="98"/>
      <c r="AI1189" s="98"/>
      <c r="AJ1189" s="98"/>
      <c r="AK1189" s="98"/>
    </row>
    <row r="1190" ht="14.25">
      <c r="A1190" s="98"/>
      <c r="B1190" s="98"/>
      <c r="C1190" s="98"/>
      <c r="D1190" s="98"/>
      <c r="E1190" s="98"/>
      <c r="F1190" s="98"/>
      <c r="G1190" s="98"/>
      <c r="H1190" s="98"/>
      <c r="I1190" s="98"/>
      <c r="J1190" s="98"/>
      <c r="K1190" s="98"/>
      <c r="L1190" s="98"/>
      <c r="M1190" s="98"/>
      <c r="R1190" s="98"/>
      <c r="S1190" s="98"/>
      <c r="T1190" s="98"/>
      <c r="U1190" s="98"/>
      <c r="V1190" s="98"/>
      <c r="W1190" s="98"/>
      <c r="X1190" s="98"/>
      <c r="Y1190" s="98"/>
      <c r="Z1190" s="98"/>
      <c r="AA1190" s="98"/>
      <c r="AE1190" s="98"/>
      <c r="AF1190" s="98"/>
      <c r="AG1190" s="98"/>
      <c r="AH1190" s="98"/>
      <c r="AI1190" s="98"/>
      <c r="AJ1190" s="98"/>
      <c r="AK1190" s="98"/>
    </row>
    <row r="1191" ht="14.25">
      <c r="A1191" s="98"/>
      <c r="B1191" s="98"/>
      <c r="C1191" s="98"/>
      <c r="D1191" s="98"/>
      <c r="E1191" s="98"/>
      <c r="F1191" s="98"/>
      <c r="G1191" s="98"/>
      <c r="H1191" s="98"/>
      <c r="I1191" s="98"/>
      <c r="J1191" s="98"/>
      <c r="K1191" s="98"/>
      <c r="L1191" s="98"/>
      <c r="M1191" s="98"/>
      <c r="R1191" s="98"/>
      <c r="S1191" s="98"/>
      <c r="T1191" s="98"/>
      <c r="U1191" s="98"/>
      <c r="V1191" s="98"/>
      <c r="W1191" s="98"/>
      <c r="X1191" s="98"/>
      <c r="Y1191" s="98"/>
      <c r="Z1191" s="98"/>
      <c r="AA1191" s="98"/>
      <c r="AE1191" s="98"/>
      <c r="AF1191" s="98"/>
      <c r="AG1191" s="98"/>
      <c r="AH1191" s="98"/>
      <c r="AI1191" s="98"/>
      <c r="AJ1191" s="98"/>
      <c r="AK1191" s="98"/>
    </row>
    <row r="1192" ht="14.25">
      <c r="A1192" s="98"/>
      <c r="B1192" s="98"/>
      <c r="C1192" s="98"/>
      <c r="D1192" s="98"/>
      <c r="E1192" s="98"/>
      <c r="F1192" s="98"/>
      <c r="G1192" s="98"/>
      <c r="H1192" s="98"/>
      <c r="I1192" s="98"/>
      <c r="J1192" s="98"/>
      <c r="K1192" s="98"/>
      <c r="L1192" s="98"/>
      <c r="M1192" s="98"/>
      <c r="R1192" s="98"/>
      <c r="S1192" s="98"/>
      <c r="T1192" s="98"/>
      <c r="U1192" s="98"/>
      <c r="V1192" s="98"/>
      <c r="W1192" s="98"/>
      <c r="X1192" s="98"/>
      <c r="Y1192" s="98"/>
      <c r="Z1192" s="98"/>
      <c r="AA1192" s="98"/>
      <c r="AE1192" s="98"/>
      <c r="AF1192" s="98"/>
      <c r="AG1192" s="98"/>
      <c r="AH1192" s="98"/>
      <c r="AI1192" s="98"/>
      <c r="AJ1192" s="98"/>
      <c r="AK1192" s="98"/>
    </row>
    <row r="1193" ht="14.25">
      <c r="A1193" s="98"/>
      <c r="B1193" s="98"/>
      <c r="C1193" s="98"/>
      <c r="D1193" s="98"/>
      <c r="E1193" s="98"/>
      <c r="F1193" s="98"/>
      <c r="G1193" s="98"/>
      <c r="H1193" s="98"/>
      <c r="I1193" s="98"/>
      <c r="J1193" s="98"/>
      <c r="K1193" s="98"/>
      <c r="L1193" s="98"/>
      <c r="M1193" s="98"/>
      <c r="R1193" s="98"/>
      <c r="S1193" s="98"/>
      <c r="T1193" s="98"/>
      <c r="U1193" s="98"/>
      <c r="V1193" s="98"/>
      <c r="W1193" s="98"/>
      <c r="X1193" s="98"/>
      <c r="Y1193" s="98"/>
      <c r="Z1193" s="98"/>
      <c r="AA1193" s="98"/>
      <c r="AE1193" s="98"/>
      <c r="AF1193" s="98"/>
      <c r="AG1193" s="98"/>
      <c r="AH1193" s="98"/>
      <c r="AI1193" s="98"/>
      <c r="AJ1193" s="98"/>
      <c r="AK1193" s="98"/>
    </row>
    <row r="1194" ht="14.25">
      <c r="A1194" s="98"/>
      <c r="B1194" s="98"/>
      <c r="C1194" s="98"/>
      <c r="D1194" s="98"/>
      <c r="E1194" s="98"/>
      <c r="F1194" s="98"/>
      <c r="G1194" s="98"/>
      <c r="H1194" s="98"/>
      <c r="I1194" s="98"/>
      <c r="J1194" s="98"/>
      <c r="K1194" s="98"/>
      <c r="L1194" s="98"/>
      <c r="M1194" s="98"/>
      <c r="R1194" s="98"/>
      <c r="S1194" s="98"/>
      <c r="T1194" s="98"/>
      <c r="U1194" s="98"/>
      <c r="V1194" s="98"/>
      <c r="W1194" s="98"/>
      <c r="X1194" s="98"/>
      <c r="Y1194" s="98"/>
      <c r="Z1194" s="98"/>
      <c r="AA1194" s="98"/>
      <c r="AE1194" s="98"/>
      <c r="AF1194" s="98"/>
      <c r="AG1194" s="98"/>
      <c r="AH1194" s="98"/>
      <c r="AI1194" s="98"/>
      <c r="AJ1194" s="98"/>
      <c r="AK1194" s="98"/>
    </row>
    <row r="1195" ht="14.25">
      <c r="A1195" s="98"/>
      <c r="B1195" s="98"/>
      <c r="C1195" s="98"/>
      <c r="D1195" s="98"/>
      <c r="E1195" s="98"/>
      <c r="F1195" s="98"/>
      <c r="G1195" s="98"/>
      <c r="H1195" s="98"/>
      <c r="I1195" s="98"/>
      <c r="J1195" s="98"/>
      <c r="K1195" s="98"/>
      <c r="L1195" s="98"/>
      <c r="M1195" s="98"/>
      <c r="R1195" s="98"/>
      <c r="S1195" s="98"/>
      <c r="T1195" s="98"/>
      <c r="U1195" s="98"/>
      <c r="V1195" s="98"/>
      <c r="W1195" s="98"/>
      <c r="X1195" s="98"/>
      <c r="Y1195" s="98"/>
      <c r="Z1195" s="98"/>
      <c r="AA1195" s="98"/>
      <c r="AE1195" s="98"/>
      <c r="AF1195" s="98"/>
      <c r="AG1195" s="98"/>
      <c r="AH1195" s="98"/>
      <c r="AI1195" s="98"/>
      <c r="AJ1195" s="98"/>
      <c r="AK1195" s="98"/>
    </row>
    <row r="1196" ht="14.25">
      <c r="A1196" s="98"/>
      <c r="B1196" s="98"/>
      <c r="C1196" s="98"/>
      <c r="D1196" s="98"/>
      <c r="E1196" s="98"/>
      <c r="F1196" s="98"/>
      <c r="G1196" s="98"/>
      <c r="H1196" s="98"/>
      <c r="I1196" s="98"/>
      <c r="J1196" s="98"/>
      <c r="K1196" s="98"/>
      <c r="L1196" s="98"/>
      <c r="M1196" s="98"/>
      <c r="R1196" s="98"/>
      <c r="S1196" s="98"/>
      <c r="T1196" s="98"/>
      <c r="U1196" s="98"/>
      <c r="V1196" s="98"/>
      <c r="W1196" s="98"/>
      <c r="X1196" s="98"/>
      <c r="Y1196" s="98"/>
      <c r="Z1196" s="98"/>
      <c r="AA1196" s="98"/>
      <c r="AE1196" s="98"/>
      <c r="AF1196" s="98"/>
      <c r="AG1196" s="98"/>
      <c r="AH1196" s="98"/>
      <c r="AI1196" s="98"/>
      <c r="AJ1196" s="98"/>
      <c r="AK1196" s="98"/>
    </row>
    <row r="1197" ht="14.25">
      <c r="A1197" s="98"/>
      <c r="B1197" s="98"/>
      <c r="C1197" s="98"/>
      <c r="D1197" s="98"/>
      <c r="E1197" s="98"/>
      <c r="F1197" s="98"/>
      <c r="G1197" s="98"/>
      <c r="H1197" s="98"/>
      <c r="I1197" s="98"/>
      <c r="J1197" s="98"/>
      <c r="K1197" s="98"/>
      <c r="L1197" s="98"/>
      <c r="M1197" s="98"/>
      <c r="R1197" s="98"/>
      <c r="S1197" s="98"/>
      <c r="T1197" s="98"/>
      <c r="U1197" s="98"/>
      <c r="V1197" s="98"/>
      <c r="W1197" s="98"/>
      <c r="X1197" s="98"/>
      <c r="Y1197" s="98"/>
      <c r="Z1197" s="98"/>
      <c r="AA1197" s="98"/>
      <c r="AE1197" s="98"/>
      <c r="AF1197" s="98"/>
      <c r="AG1197" s="98"/>
      <c r="AH1197" s="98"/>
      <c r="AI1197" s="98"/>
      <c r="AJ1197" s="98"/>
      <c r="AK1197" s="98"/>
    </row>
    <row r="1198" ht="14.25">
      <c r="A1198" s="98"/>
      <c r="B1198" s="98"/>
      <c r="C1198" s="98"/>
      <c r="D1198" s="98"/>
      <c r="E1198" s="98"/>
      <c r="F1198" s="98"/>
      <c r="G1198" s="98"/>
      <c r="H1198" s="98"/>
      <c r="I1198" s="98"/>
      <c r="J1198" s="98"/>
      <c r="K1198" s="98"/>
      <c r="L1198" s="98"/>
      <c r="M1198" s="98"/>
      <c r="R1198" s="98"/>
      <c r="S1198" s="98"/>
      <c r="T1198" s="98"/>
      <c r="U1198" s="98"/>
      <c r="V1198" s="98"/>
      <c r="W1198" s="98"/>
      <c r="X1198" s="98"/>
      <c r="Y1198" s="98"/>
      <c r="Z1198" s="98"/>
      <c r="AA1198" s="98"/>
      <c r="AE1198" s="98"/>
      <c r="AF1198" s="98"/>
      <c r="AG1198" s="98"/>
      <c r="AH1198" s="98"/>
      <c r="AI1198" s="98"/>
      <c r="AJ1198" s="98"/>
      <c r="AK1198" s="98"/>
    </row>
    <row r="1199" ht="14.25">
      <c r="A1199" s="98"/>
      <c r="B1199" s="98"/>
      <c r="C1199" s="98"/>
      <c r="D1199" s="98"/>
      <c r="E1199" s="98"/>
      <c r="F1199" s="98"/>
      <c r="G1199" s="98"/>
      <c r="H1199" s="98"/>
      <c r="I1199" s="98"/>
      <c r="J1199" s="98"/>
      <c r="K1199" s="98"/>
      <c r="L1199" s="98"/>
      <c r="M1199" s="98"/>
      <c r="R1199" s="98"/>
      <c r="S1199" s="98"/>
      <c r="T1199" s="98"/>
      <c r="U1199" s="98"/>
      <c r="V1199" s="98"/>
      <c r="W1199" s="98"/>
      <c r="X1199" s="98"/>
      <c r="Y1199" s="98"/>
      <c r="Z1199" s="98"/>
      <c r="AA1199" s="98"/>
      <c r="AE1199" s="98"/>
      <c r="AF1199" s="98"/>
      <c r="AG1199" s="98"/>
      <c r="AH1199" s="98"/>
      <c r="AI1199" s="98"/>
      <c r="AJ1199" s="98"/>
      <c r="AK1199" s="98"/>
    </row>
    <row r="1200" ht="14.25">
      <c r="A1200" s="98"/>
      <c r="B1200" s="98"/>
      <c r="C1200" s="98"/>
      <c r="D1200" s="98"/>
      <c r="E1200" s="98"/>
      <c r="F1200" s="98"/>
      <c r="G1200" s="98"/>
      <c r="H1200" s="98"/>
      <c r="I1200" s="98"/>
      <c r="J1200" s="98"/>
      <c r="K1200" s="98"/>
      <c r="L1200" s="98"/>
      <c r="M1200" s="98"/>
      <c r="R1200" s="98"/>
      <c r="S1200" s="98"/>
      <c r="T1200" s="98"/>
      <c r="U1200" s="98"/>
      <c r="V1200" s="98"/>
      <c r="W1200" s="98"/>
      <c r="X1200" s="98"/>
      <c r="Y1200" s="98"/>
      <c r="Z1200" s="98"/>
      <c r="AA1200" s="98"/>
      <c r="AE1200" s="98"/>
      <c r="AF1200" s="98"/>
      <c r="AG1200" s="98"/>
      <c r="AH1200" s="98"/>
      <c r="AI1200" s="98"/>
      <c r="AJ1200" s="98"/>
      <c r="AK1200" s="98"/>
    </row>
    <row r="1201" ht="14.25">
      <c r="A1201" s="98"/>
      <c r="B1201" s="98"/>
      <c r="C1201" s="98"/>
      <c r="D1201" s="98"/>
      <c r="E1201" s="98"/>
      <c r="F1201" s="98"/>
      <c r="G1201" s="98"/>
      <c r="H1201" s="98"/>
      <c r="I1201" s="98"/>
      <c r="J1201" s="98"/>
      <c r="K1201" s="98"/>
      <c r="L1201" s="98"/>
      <c r="M1201" s="98"/>
      <c r="R1201" s="98"/>
      <c r="S1201" s="98"/>
      <c r="T1201" s="98"/>
      <c r="U1201" s="98"/>
      <c r="V1201" s="98"/>
      <c r="W1201" s="98"/>
      <c r="X1201" s="98"/>
      <c r="Y1201" s="98"/>
      <c r="Z1201" s="98"/>
      <c r="AA1201" s="98"/>
      <c r="AE1201" s="98"/>
      <c r="AF1201" s="98"/>
      <c r="AG1201" s="98"/>
      <c r="AH1201" s="98"/>
      <c r="AI1201" s="98"/>
      <c r="AJ1201" s="98"/>
      <c r="AK1201" s="98"/>
    </row>
    <row r="1202" ht="14.25">
      <c r="A1202" s="98"/>
      <c r="B1202" s="98"/>
      <c r="C1202" s="98"/>
      <c r="D1202" s="98"/>
      <c r="E1202" s="98"/>
      <c r="F1202" s="98"/>
      <c r="G1202" s="98"/>
      <c r="H1202" s="98"/>
      <c r="I1202" s="98"/>
      <c r="J1202" s="98"/>
      <c r="K1202" s="98"/>
      <c r="L1202" s="98"/>
      <c r="M1202" s="98"/>
      <c r="R1202" s="98"/>
      <c r="S1202" s="98"/>
      <c r="T1202" s="98"/>
      <c r="U1202" s="98"/>
      <c r="V1202" s="98"/>
      <c r="W1202" s="98"/>
      <c r="X1202" s="98"/>
      <c r="Y1202" s="98"/>
      <c r="Z1202" s="98"/>
      <c r="AA1202" s="98"/>
      <c r="AE1202" s="98"/>
      <c r="AF1202" s="98"/>
      <c r="AG1202" s="98"/>
      <c r="AH1202" s="98"/>
      <c r="AI1202" s="98"/>
      <c r="AJ1202" s="98"/>
      <c r="AK1202" s="98"/>
    </row>
    <row r="1203" ht="14.25">
      <c r="A1203" s="98"/>
      <c r="B1203" s="98"/>
      <c r="C1203" s="98"/>
      <c r="D1203" s="98"/>
      <c r="E1203" s="98"/>
      <c r="F1203" s="98"/>
      <c r="G1203" s="98"/>
      <c r="H1203" s="98"/>
      <c r="I1203" s="98"/>
      <c r="J1203" s="98"/>
      <c r="K1203" s="98"/>
      <c r="L1203" s="98"/>
      <c r="M1203" s="98"/>
      <c r="R1203" s="98"/>
      <c r="S1203" s="98"/>
      <c r="T1203" s="98"/>
      <c r="U1203" s="98"/>
      <c r="V1203" s="98"/>
      <c r="W1203" s="98"/>
      <c r="X1203" s="98"/>
      <c r="Y1203" s="98"/>
      <c r="Z1203" s="98"/>
      <c r="AA1203" s="98"/>
      <c r="AE1203" s="98"/>
      <c r="AF1203" s="98"/>
      <c r="AG1203" s="98"/>
      <c r="AH1203" s="98"/>
      <c r="AI1203" s="98"/>
      <c r="AJ1203" s="98"/>
      <c r="AK1203" s="98"/>
    </row>
    <row r="1204" ht="14.25">
      <c r="A1204" s="98"/>
      <c r="B1204" s="98"/>
      <c r="C1204" s="98"/>
      <c r="D1204" s="98"/>
      <c r="E1204" s="98"/>
      <c r="F1204" s="98"/>
      <c r="G1204" s="98"/>
      <c r="H1204" s="98"/>
      <c r="I1204" s="98"/>
      <c r="J1204" s="98"/>
      <c r="K1204" s="98"/>
      <c r="L1204" s="98"/>
      <c r="M1204" s="98"/>
      <c r="R1204" s="98"/>
      <c r="S1204" s="98"/>
      <c r="T1204" s="98"/>
      <c r="U1204" s="98"/>
      <c r="V1204" s="98"/>
      <c r="W1204" s="98"/>
      <c r="X1204" s="98"/>
      <c r="Y1204" s="98"/>
      <c r="Z1204" s="98"/>
      <c r="AA1204" s="98"/>
      <c r="AE1204" s="98"/>
      <c r="AF1204" s="98"/>
      <c r="AG1204" s="98"/>
      <c r="AH1204" s="98"/>
      <c r="AI1204" s="98"/>
      <c r="AJ1204" s="98"/>
      <c r="AK1204" s="98"/>
    </row>
    <row r="1205" ht="14.25">
      <c r="A1205" s="98"/>
      <c r="B1205" s="98"/>
      <c r="C1205" s="98"/>
      <c r="D1205" s="98"/>
      <c r="E1205" s="98"/>
      <c r="F1205" s="98"/>
      <c r="G1205" s="98"/>
      <c r="H1205" s="98"/>
      <c r="I1205" s="98"/>
      <c r="J1205" s="98"/>
      <c r="K1205" s="98"/>
      <c r="L1205" s="98"/>
      <c r="M1205" s="98"/>
      <c r="R1205" s="98"/>
      <c r="S1205" s="98"/>
      <c r="T1205" s="98"/>
      <c r="U1205" s="98"/>
      <c r="V1205" s="98"/>
      <c r="W1205" s="98"/>
      <c r="X1205" s="98"/>
      <c r="Y1205" s="98"/>
      <c r="Z1205" s="98"/>
      <c r="AA1205" s="98"/>
      <c r="AE1205" s="98"/>
      <c r="AF1205" s="98"/>
      <c r="AG1205" s="98"/>
      <c r="AH1205" s="98"/>
      <c r="AI1205" s="98"/>
      <c r="AJ1205" s="98"/>
      <c r="AK1205" s="98"/>
    </row>
    <row r="1206" ht="14.25">
      <c r="A1206" s="98"/>
      <c r="B1206" s="98"/>
      <c r="C1206" s="98"/>
      <c r="D1206" s="98"/>
      <c r="E1206" s="98"/>
      <c r="F1206" s="98"/>
      <c r="G1206" s="98"/>
      <c r="H1206" s="98"/>
      <c r="I1206" s="98"/>
      <c r="J1206" s="98"/>
      <c r="K1206" s="98"/>
      <c r="L1206" s="98"/>
      <c r="M1206" s="98"/>
      <c r="R1206" s="98"/>
      <c r="S1206" s="98"/>
      <c r="T1206" s="98"/>
      <c r="U1206" s="98"/>
      <c r="V1206" s="98"/>
      <c r="W1206" s="98"/>
      <c r="X1206" s="98"/>
      <c r="Y1206" s="98"/>
      <c r="Z1206" s="98"/>
      <c r="AA1206" s="98"/>
      <c r="AE1206" s="98"/>
      <c r="AF1206" s="98"/>
      <c r="AG1206" s="98"/>
      <c r="AH1206" s="98"/>
      <c r="AI1206" s="98"/>
      <c r="AJ1206" s="98"/>
      <c r="AK1206" s="98"/>
    </row>
    <row r="1207" ht="14.25">
      <c r="A1207" s="98"/>
      <c r="B1207" s="98"/>
      <c r="C1207" s="98"/>
      <c r="D1207" s="98"/>
      <c r="E1207" s="98"/>
      <c r="F1207" s="98"/>
      <c r="G1207" s="98"/>
      <c r="H1207" s="98"/>
      <c r="I1207" s="98"/>
      <c r="J1207" s="98"/>
      <c r="K1207" s="98"/>
      <c r="L1207" s="98"/>
      <c r="M1207" s="98"/>
      <c r="R1207" s="98"/>
      <c r="S1207" s="98"/>
      <c r="T1207" s="98"/>
      <c r="U1207" s="98"/>
      <c r="V1207" s="98"/>
      <c r="W1207" s="98"/>
      <c r="X1207" s="98"/>
      <c r="Y1207" s="98"/>
      <c r="Z1207" s="98"/>
      <c r="AA1207" s="98"/>
      <c r="AE1207" s="98"/>
      <c r="AF1207" s="98"/>
      <c r="AG1207" s="98"/>
      <c r="AH1207" s="98"/>
      <c r="AI1207" s="98"/>
      <c r="AJ1207" s="98"/>
      <c r="AK1207" s="98"/>
    </row>
    <row r="1208" ht="14.25">
      <c r="A1208" s="98"/>
      <c r="B1208" s="98"/>
      <c r="C1208" s="98"/>
      <c r="D1208" s="98"/>
      <c r="E1208" s="98"/>
      <c r="F1208" s="98"/>
      <c r="G1208" s="98"/>
      <c r="H1208" s="98"/>
      <c r="I1208" s="98"/>
      <c r="J1208" s="98"/>
      <c r="K1208" s="98"/>
      <c r="L1208" s="98"/>
      <c r="M1208" s="98"/>
      <c r="R1208" s="98"/>
      <c r="S1208" s="98"/>
      <c r="T1208" s="98"/>
      <c r="U1208" s="98"/>
      <c r="V1208" s="98"/>
      <c r="W1208" s="98"/>
      <c r="X1208" s="98"/>
      <c r="Y1208" s="98"/>
      <c r="Z1208" s="98"/>
      <c r="AA1208" s="98"/>
      <c r="AE1208" s="98"/>
      <c r="AF1208" s="98"/>
      <c r="AG1208" s="98"/>
      <c r="AH1208" s="98"/>
      <c r="AI1208" s="98"/>
      <c r="AJ1208" s="98"/>
      <c r="AK1208" s="98"/>
    </row>
    <row r="1209" ht="14.25">
      <c r="A1209" s="98"/>
      <c r="B1209" s="98"/>
      <c r="C1209" s="98"/>
      <c r="D1209" s="98"/>
      <c r="E1209" s="98"/>
      <c r="F1209" s="98"/>
      <c r="G1209" s="98"/>
      <c r="H1209" s="98"/>
      <c r="I1209" s="98"/>
      <c r="J1209" s="98"/>
      <c r="K1209" s="98"/>
      <c r="L1209" s="98"/>
      <c r="M1209" s="98"/>
      <c r="R1209" s="98"/>
      <c r="S1209" s="98"/>
      <c r="T1209" s="98"/>
      <c r="U1209" s="98"/>
      <c r="V1209" s="98"/>
      <c r="W1209" s="98"/>
      <c r="X1209" s="98"/>
      <c r="Y1209" s="98"/>
      <c r="Z1209" s="98"/>
      <c r="AA1209" s="98"/>
      <c r="AE1209" s="98"/>
      <c r="AF1209" s="98"/>
      <c r="AG1209" s="98"/>
      <c r="AH1209" s="98"/>
      <c r="AI1209" s="98"/>
      <c r="AJ1209" s="98"/>
      <c r="AK1209" s="98"/>
    </row>
    <row r="1210" ht="14.25">
      <c r="A1210" s="98"/>
      <c r="B1210" s="98"/>
      <c r="C1210" s="98"/>
      <c r="D1210" s="98"/>
      <c r="E1210" s="98"/>
      <c r="F1210" s="98"/>
      <c r="G1210" s="98"/>
      <c r="H1210" s="98"/>
      <c r="I1210" s="98"/>
      <c r="J1210" s="98"/>
      <c r="K1210" s="98"/>
      <c r="L1210" s="98"/>
      <c r="M1210" s="98"/>
      <c r="R1210" s="98"/>
      <c r="S1210" s="98"/>
      <c r="T1210" s="98"/>
      <c r="U1210" s="98"/>
      <c r="V1210" s="98"/>
      <c r="W1210" s="98"/>
      <c r="X1210" s="98"/>
      <c r="Y1210" s="98"/>
      <c r="Z1210" s="98"/>
      <c r="AA1210" s="98"/>
      <c r="AE1210" s="98"/>
      <c r="AF1210" s="98"/>
      <c r="AG1210" s="98"/>
      <c r="AH1210" s="98"/>
      <c r="AI1210" s="98"/>
      <c r="AJ1210" s="98"/>
      <c r="AK1210" s="98"/>
    </row>
    <row r="1211" ht="14.25">
      <c r="A1211" s="98"/>
      <c r="B1211" s="98"/>
      <c r="C1211" s="98"/>
      <c r="D1211" s="98"/>
      <c r="E1211" s="98"/>
      <c r="F1211" s="98"/>
      <c r="G1211" s="98"/>
      <c r="H1211" s="98"/>
      <c r="I1211" s="98"/>
      <c r="J1211" s="98"/>
      <c r="K1211" s="98"/>
      <c r="L1211" s="98"/>
      <c r="M1211" s="98"/>
      <c r="R1211" s="98"/>
      <c r="S1211" s="98"/>
      <c r="T1211" s="98"/>
      <c r="U1211" s="98"/>
      <c r="V1211" s="98"/>
      <c r="W1211" s="98"/>
      <c r="X1211" s="98"/>
      <c r="Y1211" s="98"/>
      <c r="Z1211" s="98"/>
      <c r="AA1211" s="98"/>
      <c r="AE1211" s="98"/>
      <c r="AF1211" s="98"/>
      <c r="AG1211" s="98"/>
      <c r="AH1211" s="98"/>
      <c r="AI1211" s="98"/>
      <c r="AJ1211" s="98"/>
      <c r="AK1211" s="98"/>
    </row>
    <row r="1212" ht="14.25">
      <c r="A1212" s="98"/>
      <c r="B1212" s="98"/>
      <c r="C1212" s="98"/>
      <c r="D1212" s="98"/>
      <c r="E1212" s="98"/>
      <c r="F1212" s="98"/>
      <c r="G1212" s="98"/>
      <c r="H1212" s="98"/>
      <c r="I1212" s="98"/>
      <c r="J1212" s="98"/>
      <c r="K1212" s="98"/>
      <c r="L1212" s="98"/>
      <c r="M1212" s="98"/>
      <c r="R1212" s="98"/>
      <c r="S1212" s="98"/>
      <c r="T1212" s="98"/>
      <c r="U1212" s="98"/>
      <c r="V1212" s="98"/>
      <c r="W1212" s="98"/>
      <c r="X1212" s="98"/>
      <c r="Y1212" s="98"/>
      <c r="Z1212" s="98"/>
      <c r="AA1212" s="98"/>
      <c r="AE1212" s="98"/>
      <c r="AF1212" s="98"/>
      <c r="AG1212" s="98"/>
      <c r="AH1212" s="98"/>
      <c r="AI1212" s="98"/>
      <c r="AJ1212" s="98"/>
      <c r="AK1212" s="98"/>
    </row>
    <row r="1213" ht="14.25">
      <c r="A1213" s="98"/>
      <c r="B1213" s="98"/>
      <c r="C1213" s="98"/>
      <c r="D1213" s="98"/>
      <c r="E1213" s="98"/>
      <c r="F1213" s="98"/>
      <c r="G1213" s="98"/>
      <c r="H1213" s="98"/>
      <c r="I1213" s="98"/>
      <c r="J1213" s="98"/>
      <c r="K1213" s="98"/>
      <c r="L1213" s="98"/>
      <c r="M1213" s="98"/>
      <c r="R1213" s="98"/>
      <c r="S1213" s="98"/>
      <c r="T1213" s="98"/>
      <c r="U1213" s="98"/>
      <c r="V1213" s="98"/>
      <c r="W1213" s="98"/>
      <c r="X1213" s="98"/>
      <c r="Y1213" s="98"/>
      <c r="Z1213" s="98"/>
      <c r="AA1213" s="98"/>
      <c r="AE1213" s="98"/>
      <c r="AF1213" s="98"/>
      <c r="AG1213" s="98"/>
      <c r="AH1213" s="98"/>
      <c r="AI1213" s="98"/>
      <c r="AJ1213" s="98"/>
      <c r="AK1213" s="98"/>
    </row>
    <row r="1214" ht="14.25">
      <c r="A1214" s="98"/>
      <c r="B1214" s="98"/>
      <c r="C1214" s="98"/>
      <c r="D1214" s="98"/>
      <c r="E1214" s="98"/>
      <c r="F1214" s="98"/>
      <c r="G1214" s="98"/>
      <c r="H1214" s="98"/>
      <c r="I1214" s="98"/>
      <c r="J1214" s="98"/>
      <c r="K1214" s="98"/>
      <c r="L1214" s="98"/>
      <c r="M1214" s="98"/>
      <c r="R1214" s="98"/>
      <c r="S1214" s="98"/>
      <c r="T1214" s="98"/>
      <c r="U1214" s="98"/>
      <c r="V1214" s="98"/>
      <c r="W1214" s="98"/>
      <c r="X1214" s="98"/>
      <c r="Y1214" s="98"/>
      <c r="Z1214" s="98"/>
      <c r="AA1214" s="98"/>
      <c r="AE1214" s="98"/>
      <c r="AF1214" s="98"/>
      <c r="AG1214" s="98"/>
      <c r="AH1214" s="98"/>
      <c r="AI1214" s="98"/>
      <c r="AJ1214" s="98"/>
      <c r="AK1214" s="98"/>
    </row>
    <row r="1215" ht="14.25">
      <c r="A1215" s="98"/>
      <c r="B1215" s="98"/>
      <c r="C1215" s="98"/>
      <c r="D1215" s="98"/>
      <c r="E1215" s="98"/>
      <c r="F1215" s="98"/>
      <c r="G1215" s="98"/>
      <c r="H1215" s="98"/>
      <c r="I1215" s="98"/>
      <c r="J1215" s="98"/>
      <c r="K1215" s="98"/>
      <c r="L1215" s="98"/>
      <c r="M1215" s="98"/>
      <c r="R1215" s="98"/>
      <c r="S1215" s="98"/>
      <c r="T1215" s="98"/>
      <c r="U1215" s="98"/>
      <c r="V1215" s="98"/>
      <c r="W1215" s="98"/>
      <c r="X1215" s="98"/>
      <c r="Y1215" s="98"/>
      <c r="Z1215" s="98"/>
      <c r="AA1215" s="98"/>
      <c r="AE1215" s="98"/>
      <c r="AF1215" s="98"/>
      <c r="AG1215" s="98"/>
      <c r="AH1215" s="98"/>
      <c r="AI1215" s="98"/>
      <c r="AJ1215" s="98"/>
      <c r="AK1215" s="98"/>
    </row>
    <row r="1216" ht="14.25">
      <c r="A1216" s="98"/>
      <c r="B1216" s="98"/>
      <c r="C1216" s="98"/>
      <c r="D1216" s="98"/>
      <c r="E1216" s="98"/>
      <c r="F1216" s="98"/>
      <c r="G1216" s="98"/>
      <c r="H1216" s="98"/>
      <c r="I1216" s="98"/>
      <c r="J1216" s="98"/>
      <c r="K1216" s="98"/>
      <c r="L1216" s="98"/>
      <c r="M1216" s="98"/>
      <c r="R1216" s="98"/>
      <c r="S1216" s="98"/>
      <c r="T1216" s="98"/>
      <c r="U1216" s="98"/>
      <c r="V1216" s="98"/>
      <c r="W1216" s="98"/>
      <c r="X1216" s="98"/>
      <c r="Y1216" s="98"/>
      <c r="Z1216" s="98"/>
      <c r="AA1216" s="98"/>
      <c r="AE1216" s="98"/>
      <c r="AF1216" s="98"/>
      <c r="AG1216" s="98"/>
      <c r="AH1216" s="98"/>
      <c r="AI1216" s="98"/>
      <c r="AJ1216" s="98"/>
      <c r="AK1216" s="98"/>
    </row>
    <row r="1217" ht="14.25">
      <c r="A1217" s="98"/>
      <c r="B1217" s="98"/>
      <c r="C1217" s="98"/>
      <c r="D1217" s="98"/>
      <c r="E1217" s="98"/>
      <c r="F1217" s="98"/>
      <c r="G1217" s="98"/>
      <c r="H1217" s="98"/>
      <c r="I1217" s="98"/>
      <c r="J1217" s="98"/>
      <c r="K1217" s="98"/>
      <c r="L1217" s="98"/>
      <c r="M1217" s="98"/>
      <c r="R1217" s="98"/>
      <c r="S1217" s="98"/>
      <c r="T1217" s="98"/>
      <c r="U1217" s="98"/>
      <c r="V1217" s="98"/>
      <c r="W1217" s="98"/>
      <c r="X1217" s="98"/>
      <c r="Y1217" s="98"/>
      <c r="Z1217" s="98"/>
      <c r="AA1217" s="98"/>
      <c r="AE1217" s="98"/>
      <c r="AF1217" s="98"/>
      <c r="AG1217" s="98"/>
      <c r="AH1217" s="98"/>
      <c r="AI1217" s="98"/>
      <c r="AJ1217" s="98"/>
      <c r="AK1217" s="98"/>
    </row>
    <row r="1218" ht="14.25">
      <c r="A1218" s="98"/>
      <c r="B1218" s="98"/>
      <c r="C1218" s="98"/>
      <c r="D1218" s="98"/>
      <c r="E1218" s="98"/>
      <c r="F1218" s="98"/>
      <c r="G1218" s="98"/>
      <c r="H1218" s="98"/>
      <c r="I1218" s="98"/>
      <c r="J1218" s="98"/>
      <c r="K1218" s="98"/>
      <c r="L1218" s="98"/>
      <c r="M1218" s="98"/>
      <c r="R1218" s="98"/>
      <c r="S1218" s="98"/>
      <c r="T1218" s="98"/>
      <c r="U1218" s="98"/>
      <c r="V1218" s="98"/>
      <c r="W1218" s="98"/>
      <c r="X1218" s="98"/>
      <c r="Y1218" s="98"/>
      <c r="Z1218" s="98"/>
      <c r="AA1218" s="98"/>
      <c r="AE1218" s="98"/>
      <c r="AF1218" s="98"/>
      <c r="AG1218" s="98"/>
      <c r="AH1218" s="98"/>
      <c r="AI1218" s="98"/>
      <c r="AJ1218" s="98"/>
      <c r="AK1218" s="98"/>
    </row>
    <row r="1219" ht="14.25">
      <c r="A1219" s="98"/>
      <c r="B1219" s="98"/>
      <c r="C1219" s="98"/>
      <c r="D1219" s="98"/>
      <c r="E1219" s="98"/>
      <c r="F1219" s="98"/>
      <c r="G1219" s="98"/>
      <c r="H1219" s="98"/>
      <c r="I1219" s="98"/>
      <c r="J1219" s="98"/>
      <c r="K1219" s="98"/>
      <c r="L1219" s="98"/>
      <c r="M1219" s="98"/>
      <c r="R1219" s="98"/>
      <c r="S1219" s="98"/>
      <c r="T1219" s="98"/>
      <c r="U1219" s="98"/>
      <c r="V1219" s="98"/>
      <c r="W1219" s="98"/>
      <c r="X1219" s="98"/>
      <c r="Y1219" s="98"/>
      <c r="Z1219" s="98"/>
      <c r="AA1219" s="98"/>
      <c r="AE1219" s="98"/>
      <c r="AF1219" s="98"/>
      <c r="AG1219" s="98"/>
      <c r="AH1219" s="98"/>
      <c r="AI1219" s="98"/>
      <c r="AJ1219" s="98"/>
      <c r="AK1219" s="98"/>
    </row>
    <row r="1220" ht="14.25">
      <c r="A1220" s="98"/>
      <c r="B1220" s="98"/>
      <c r="C1220" s="98"/>
      <c r="D1220" s="98"/>
      <c r="E1220" s="98"/>
      <c r="F1220" s="98"/>
      <c r="G1220" s="98"/>
      <c r="H1220" s="98"/>
      <c r="I1220" s="98"/>
      <c r="J1220" s="98"/>
      <c r="K1220" s="98"/>
      <c r="L1220" s="98"/>
      <c r="M1220" s="98"/>
      <c r="R1220" s="98"/>
      <c r="S1220" s="98"/>
      <c r="T1220" s="98"/>
      <c r="U1220" s="98"/>
      <c r="V1220" s="98"/>
      <c r="W1220" s="98"/>
      <c r="X1220" s="98"/>
      <c r="Y1220" s="98"/>
      <c r="Z1220" s="98"/>
      <c r="AA1220" s="98"/>
      <c r="AE1220" s="98"/>
      <c r="AF1220" s="98"/>
      <c r="AG1220" s="98"/>
      <c r="AH1220" s="98"/>
      <c r="AI1220" s="98"/>
      <c r="AJ1220" s="98"/>
      <c r="AK1220" s="98"/>
    </row>
    <row r="1221" ht="14.25">
      <c r="A1221" s="98"/>
      <c r="B1221" s="98"/>
      <c r="C1221" s="98"/>
      <c r="D1221" s="98"/>
      <c r="E1221" s="98"/>
      <c r="F1221" s="98"/>
      <c r="G1221" s="98"/>
      <c r="H1221" s="98"/>
      <c r="I1221" s="98"/>
      <c r="J1221" s="98"/>
      <c r="K1221" s="98"/>
      <c r="L1221" s="98"/>
      <c r="M1221" s="98"/>
      <c r="R1221" s="98"/>
      <c r="S1221" s="98"/>
      <c r="T1221" s="98"/>
      <c r="U1221" s="98"/>
      <c r="V1221" s="98"/>
      <c r="W1221" s="98"/>
      <c r="X1221" s="98"/>
      <c r="Y1221" s="98"/>
      <c r="Z1221" s="98"/>
      <c r="AA1221" s="98"/>
      <c r="AE1221" s="98"/>
      <c r="AF1221" s="98"/>
      <c r="AG1221" s="98"/>
      <c r="AH1221" s="98"/>
      <c r="AI1221" s="98"/>
      <c r="AJ1221" s="98"/>
      <c r="AK1221" s="98"/>
    </row>
    <row r="1222" ht="14.25">
      <c r="A1222" s="98"/>
      <c r="B1222" s="98"/>
      <c r="C1222" s="98"/>
      <c r="D1222" s="98"/>
      <c r="E1222" s="98"/>
      <c r="F1222" s="98"/>
      <c r="G1222" s="98"/>
      <c r="H1222" s="98"/>
      <c r="I1222" s="98"/>
      <c r="J1222" s="98"/>
      <c r="K1222" s="98"/>
      <c r="L1222" s="98"/>
      <c r="M1222" s="98"/>
      <c r="R1222" s="98"/>
      <c r="S1222" s="98"/>
      <c r="T1222" s="98"/>
      <c r="U1222" s="98"/>
      <c r="V1222" s="98"/>
      <c r="W1222" s="98"/>
      <c r="X1222" s="98"/>
      <c r="Y1222" s="98"/>
      <c r="Z1222" s="98"/>
      <c r="AA1222" s="98"/>
      <c r="AE1222" s="98"/>
      <c r="AF1222" s="98"/>
      <c r="AG1222" s="98"/>
      <c r="AH1222" s="98"/>
      <c r="AI1222" s="98"/>
      <c r="AJ1222" s="98"/>
      <c r="AK1222" s="98"/>
    </row>
    <row r="1223" ht="14.25">
      <c r="A1223" s="98"/>
      <c r="B1223" s="98"/>
      <c r="C1223" s="98"/>
      <c r="D1223" s="98"/>
      <c r="E1223" s="98"/>
      <c r="F1223" s="98"/>
      <c r="G1223" s="98"/>
      <c r="H1223" s="98"/>
      <c r="I1223" s="98"/>
      <c r="J1223" s="98"/>
      <c r="K1223" s="98"/>
      <c r="L1223" s="98"/>
      <c r="M1223" s="98"/>
      <c r="R1223" s="98"/>
      <c r="S1223" s="98"/>
      <c r="T1223" s="98"/>
      <c r="U1223" s="98"/>
      <c r="V1223" s="98"/>
      <c r="W1223" s="98"/>
      <c r="X1223" s="98"/>
      <c r="Y1223" s="98"/>
      <c r="Z1223" s="98"/>
      <c r="AA1223" s="98"/>
      <c r="AE1223" s="98"/>
      <c r="AF1223" s="98"/>
      <c r="AG1223" s="98"/>
      <c r="AH1223" s="98"/>
      <c r="AI1223" s="98"/>
      <c r="AJ1223" s="98"/>
      <c r="AK1223" s="98"/>
    </row>
    <row r="1224" ht="14.25">
      <c r="A1224" s="98"/>
      <c r="B1224" s="98"/>
      <c r="C1224" s="98"/>
      <c r="D1224" s="98"/>
      <c r="E1224" s="98"/>
      <c r="F1224" s="98"/>
      <c r="G1224" s="98"/>
      <c r="H1224" s="98"/>
      <c r="I1224" s="98"/>
      <c r="J1224" s="98"/>
      <c r="K1224" s="98"/>
      <c r="L1224" s="98"/>
      <c r="M1224" s="98"/>
      <c r="R1224" s="98"/>
      <c r="S1224" s="98"/>
      <c r="T1224" s="98"/>
      <c r="U1224" s="98"/>
      <c r="V1224" s="98"/>
      <c r="W1224" s="98"/>
      <c r="X1224" s="98"/>
      <c r="Y1224" s="98"/>
      <c r="Z1224" s="98"/>
      <c r="AA1224" s="98"/>
      <c r="AE1224" s="98"/>
      <c r="AF1224" s="98"/>
      <c r="AG1224" s="98"/>
      <c r="AH1224" s="98"/>
      <c r="AI1224" s="98"/>
      <c r="AJ1224" s="98"/>
      <c r="AK1224" s="98"/>
    </row>
    <row r="1225" ht="14.25">
      <c r="A1225" s="98"/>
      <c r="B1225" s="98"/>
      <c r="C1225" s="98"/>
      <c r="D1225" s="98"/>
      <c r="E1225" s="98"/>
      <c r="F1225" s="98"/>
      <c r="G1225" s="98"/>
      <c r="H1225" s="98"/>
      <c r="I1225" s="98"/>
      <c r="J1225" s="98"/>
      <c r="K1225" s="98"/>
      <c r="L1225" s="98"/>
      <c r="M1225" s="98"/>
      <c r="R1225" s="98"/>
      <c r="S1225" s="98"/>
      <c r="T1225" s="98"/>
      <c r="U1225" s="98"/>
      <c r="V1225" s="98"/>
      <c r="W1225" s="98"/>
      <c r="X1225" s="98"/>
      <c r="Y1225" s="98"/>
      <c r="Z1225" s="98"/>
      <c r="AA1225" s="98"/>
      <c r="AE1225" s="98"/>
      <c r="AF1225" s="98"/>
      <c r="AG1225" s="98"/>
      <c r="AH1225" s="98"/>
      <c r="AI1225" s="98"/>
      <c r="AJ1225" s="98"/>
      <c r="AK1225" s="98"/>
    </row>
    <row r="1226" ht="14.25">
      <c r="A1226" s="98"/>
      <c r="B1226" s="98"/>
      <c r="C1226" s="98"/>
      <c r="D1226" s="98"/>
      <c r="E1226" s="98"/>
      <c r="F1226" s="98"/>
      <c r="G1226" s="98"/>
      <c r="H1226" s="98"/>
      <c r="I1226" s="98"/>
      <c r="J1226" s="98"/>
      <c r="K1226" s="98"/>
      <c r="L1226" s="98"/>
      <c r="M1226" s="98"/>
      <c r="R1226" s="98"/>
      <c r="S1226" s="98"/>
      <c r="T1226" s="98"/>
      <c r="U1226" s="98"/>
      <c r="V1226" s="98"/>
      <c r="W1226" s="98"/>
      <c r="X1226" s="98"/>
      <c r="Y1226" s="98"/>
      <c r="Z1226" s="98"/>
      <c r="AA1226" s="98"/>
      <c r="AE1226" s="98"/>
      <c r="AF1226" s="98"/>
      <c r="AG1226" s="98"/>
      <c r="AH1226" s="98"/>
      <c r="AI1226" s="98"/>
      <c r="AJ1226" s="98"/>
      <c r="AK1226" s="98"/>
    </row>
    <row r="1227" ht="14.25">
      <c r="A1227" s="98"/>
      <c r="B1227" s="98"/>
      <c r="C1227" s="98"/>
      <c r="D1227" s="98"/>
      <c r="E1227" s="98"/>
      <c r="F1227" s="98"/>
      <c r="G1227" s="98"/>
      <c r="H1227" s="98"/>
      <c r="I1227" s="98"/>
      <c r="J1227" s="98"/>
      <c r="K1227" s="98"/>
      <c r="L1227" s="98"/>
      <c r="M1227" s="98"/>
      <c r="R1227" s="98"/>
      <c r="S1227" s="98"/>
      <c r="T1227" s="98"/>
      <c r="U1227" s="98"/>
      <c r="V1227" s="98"/>
      <c r="W1227" s="98"/>
      <c r="X1227" s="98"/>
      <c r="Y1227" s="98"/>
      <c r="Z1227" s="98"/>
      <c r="AA1227" s="98"/>
      <c r="AE1227" s="98"/>
      <c r="AF1227" s="98"/>
      <c r="AG1227" s="98"/>
      <c r="AH1227" s="98"/>
      <c r="AI1227" s="98"/>
      <c r="AJ1227" s="98"/>
      <c r="AK1227" s="98"/>
    </row>
    <row r="1228" ht="14.25">
      <c r="A1228" s="98"/>
      <c r="B1228" s="98"/>
      <c r="C1228" s="98"/>
      <c r="D1228" s="98"/>
      <c r="E1228" s="98"/>
      <c r="F1228" s="98"/>
      <c r="G1228" s="98"/>
      <c r="H1228" s="98"/>
      <c r="I1228" s="98"/>
      <c r="J1228" s="98"/>
      <c r="K1228" s="98"/>
      <c r="L1228" s="98"/>
      <c r="M1228" s="98"/>
      <c r="R1228" s="98"/>
      <c r="S1228" s="98"/>
      <c r="T1228" s="98"/>
      <c r="U1228" s="98"/>
      <c r="V1228" s="98"/>
      <c r="W1228" s="98"/>
      <c r="X1228" s="98"/>
      <c r="Y1228" s="98"/>
      <c r="Z1228" s="98"/>
      <c r="AA1228" s="98"/>
      <c r="AE1228" s="98"/>
      <c r="AF1228" s="98"/>
      <c r="AG1228" s="98"/>
      <c r="AH1228" s="98"/>
      <c r="AI1228" s="98"/>
      <c r="AJ1228" s="98"/>
      <c r="AK1228" s="98"/>
    </row>
    <row r="1229" ht="14.25">
      <c r="A1229" s="98"/>
      <c r="B1229" s="98"/>
      <c r="C1229" s="98"/>
      <c r="D1229" s="98"/>
      <c r="E1229" s="98"/>
      <c r="F1229" s="98"/>
      <c r="G1229" s="98"/>
      <c r="H1229" s="98"/>
      <c r="I1229" s="98"/>
      <c r="J1229" s="98"/>
      <c r="K1229" s="98"/>
      <c r="L1229" s="98"/>
      <c r="M1229" s="98"/>
      <c r="R1229" s="98"/>
      <c r="S1229" s="98"/>
      <c r="T1229" s="98"/>
      <c r="U1229" s="98"/>
      <c r="V1229" s="98"/>
      <c r="W1229" s="98"/>
      <c r="X1229" s="98"/>
      <c r="Y1229" s="98"/>
      <c r="Z1229" s="98"/>
      <c r="AA1229" s="98"/>
      <c r="AE1229" s="98"/>
      <c r="AF1229" s="98"/>
      <c r="AG1229" s="98"/>
      <c r="AH1229" s="98"/>
      <c r="AI1229" s="98"/>
      <c r="AJ1229" s="98"/>
      <c r="AK1229" s="98"/>
    </row>
    <row r="1230" ht="14.25">
      <c r="A1230" s="98"/>
      <c r="B1230" s="98"/>
      <c r="C1230" s="98"/>
      <c r="D1230" s="98"/>
      <c r="E1230" s="98"/>
      <c r="F1230" s="98"/>
      <c r="G1230" s="98"/>
      <c r="H1230" s="98"/>
      <c r="I1230" s="98"/>
      <c r="J1230" s="98"/>
      <c r="K1230" s="98"/>
      <c r="L1230" s="98"/>
      <c r="M1230" s="98"/>
      <c r="R1230" s="98"/>
      <c r="S1230" s="98"/>
      <c r="T1230" s="98"/>
      <c r="U1230" s="98"/>
      <c r="V1230" s="98"/>
      <c r="W1230" s="98"/>
      <c r="X1230" s="98"/>
      <c r="Y1230" s="98"/>
      <c r="Z1230" s="98"/>
      <c r="AA1230" s="98"/>
      <c r="AE1230" s="98"/>
      <c r="AF1230" s="98"/>
      <c r="AG1230" s="98"/>
      <c r="AH1230" s="98"/>
      <c r="AI1230" s="98"/>
      <c r="AJ1230" s="98"/>
      <c r="AK1230" s="98"/>
    </row>
    <row r="1231" ht="14.25">
      <c r="A1231" s="98"/>
      <c r="B1231" s="98"/>
      <c r="C1231" s="98"/>
      <c r="D1231" s="98"/>
      <c r="E1231" s="98"/>
      <c r="F1231" s="98"/>
      <c r="G1231" s="98"/>
      <c r="H1231" s="98"/>
      <c r="I1231" s="98"/>
      <c r="J1231" s="98"/>
      <c r="K1231" s="98"/>
      <c r="L1231" s="98"/>
      <c r="M1231" s="98"/>
      <c r="R1231" s="98"/>
      <c r="S1231" s="98"/>
      <c r="T1231" s="98"/>
      <c r="U1231" s="98"/>
      <c r="V1231" s="98"/>
      <c r="W1231" s="98"/>
      <c r="X1231" s="98"/>
      <c r="Y1231" s="98"/>
      <c r="Z1231" s="98"/>
      <c r="AA1231" s="98"/>
      <c r="AE1231" s="98"/>
      <c r="AF1231" s="98"/>
      <c r="AG1231" s="98"/>
      <c r="AH1231" s="98"/>
      <c r="AI1231" s="98"/>
      <c r="AJ1231" s="98"/>
      <c r="AK1231" s="98"/>
    </row>
    <row r="1232" ht="14.25">
      <c r="A1232" s="98"/>
      <c r="B1232" s="98"/>
      <c r="C1232" s="98"/>
      <c r="D1232" s="98"/>
      <c r="E1232" s="98"/>
      <c r="F1232" s="98"/>
      <c r="G1232" s="98"/>
      <c r="H1232" s="98"/>
      <c r="I1232" s="98"/>
      <c r="J1232" s="98"/>
      <c r="K1232" s="98"/>
      <c r="L1232" s="98"/>
      <c r="M1232" s="98"/>
      <c r="R1232" s="98"/>
      <c r="S1232" s="98"/>
      <c r="T1232" s="98"/>
      <c r="U1232" s="98"/>
      <c r="V1232" s="98"/>
      <c r="W1232" s="98"/>
      <c r="X1232" s="98"/>
      <c r="Y1232" s="98"/>
      <c r="Z1232" s="98"/>
      <c r="AA1232" s="98"/>
      <c r="AE1232" s="98"/>
      <c r="AF1232" s="98"/>
      <c r="AG1232" s="98"/>
      <c r="AH1232" s="98"/>
      <c r="AI1232" s="98"/>
      <c r="AJ1232" s="98"/>
      <c r="AK1232" s="98"/>
    </row>
    <row r="1233" ht="14.25">
      <c r="A1233" s="98"/>
      <c r="B1233" s="98"/>
      <c r="C1233" s="98"/>
      <c r="D1233" s="98"/>
      <c r="E1233" s="98"/>
      <c r="F1233" s="98"/>
      <c r="G1233" s="98"/>
      <c r="H1233" s="98"/>
      <c r="I1233" s="98"/>
      <c r="J1233" s="98"/>
      <c r="K1233" s="98"/>
      <c r="L1233" s="98"/>
      <c r="M1233" s="98"/>
      <c r="R1233" s="98"/>
      <c r="S1233" s="98"/>
      <c r="T1233" s="98"/>
      <c r="U1233" s="98"/>
      <c r="V1233" s="98"/>
      <c r="W1233" s="98"/>
      <c r="X1233" s="98"/>
      <c r="Y1233" s="98"/>
      <c r="Z1233" s="98"/>
      <c r="AA1233" s="98"/>
      <c r="AE1233" s="98"/>
      <c r="AF1233" s="98"/>
      <c r="AG1233" s="98"/>
      <c r="AH1233" s="98"/>
      <c r="AI1233" s="98"/>
      <c r="AJ1233" s="98"/>
      <c r="AK1233" s="98"/>
    </row>
    <row r="1234" ht="14.25">
      <c r="A1234" s="98"/>
      <c r="B1234" s="98"/>
      <c r="C1234" s="98"/>
      <c r="D1234" s="98"/>
      <c r="E1234" s="98"/>
      <c r="F1234" s="98"/>
      <c r="G1234" s="98"/>
      <c r="H1234" s="98"/>
      <c r="I1234" s="98"/>
      <c r="J1234" s="98"/>
      <c r="K1234" s="98"/>
      <c r="L1234" s="98"/>
      <c r="M1234" s="98"/>
      <c r="R1234" s="98"/>
      <c r="S1234" s="98"/>
      <c r="T1234" s="98"/>
      <c r="U1234" s="98"/>
      <c r="V1234" s="98"/>
      <c r="W1234" s="98"/>
      <c r="X1234" s="98"/>
      <c r="Y1234" s="98"/>
      <c r="Z1234" s="98"/>
      <c r="AA1234" s="98"/>
      <c r="AE1234" s="98"/>
      <c r="AF1234" s="98"/>
      <c r="AG1234" s="98"/>
      <c r="AH1234" s="98"/>
      <c r="AI1234" s="98"/>
      <c r="AJ1234" s="98"/>
      <c r="AK1234" s="98"/>
    </row>
    <row r="1235" ht="14.25">
      <c r="A1235" s="98"/>
      <c r="B1235" s="98"/>
      <c r="C1235" s="98"/>
      <c r="D1235" s="98"/>
      <c r="E1235" s="98"/>
      <c r="F1235" s="98"/>
      <c r="G1235" s="98"/>
      <c r="H1235" s="98"/>
      <c r="I1235" s="98"/>
      <c r="J1235" s="98"/>
      <c r="K1235" s="98"/>
      <c r="L1235" s="98"/>
      <c r="M1235" s="98"/>
      <c r="R1235" s="98"/>
      <c r="S1235" s="98"/>
      <c r="T1235" s="98"/>
      <c r="U1235" s="98"/>
      <c r="V1235" s="98"/>
      <c r="W1235" s="98"/>
      <c r="X1235" s="98"/>
      <c r="Y1235" s="98"/>
      <c r="Z1235" s="98"/>
      <c r="AA1235" s="98"/>
      <c r="AE1235" s="98"/>
      <c r="AF1235" s="98"/>
      <c r="AG1235" s="98"/>
      <c r="AH1235" s="98"/>
      <c r="AI1235" s="98"/>
      <c r="AJ1235" s="98"/>
      <c r="AK1235" s="98"/>
    </row>
    <row r="1236" ht="14.25">
      <c r="A1236" s="98"/>
      <c r="B1236" s="98"/>
      <c r="C1236" s="98"/>
      <c r="D1236" s="98"/>
      <c r="E1236" s="98"/>
      <c r="F1236" s="98"/>
      <c r="G1236" s="98"/>
      <c r="H1236" s="98"/>
      <c r="I1236" s="98"/>
      <c r="J1236" s="98"/>
      <c r="K1236" s="98"/>
      <c r="L1236" s="98"/>
      <c r="M1236" s="98"/>
      <c r="R1236" s="98"/>
      <c r="S1236" s="98"/>
      <c r="T1236" s="98"/>
      <c r="U1236" s="98"/>
      <c r="V1236" s="98"/>
      <c r="W1236" s="98"/>
      <c r="X1236" s="98"/>
      <c r="Y1236" s="98"/>
      <c r="Z1236" s="98"/>
      <c r="AA1236" s="98"/>
      <c r="AE1236" s="98"/>
      <c r="AF1236" s="98"/>
      <c r="AG1236" s="98"/>
      <c r="AH1236" s="98"/>
      <c r="AI1236" s="98"/>
      <c r="AJ1236" s="98"/>
      <c r="AK1236" s="98"/>
    </row>
    <row r="1237" ht="14.25">
      <c r="A1237" s="98"/>
      <c r="B1237" s="98"/>
      <c r="C1237" s="98"/>
      <c r="D1237" s="98"/>
      <c r="E1237" s="98"/>
      <c r="F1237" s="98"/>
      <c r="G1237" s="98"/>
      <c r="H1237" s="98"/>
      <c r="I1237" s="98"/>
      <c r="J1237" s="98"/>
      <c r="K1237" s="98"/>
      <c r="L1237" s="98"/>
      <c r="M1237" s="98"/>
      <c r="R1237" s="98"/>
      <c r="S1237" s="98"/>
      <c r="T1237" s="98"/>
      <c r="U1237" s="98"/>
      <c r="V1237" s="98"/>
      <c r="W1237" s="98"/>
      <c r="X1237" s="98"/>
      <c r="Y1237" s="98"/>
      <c r="Z1237" s="98"/>
      <c r="AA1237" s="98"/>
      <c r="AE1237" s="98"/>
      <c r="AF1237" s="98"/>
      <c r="AG1237" s="98"/>
      <c r="AH1237" s="98"/>
      <c r="AI1237" s="98"/>
      <c r="AJ1237" s="98"/>
      <c r="AK1237" s="98"/>
    </row>
    <row r="1238" ht="14.25">
      <c r="A1238" s="98"/>
      <c r="B1238" s="98"/>
      <c r="C1238" s="98"/>
      <c r="D1238" s="98"/>
      <c r="E1238" s="98"/>
      <c r="F1238" s="98"/>
      <c r="G1238" s="98"/>
      <c r="H1238" s="98"/>
      <c r="I1238" s="98"/>
      <c r="J1238" s="98"/>
      <c r="K1238" s="98"/>
      <c r="L1238" s="98"/>
      <c r="M1238" s="98"/>
      <c r="R1238" s="98"/>
      <c r="S1238" s="98"/>
      <c r="T1238" s="98"/>
      <c r="U1238" s="98"/>
      <c r="V1238" s="98"/>
      <c r="W1238" s="98"/>
      <c r="X1238" s="98"/>
      <c r="Y1238" s="98"/>
      <c r="Z1238" s="98"/>
      <c r="AA1238" s="98"/>
      <c r="AE1238" s="98"/>
      <c r="AF1238" s="98"/>
      <c r="AG1238" s="98"/>
      <c r="AH1238" s="98"/>
      <c r="AI1238" s="98"/>
      <c r="AJ1238" s="98"/>
      <c r="AK1238" s="98"/>
    </row>
    <row r="1239" ht="14.25">
      <c r="A1239" s="98"/>
      <c r="B1239" s="98"/>
      <c r="C1239" s="98"/>
      <c r="D1239" s="98"/>
      <c r="E1239" s="98"/>
      <c r="F1239" s="98"/>
      <c r="G1239" s="98"/>
      <c r="H1239" s="98"/>
      <c r="I1239" s="98"/>
      <c r="J1239" s="98"/>
      <c r="K1239" s="98"/>
      <c r="L1239" s="98"/>
      <c r="M1239" s="98"/>
      <c r="R1239" s="98"/>
      <c r="S1239" s="98"/>
      <c r="T1239" s="98"/>
      <c r="U1239" s="98"/>
      <c r="V1239" s="98"/>
      <c r="W1239" s="98"/>
      <c r="X1239" s="98"/>
      <c r="Y1239" s="98"/>
      <c r="Z1239" s="98"/>
      <c r="AA1239" s="98"/>
      <c r="AE1239" s="98"/>
      <c r="AF1239" s="98"/>
      <c r="AG1239" s="98"/>
      <c r="AH1239" s="98"/>
      <c r="AI1239" s="98"/>
      <c r="AJ1239" s="98"/>
      <c r="AK1239" s="98"/>
    </row>
    <row r="1240" ht="14.25">
      <c r="A1240" s="98"/>
      <c r="B1240" s="98"/>
      <c r="C1240" s="98"/>
      <c r="D1240" s="98"/>
      <c r="E1240" s="98"/>
      <c r="F1240" s="98"/>
      <c r="G1240" s="98"/>
      <c r="H1240" s="98"/>
      <c r="I1240" s="98"/>
      <c r="J1240" s="98"/>
      <c r="K1240" s="98"/>
      <c r="L1240" s="98"/>
      <c r="M1240" s="98"/>
      <c r="R1240" s="98"/>
      <c r="S1240" s="98"/>
      <c r="T1240" s="98"/>
      <c r="U1240" s="98"/>
      <c r="V1240" s="98"/>
      <c r="W1240" s="98"/>
      <c r="X1240" s="98"/>
      <c r="Y1240" s="98"/>
      <c r="Z1240" s="98"/>
      <c r="AA1240" s="98"/>
      <c r="AE1240" s="98"/>
      <c r="AF1240" s="98"/>
      <c r="AG1240" s="98"/>
      <c r="AH1240" s="98"/>
      <c r="AI1240" s="98"/>
      <c r="AJ1240" s="98"/>
      <c r="AK1240" s="98"/>
    </row>
    <row r="1241" ht="14.25">
      <c r="A1241" s="98"/>
      <c r="B1241" s="98"/>
      <c r="C1241" s="98"/>
      <c r="D1241" s="98"/>
      <c r="E1241" s="98"/>
      <c r="F1241" s="98"/>
      <c r="G1241" s="98"/>
      <c r="H1241" s="98"/>
      <c r="I1241" s="98"/>
      <c r="J1241" s="98"/>
      <c r="K1241" s="98"/>
      <c r="L1241" s="98"/>
      <c r="M1241" s="98"/>
      <c r="R1241" s="98"/>
      <c r="S1241" s="98"/>
      <c r="T1241" s="98"/>
      <c r="U1241" s="98"/>
      <c r="V1241" s="98"/>
      <c r="W1241" s="98"/>
      <c r="X1241" s="98"/>
      <c r="Y1241" s="98"/>
      <c r="Z1241" s="98"/>
      <c r="AA1241" s="98"/>
      <c r="AE1241" s="98"/>
      <c r="AF1241" s="98"/>
      <c r="AG1241" s="98"/>
      <c r="AH1241" s="98"/>
      <c r="AI1241" s="98"/>
      <c r="AJ1241" s="98"/>
      <c r="AK1241" s="98"/>
    </row>
    <row r="1242" ht="14.25">
      <c r="A1242" s="98"/>
      <c r="B1242" s="98"/>
      <c r="C1242" s="98"/>
      <c r="D1242" s="98"/>
      <c r="E1242" s="98"/>
      <c r="F1242" s="98"/>
      <c r="G1242" s="98"/>
      <c r="H1242" s="98"/>
      <c r="I1242" s="98"/>
      <c r="J1242" s="98"/>
      <c r="K1242" s="98"/>
      <c r="L1242" s="98"/>
      <c r="M1242" s="98"/>
      <c r="R1242" s="98"/>
      <c r="S1242" s="98"/>
      <c r="T1242" s="98"/>
      <c r="U1242" s="98"/>
      <c r="V1242" s="98"/>
      <c r="W1242" s="98"/>
      <c r="X1242" s="98"/>
      <c r="Y1242" s="98"/>
      <c r="Z1242" s="98"/>
      <c r="AA1242" s="98"/>
      <c r="AE1242" s="98"/>
      <c r="AF1242" s="98"/>
      <c r="AG1242" s="98"/>
      <c r="AH1242" s="98"/>
      <c r="AI1242" s="98"/>
      <c r="AJ1242" s="98"/>
      <c r="AK1242" s="98"/>
    </row>
    <row r="1243" ht="14.25">
      <c r="A1243" s="98"/>
      <c r="B1243" s="98"/>
      <c r="C1243" s="98"/>
      <c r="D1243" s="98"/>
      <c r="E1243" s="98"/>
      <c r="F1243" s="98"/>
      <c r="G1243" s="98"/>
      <c r="H1243" s="98"/>
      <c r="I1243" s="98"/>
      <c r="J1243" s="98"/>
      <c r="K1243" s="98"/>
      <c r="L1243" s="98"/>
      <c r="M1243" s="98"/>
      <c r="R1243" s="98"/>
      <c r="S1243" s="98"/>
      <c r="T1243" s="98"/>
      <c r="U1243" s="98"/>
      <c r="V1243" s="98"/>
      <c r="W1243" s="98"/>
      <c r="X1243" s="98"/>
      <c r="Y1243" s="98"/>
      <c r="Z1243" s="98"/>
      <c r="AA1243" s="98"/>
      <c r="AE1243" s="98"/>
      <c r="AF1243" s="98"/>
      <c r="AG1243" s="98"/>
      <c r="AH1243" s="98"/>
      <c r="AI1243" s="98"/>
      <c r="AJ1243" s="98"/>
      <c r="AK1243" s="98"/>
    </row>
    <row r="1244" ht="14.25">
      <c r="A1244" s="98"/>
      <c r="B1244" s="98"/>
      <c r="C1244" s="98"/>
      <c r="D1244" s="98"/>
      <c r="E1244" s="98"/>
      <c r="F1244" s="98"/>
      <c r="G1244" s="98"/>
      <c r="H1244" s="98"/>
      <c r="I1244" s="98"/>
      <c r="J1244" s="98"/>
      <c r="K1244" s="98"/>
      <c r="L1244" s="98"/>
      <c r="M1244" s="98"/>
      <c r="R1244" s="98"/>
      <c r="S1244" s="98"/>
      <c r="T1244" s="98"/>
      <c r="U1244" s="98"/>
      <c r="V1244" s="98"/>
      <c r="W1244" s="98"/>
      <c r="X1244" s="98"/>
      <c r="Y1244" s="98"/>
      <c r="Z1244" s="98"/>
      <c r="AA1244" s="98"/>
      <c r="AE1244" s="98"/>
      <c r="AF1244" s="98"/>
      <c r="AG1244" s="98"/>
      <c r="AH1244" s="98"/>
      <c r="AI1244" s="98"/>
      <c r="AJ1244" s="98"/>
      <c r="AK1244" s="98"/>
    </row>
    <row r="1245" ht="14.25">
      <c r="A1245" s="98"/>
      <c r="B1245" s="98"/>
      <c r="C1245" s="98"/>
      <c r="D1245" s="98"/>
      <c r="E1245" s="98"/>
      <c r="F1245" s="98"/>
      <c r="G1245" s="98"/>
      <c r="H1245" s="98"/>
      <c r="I1245" s="98"/>
      <c r="J1245" s="98"/>
      <c r="K1245" s="98"/>
      <c r="L1245" s="98"/>
      <c r="M1245" s="98"/>
      <c r="R1245" s="98"/>
      <c r="S1245" s="98"/>
      <c r="T1245" s="98"/>
      <c r="U1245" s="98"/>
      <c r="V1245" s="98"/>
      <c r="W1245" s="98"/>
      <c r="X1245" s="98"/>
      <c r="Y1245" s="98"/>
      <c r="Z1245" s="98"/>
      <c r="AA1245" s="98"/>
      <c r="AE1245" s="98"/>
      <c r="AF1245" s="98"/>
      <c r="AG1245" s="98"/>
      <c r="AH1245" s="98"/>
      <c r="AI1245" s="98"/>
      <c r="AJ1245" s="98"/>
      <c r="AK1245" s="98"/>
    </row>
    <row r="1246" ht="14.25">
      <c r="A1246" s="98"/>
      <c r="B1246" s="98"/>
      <c r="C1246" s="98"/>
      <c r="D1246" s="98"/>
      <c r="E1246" s="98"/>
      <c r="F1246" s="98"/>
      <c r="G1246" s="98"/>
      <c r="H1246" s="98"/>
      <c r="I1246" s="98"/>
      <c r="J1246" s="98"/>
      <c r="K1246" s="98"/>
      <c r="L1246" s="98"/>
      <c r="M1246" s="98"/>
      <c r="R1246" s="98"/>
      <c r="S1246" s="98"/>
      <c r="T1246" s="98"/>
      <c r="U1246" s="98"/>
      <c r="V1246" s="98"/>
      <c r="W1246" s="98"/>
      <c r="X1246" s="98"/>
      <c r="Y1246" s="98"/>
      <c r="Z1246" s="98"/>
      <c r="AA1246" s="98"/>
      <c r="AE1246" s="98"/>
      <c r="AF1246" s="98"/>
      <c r="AG1246" s="98"/>
      <c r="AH1246" s="98"/>
      <c r="AI1246" s="98"/>
      <c r="AJ1246" s="98"/>
      <c r="AK1246" s="98"/>
    </row>
    <row r="1247" ht="14.25">
      <c r="A1247" s="98"/>
      <c r="B1247" s="98"/>
      <c r="C1247" s="98"/>
      <c r="D1247" s="98"/>
      <c r="E1247" s="98"/>
      <c r="F1247" s="98"/>
      <c r="G1247" s="98"/>
      <c r="H1247" s="98"/>
      <c r="I1247" s="98"/>
      <c r="J1247" s="98"/>
      <c r="K1247" s="98"/>
      <c r="L1247" s="98"/>
      <c r="M1247" s="98"/>
      <c r="R1247" s="98"/>
      <c r="S1247" s="98"/>
      <c r="T1247" s="98"/>
      <c r="U1247" s="98"/>
      <c r="V1247" s="98"/>
      <c r="W1247" s="98"/>
      <c r="X1247" s="98"/>
      <c r="Y1247" s="98"/>
      <c r="Z1247" s="98"/>
      <c r="AA1247" s="98"/>
      <c r="AE1247" s="98"/>
      <c r="AF1247" s="98"/>
      <c r="AG1247" s="98"/>
      <c r="AH1247" s="98"/>
      <c r="AI1247" s="98"/>
      <c r="AJ1247" s="98"/>
      <c r="AK1247" s="98"/>
    </row>
    <row r="1248" ht="14.25">
      <c r="A1248" s="98"/>
      <c r="B1248" s="98"/>
      <c r="C1248" s="98"/>
      <c r="D1248" s="98"/>
      <c r="E1248" s="98"/>
      <c r="F1248" s="98"/>
      <c r="G1248" s="98"/>
      <c r="H1248" s="98"/>
      <c r="I1248" s="98"/>
      <c r="J1248" s="98"/>
      <c r="K1248" s="98"/>
      <c r="L1248" s="98"/>
      <c r="M1248" s="98"/>
      <c r="R1248" s="98"/>
      <c r="S1248" s="98"/>
      <c r="T1248" s="98"/>
      <c r="U1248" s="98"/>
      <c r="V1248" s="98"/>
      <c r="W1248" s="98"/>
      <c r="X1248" s="98"/>
      <c r="Y1248" s="98"/>
      <c r="Z1248" s="98"/>
      <c r="AA1248" s="98"/>
      <c r="AE1248" s="98"/>
      <c r="AF1248" s="98"/>
      <c r="AG1248" s="98"/>
      <c r="AH1248" s="98"/>
      <c r="AI1248" s="98"/>
      <c r="AJ1248" s="98"/>
      <c r="AK1248" s="98"/>
    </row>
    <row r="1249" ht="14.25">
      <c r="A1249" s="98"/>
      <c r="B1249" s="98"/>
      <c r="C1249" s="98"/>
      <c r="D1249" s="98"/>
      <c r="E1249" s="98"/>
      <c r="F1249" s="98"/>
      <c r="G1249" s="98"/>
      <c r="H1249" s="98"/>
      <c r="I1249" s="98"/>
      <c r="J1249" s="98"/>
      <c r="K1249" s="98"/>
      <c r="L1249" s="98"/>
      <c r="M1249" s="98"/>
      <c r="R1249" s="98"/>
      <c r="S1249" s="98"/>
      <c r="T1249" s="98"/>
      <c r="U1249" s="98"/>
      <c r="V1249" s="98"/>
      <c r="W1249" s="98"/>
      <c r="X1249" s="98"/>
      <c r="Y1249" s="98"/>
      <c r="Z1249" s="98"/>
      <c r="AA1249" s="98"/>
      <c r="AE1249" s="98"/>
      <c r="AF1249" s="98"/>
      <c r="AG1249" s="98"/>
      <c r="AH1249" s="98"/>
      <c r="AI1249" s="98"/>
      <c r="AJ1249" s="98"/>
      <c r="AK1249" s="98"/>
    </row>
    <row r="1250" ht="14.25">
      <c r="A1250" s="98"/>
      <c r="B1250" s="98"/>
      <c r="C1250" s="98"/>
      <c r="D1250" s="98"/>
      <c r="E1250" s="98"/>
      <c r="F1250" s="98"/>
      <c r="G1250" s="98"/>
      <c r="H1250" s="98"/>
      <c r="I1250" s="98"/>
      <c r="J1250" s="98"/>
      <c r="K1250" s="98"/>
      <c r="L1250" s="98"/>
      <c r="M1250" s="98"/>
      <c r="R1250" s="98"/>
      <c r="S1250" s="98"/>
      <c r="T1250" s="98"/>
      <c r="U1250" s="98"/>
      <c r="V1250" s="98"/>
      <c r="W1250" s="98"/>
      <c r="X1250" s="98"/>
      <c r="Y1250" s="98"/>
      <c r="Z1250" s="98"/>
      <c r="AA1250" s="98"/>
      <c r="AE1250" s="98"/>
      <c r="AF1250" s="98"/>
      <c r="AG1250" s="98"/>
      <c r="AH1250" s="98"/>
      <c r="AI1250" s="98"/>
      <c r="AJ1250" s="98"/>
      <c r="AK1250" s="98"/>
    </row>
    <row r="1251" ht="14.25">
      <c r="A1251" s="98"/>
      <c r="B1251" s="98"/>
      <c r="C1251" s="98"/>
      <c r="D1251" s="98"/>
      <c r="E1251" s="98"/>
      <c r="F1251" s="98"/>
      <c r="G1251" s="98"/>
      <c r="H1251" s="98"/>
      <c r="I1251" s="98"/>
      <c r="J1251" s="98"/>
      <c r="K1251" s="98"/>
      <c r="L1251" s="98"/>
      <c r="M1251" s="98"/>
      <c r="R1251" s="98"/>
      <c r="S1251" s="98"/>
      <c r="T1251" s="98"/>
      <c r="U1251" s="98"/>
      <c r="V1251" s="98"/>
      <c r="W1251" s="98"/>
      <c r="X1251" s="98"/>
      <c r="Y1251" s="98"/>
      <c r="Z1251" s="98"/>
      <c r="AA1251" s="98"/>
      <c r="AE1251" s="98"/>
      <c r="AF1251" s="98"/>
      <c r="AG1251" s="98"/>
      <c r="AH1251" s="98"/>
      <c r="AI1251" s="98"/>
      <c r="AJ1251" s="98"/>
      <c r="AK1251" s="98"/>
    </row>
    <row r="1252" ht="14.25">
      <c r="A1252" s="98"/>
      <c r="B1252" s="98"/>
      <c r="C1252" s="98"/>
      <c r="D1252" s="98"/>
      <c r="E1252" s="98"/>
      <c r="F1252" s="98"/>
      <c r="G1252" s="98"/>
      <c r="H1252" s="98"/>
      <c r="I1252" s="98"/>
      <c r="J1252" s="98"/>
      <c r="K1252" s="98"/>
      <c r="L1252" s="98"/>
      <c r="M1252" s="98"/>
      <c r="R1252" s="98"/>
      <c r="S1252" s="98"/>
      <c r="T1252" s="98"/>
      <c r="U1252" s="98"/>
      <c r="V1252" s="98"/>
      <c r="W1252" s="98"/>
      <c r="X1252" s="98"/>
      <c r="Y1252" s="98"/>
      <c r="Z1252" s="98"/>
      <c r="AA1252" s="98"/>
      <c r="AE1252" s="98"/>
      <c r="AF1252" s="98"/>
      <c r="AG1252" s="98"/>
      <c r="AH1252" s="98"/>
      <c r="AI1252" s="98"/>
      <c r="AJ1252" s="98"/>
      <c r="AK1252" s="98"/>
    </row>
    <row r="1253" ht="14.25">
      <c r="A1253" s="98"/>
      <c r="B1253" s="98"/>
      <c r="C1253" s="98"/>
      <c r="D1253" s="98"/>
      <c r="E1253" s="98"/>
      <c r="F1253" s="98"/>
      <c r="G1253" s="98"/>
      <c r="H1253" s="98"/>
      <c r="I1253" s="98"/>
      <c r="J1253" s="98"/>
      <c r="K1253" s="98"/>
      <c r="L1253" s="98"/>
      <c r="M1253" s="98"/>
      <c r="R1253" s="98"/>
      <c r="S1253" s="98"/>
      <c r="T1253" s="98"/>
      <c r="U1253" s="98"/>
      <c r="V1253" s="98"/>
      <c r="W1253" s="98"/>
      <c r="X1253" s="98"/>
      <c r="Y1253" s="98"/>
      <c r="Z1253" s="98"/>
      <c r="AA1253" s="98"/>
      <c r="AE1253" s="98"/>
      <c r="AF1253" s="98"/>
      <c r="AG1253" s="98"/>
      <c r="AH1253" s="98"/>
      <c r="AI1253" s="98"/>
      <c r="AJ1253" s="98"/>
      <c r="AK1253" s="98"/>
    </row>
    <row r="1254" ht="14.25">
      <c r="A1254" s="98"/>
      <c r="B1254" s="98"/>
      <c r="C1254" s="98"/>
      <c r="D1254" s="98"/>
      <c r="E1254" s="98"/>
      <c r="F1254" s="98"/>
      <c r="G1254" s="98"/>
      <c r="H1254" s="98"/>
      <c r="I1254" s="98"/>
      <c r="J1254" s="98"/>
      <c r="K1254" s="98"/>
      <c r="L1254" s="98"/>
      <c r="M1254" s="98"/>
      <c r="R1254" s="98"/>
      <c r="S1254" s="98"/>
      <c r="T1254" s="98"/>
      <c r="U1254" s="98"/>
      <c r="V1254" s="98"/>
      <c r="W1254" s="98"/>
      <c r="X1254" s="98"/>
      <c r="Y1254" s="98"/>
      <c r="Z1254" s="98"/>
      <c r="AA1254" s="98"/>
      <c r="AE1254" s="98"/>
      <c r="AF1254" s="98"/>
      <c r="AG1254" s="98"/>
      <c r="AH1254" s="98"/>
      <c r="AI1254" s="98"/>
      <c r="AJ1254" s="98"/>
      <c r="AK1254" s="98"/>
    </row>
    <row r="1255" ht="14.25">
      <c r="A1255" s="98"/>
      <c r="B1255" s="98"/>
      <c r="C1255" s="98"/>
      <c r="D1255" s="98"/>
      <c r="E1255" s="98"/>
      <c r="F1255" s="98"/>
      <c r="G1255" s="98"/>
      <c r="H1255" s="98"/>
      <c r="I1255" s="98"/>
      <c r="J1255" s="98"/>
      <c r="K1255" s="98"/>
      <c r="L1255" s="98"/>
      <c r="M1255" s="98"/>
      <c r="R1255" s="98"/>
      <c r="S1255" s="98"/>
      <c r="T1255" s="98"/>
      <c r="U1255" s="98"/>
      <c r="V1255" s="98"/>
      <c r="W1255" s="98"/>
      <c r="X1255" s="98"/>
      <c r="Y1255" s="98"/>
      <c r="Z1255" s="98"/>
      <c r="AA1255" s="98"/>
      <c r="AE1255" s="98"/>
      <c r="AF1255" s="98"/>
      <c r="AG1255" s="98"/>
      <c r="AH1255" s="98"/>
      <c r="AI1255" s="98"/>
      <c r="AJ1255" s="98"/>
      <c r="AK1255" s="98"/>
    </row>
    <row r="1256" ht="14.25">
      <c r="A1256" s="98"/>
      <c r="B1256" s="98"/>
      <c r="C1256" s="98"/>
      <c r="D1256" s="98"/>
      <c r="E1256" s="98"/>
      <c r="F1256" s="98"/>
      <c r="G1256" s="98"/>
      <c r="H1256" s="98"/>
      <c r="I1256" s="98"/>
      <c r="J1256" s="98"/>
      <c r="K1256" s="98"/>
      <c r="L1256" s="98"/>
      <c r="M1256" s="98"/>
      <c r="R1256" s="98"/>
      <c r="S1256" s="98"/>
      <c r="T1256" s="98"/>
      <c r="U1256" s="98"/>
      <c r="V1256" s="98"/>
      <c r="W1256" s="98"/>
      <c r="X1256" s="98"/>
      <c r="Y1256" s="98"/>
      <c r="Z1256" s="98"/>
      <c r="AA1256" s="98"/>
      <c r="AE1256" s="98"/>
      <c r="AF1256" s="98"/>
      <c r="AG1256" s="98"/>
      <c r="AH1256" s="98"/>
      <c r="AI1256" s="98"/>
      <c r="AJ1256" s="98"/>
      <c r="AK1256" s="98"/>
    </row>
    <row r="1257" ht="14.25">
      <c r="A1257" s="98"/>
      <c r="B1257" s="98"/>
      <c r="C1257" s="98"/>
      <c r="D1257" s="98"/>
      <c r="E1257" s="98"/>
      <c r="F1257" s="98"/>
      <c r="G1257" s="98"/>
      <c r="H1257" s="98"/>
      <c r="I1257" s="98"/>
      <c r="J1257" s="98"/>
      <c r="K1257" s="98"/>
      <c r="L1257" s="98"/>
      <c r="M1257" s="98"/>
      <c r="R1257" s="98"/>
      <c r="S1257" s="98"/>
      <c r="T1257" s="98"/>
      <c r="U1257" s="98"/>
      <c r="V1257" s="98"/>
      <c r="W1257" s="98"/>
      <c r="X1257" s="98"/>
      <c r="Y1257" s="98"/>
      <c r="Z1257" s="98"/>
      <c r="AA1257" s="98"/>
      <c r="AE1257" s="98"/>
      <c r="AF1257" s="98"/>
      <c r="AG1257" s="98"/>
      <c r="AH1257" s="98"/>
      <c r="AI1257" s="98"/>
      <c r="AJ1257" s="98"/>
      <c r="AK1257" s="98"/>
    </row>
    <row r="1258" ht="14.25">
      <c r="A1258" s="98"/>
      <c r="B1258" s="98"/>
      <c r="C1258" s="98"/>
      <c r="D1258" s="98"/>
      <c r="E1258" s="98"/>
      <c r="F1258" s="98"/>
      <c r="G1258" s="98"/>
      <c r="H1258" s="98"/>
      <c r="I1258" s="98"/>
      <c r="J1258" s="98"/>
      <c r="K1258" s="98"/>
      <c r="L1258" s="98"/>
      <c r="M1258" s="98"/>
      <c r="R1258" s="98"/>
      <c r="S1258" s="98"/>
      <c r="T1258" s="98"/>
      <c r="U1258" s="98"/>
      <c r="V1258" s="98"/>
      <c r="W1258" s="98"/>
      <c r="X1258" s="98"/>
      <c r="Y1258" s="98"/>
      <c r="Z1258" s="98"/>
      <c r="AA1258" s="98"/>
      <c r="AE1258" s="98"/>
      <c r="AF1258" s="98"/>
      <c r="AG1258" s="98"/>
      <c r="AH1258" s="98"/>
      <c r="AI1258" s="98"/>
      <c r="AJ1258" s="98"/>
      <c r="AK1258" s="98"/>
    </row>
    <row r="1259" ht="14.25">
      <c r="A1259" s="98"/>
      <c r="B1259" s="98"/>
      <c r="C1259" s="98"/>
      <c r="D1259" s="98"/>
      <c r="E1259" s="98"/>
      <c r="F1259" s="98"/>
      <c r="G1259" s="98"/>
      <c r="H1259" s="98"/>
      <c r="I1259" s="98"/>
      <c r="J1259" s="98"/>
      <c r="K1259" s="98"/>
      <c r="L1259" s="98"/>
      <c r="M1259" s="98"/>
      <c r="R1259" s="98"/>
      <c r="S1259" s="98"/>
      <c r="T1259" s="98"/>
      <c r="U1259" s="98"/>
      <c r="V1259" s="98"/>
      <c r="W1259" s="98"/>
      <c r="X1259" s="98"/>
      <c r="Y1259" s="98"/>
      <c r="Z1259" s="98"/>
      <c r="AA1259" s="98"/>
      <c r="AE1259" s="98"/>
      <c r="AF1259" s="98"/>
      <c r="AG1259" s="98"/>
      <c r="AH1259" s="98"/>
      <c r="AI1259" s="98"/>
      <c r="AJ1259" s="98"/>
      <c r="AK1259" s="98"/>
    </row>
    <row r="1260" ht="14.25">
      <c r="A1260" s="98"/>
      <c r="B1260" s="98"/>
      <c r="C1260" s="98"/>
      <c r="D1260" s="98"/>
      <c r="E1260" s="98"/>
      <c r="F1260" s="98"/>
      <c r="G1260" s="98"/>
      <c r="H1260" s="98"/>
      <c r="I1260" s="98"/>
      <c r="J1260" s="98"/>
      <c r="K1260" s="98"/>
      <c r="L1260" s="98"/>
      <c r="M1260" s="98"/>
      <c r="R1260" s="98"/>
      <c r="S1260" s="98"/>
      <c r="T1260" s="98"/>
      <c r="U1260" s="98"/>
      <c r="V1260" s="98"/>
      <c r="W1260" s="98"/>
      <c r="X1260" s="98"/>
      <c r="Y1260" s="98"/>
      <c r="Z1260" s="98"/>
      <c r="AA1260" s="98"/>
      <c r="AE1260" s="98"/>
      <c r="AF1260" s="98"/>
      <c r="AG1260" s="98"/>
      <c r="AH1260" s="98"/>
      <c r="AI1260" s="98"/>
      <c r="AJ1260" s="98"/>
      <c r="AK1260" s="98"/>
    </row>
    <row r="1261" ht="14.25">
      <c r="A1261" s="98"/>
      <c r="B1261" s="98"/>
      <c r="C1261" s="98"/>
      <c r="D1261" s="98"/>
      <c r="E1261" s="98"/>
      <c r="F1261" s="98"/>
      <c r="G1261" s="98"/>
      <c r="H1261" s="98"/>
      <c r="I1261" s="98"/>
      <c r="J1261" s="98"/>
      <c r="K1261" s="98"/>
      <c r="L1261" s="98"/>
      <c r="M1261" s="98"/>
      <c r="R1261" s="98"/>
      <c r="S1261" s="98"/>
      <c r="T1261" s="98"/>
      <c r="U1261" s="98"/>
      <c r="V1261" s="98"/>
      <c r="W1261" s="98"/>
      <c r="X1261" s="98"/>
      <c r="Y1261" s="98"/>
      <c r="Z1261" s="98"/>
      <c r="AA1261" s="98"/>
      <c r="AE1261" s="98"/>
      <c r="AF1261" s="98"/>
      <c r="AG1261" s="98"/>
      <c r="AH1261" s="98"/>
      <c r="AI1261" s="98"/>
      <c r="AJ1261" s="98"/>
      <c r="AK1261" s="98"/>
    </row>
    <row r="1262" ht="14.25">
      <c r="A1262" s="98"/>
      <c r="B1262" s="98"/>
      <c r="C1262" s="98"/>
      <c r="D1262" s="98"/>
      <c r="E1262" s="98"/>
      <c r="F1262" s="98"/>
      <c r="G1262" s="98"/>
      <c r="H1262" s="98"/>
      <c r="I1262" s="98"/>
      <c r="J1262" s="98"/>
      <c r="K1262" s="98"/>
      <c r="L1262" s="98"/>
      <c r="M1262" s="98"/>
      <c r="R1262" s="98"/>
      <c r="S1262" s="98"/>
      <c r="T1262" s="98"/>
      <c r="U1262" s="98"/>
      <c r="V1262" s="98"/>
      <c r="W1262" s="98"/>
      <c r="X1262" s="98"/>
      <c r="Y1262" s="98"/>
      <c r="Z1262" s="98"/>
      <c r="AA1262" s="98"/>
      <c r="AE1262" s="98"/>
      <c r="AF1262" s="98"/>
      <c r="AG1262" s="98"/>
      <c r="AH1262" s="98"/>
      <c r="AI1262" s="98"/>
      <c r="AJ1262" s="98"/>
      <c r="AK1262" s="98"/>
    </row>
    <row r="1263" ht="14.25">
      <c r="A1263" s="98"/>
      <c r="B1263" s="98"/>
      <c r="C1263" s="98"/>
      <c r="D1263" s="98"/>
      <c r="E1263" s="98"/>
      <c r="F1263" s="98"/>
      <c r="G1263" s="98"/>
      <c r="H1263" s="98"/>
      <c r="I1263" s="98"/>
      <c r="J1263" s="98"/>
      <c r="K1263" s="98"/>
      <c r="L1263" s="98"/>
      <c r="M1263" s="98"/>
      <c r="R1263" s="98"/>
      <c r="S1263" s="98"/>
      <c r="T1263" s="98"/>
      <c r="U1263" s="98"/>
      <c r="V1263" s="98"/>
      <c r="W1263" s="98"/>
      <c r="X1263" s="98"/>
      <c r="Y1263" s="98"/>
      <c r="Z1263" s="98"/>
      <c r="AA1263" s="98"/>
      <c r="AE1263" s="98"/>
      <c r="AF1263" s="98"/>
      <c r="AG1263" s="98"/>
      <c r="AH1263" s="98"/>
      <c r="AI1263" s="98"/>
      <c r="AJ1263" s="98"/>
      <c r="AK1263" s="98"/>
    </row>
    <row r="1264" ht="14.25">
      <c r="A1264" s="98"/>
      <c r="B1264" s="98"/>
      <c r="C1264" s="98"/>
      <c r="D1264" s="98"/>
      <c r="E1264" s="98"/>
      <c r="F1264" s="98"/>
      <c r="G1264" s="98"/>
      <c r="H1264" s="98"/>
      <c r="I1264" s="98"/>
      <c r="J1264" s="98"/>
      <c r="K1264" s="98"/>
      <c r="L1264" s="98"/>
      <c r="M1264" s="98"/>
      <c r="R1264" s="98"/>
      <c r="S1264" s="98"/>
      <c r="T1264" s="98"/>
      <c r="U1264" s="98"/>
      <c r="V1264" s="98"/>
      <c r="W1264" s="98"/>
      <c r="X1264" s="98"/>
      <c r="Y1264" s="98"/>
      <c r="Z1264" s="98"/>
      <c r="AA1264" s="98"/>
      <c r="AE1264" s="98"/>
      <c r="AF1264" s="98"/>
      <c r="AG1264" s="98"/>
      <c r="AH1264" s="98"/>
      <c r="AI1264" s="98"/>
      <c r="AJ1264" s="98"/>
      <c r="AK1264" s="98"/>
    </row>
    <row r="1265" ht="14.25">
      <c r="A1265" s="98"/>
      <c r="B1265" s="98"/>
      <c r="C1265" s="98"/>
      <c r="D1265" s="98"/>
      <c r="E1265" s="98"/>
      <c r="F1265" s="98"/>
      <c r="G1265" s="98"/>
      <c r="H1265" s="98"/>
      <c r="I1265" s="98"/>
      <c r="J1265" s="98"/>
      <c r="K1265" s="98"/>
      <c r="L1265" s="98"/>
      <c r="M1265" s="98"/>
      <c r="R1265" s="98"/>
      <c r="S1265" s="98"/>
      <c r="T1265" s="98"/>
      <c r="U1265" s="98"/>
      <c r="V1265" s="98"/>
      <c r="W1265" s="98"/>
      <c r="X1265" s="98"/>
      <c r="Y1265" s="98"/>
      <c r="Z1265" s="98"/>
      <c r="AA1265" s="98"/>
      <c r="AE1265" s="98"/>
      <c r="AF1265" s="98"/>
      <c r="AG1265" s="98"/>
      <c r="AH1265" s="98"/>
      <c r="AI1265" s="98"/>
      <c r="AJ1265" s="98"/>
      <c r="AK1265" s="98"/>
    </row>
    <row r="1266" ht="14.25">
      <c r="A1266" s="98"/>
      <c r="B1266" s="98"/>
      <c r="C1266" s="98"/>
      <c r="D1266" s="98"/>
      <c r="E1266" s="98"/>
      <c r="F1266" s="98"/>
      <c r="G1266" s="98"/>
      <c r="H1266" s="98"/>
      <c r="I1266" s="98"/>
      <c r="J1266" s="98"/>
      <c r="K1266" s="98"/>
      <c r="L1266" s="98"/>
      <c r="M1266" s="98"/>
      <c r="R1266" s="98"/>
      <c r="S1266" s="98"/>
      <c r="T1266" s="98"/>
      <c r="U1266" s="98"/>
      <c r="V1266" s="98"/>
      <c r="W1266" s="98"/>
      <c r="X1266" s="98"/>
      <c r="Y1266" s="98"/>
      <c r="Z1266" s="98"/>
      <c r="AA1266" s="98"/>
      <c r="AE1266" s="98"/>
      <c r="AF1266" s="98"/>
      <c r="AG1266" s="98"/>
      <c r="AH1266" s="98"/>
      <c r="AI1266" s="98"/>
      <c r="AJ1266" s="98"/>
      <c r="AK1266" s="98"/>
    </row>
    <row r="1267" ht="14.25">
      <c r="A1267" s="98"/>
      <c r="B1267" s="98"/>
      <c r="C1267" s="98"/>
      <c r="D1267" s="98"/>
      <c r="E1267" s="98"/>
      <c r="F1267" s="98"/>
      <c r="G1267" s="98"/>
      <c r="H1267" s="98"/>
      <c r="I1267" s="98"/>
      <c r="J1267" s="98"/>
      <c r="K1267" s="98"/>
      <c r="L1267" s="98"/>
      <c r="M1267" s="98"/>
      <c r="R1267" s="98"/>
      <c r="S1267" s="98"/>
      <c r="T1267" s="98"/>
      <c r="U1267" s="98"/>
      <c r="V1267" s="98"/>
      <c r="W1267" s="98"/>
      <c r="X1267" s="98"/>
      <c r="Y1267" s="98"/>
      <c r="Z1267" s="98"/>
      <c r="AA1267" s="98"/>
      <c r="AE1267" s="98"/>
      <c r="AF1267" s="98"/>
      <c r="AG1267" s="98"/>
      <c r="AH1267" s="98"/>
      <c r="AI1267" s="98"/>
      <c r="AJ1267" s="98"/>
      <c r="AK1267" s="98"/>
    </row>
    <row r="1268" ht="14.25">
      <c r="A1268" s="98"/>
      <c r="B1268" s="98"/>
      <c r="C1268" s="98"/>
      <c r="D1268" s="98"/>
      <c r="E1268" s="98"/>
      <c r="F1268" s="98"/>
      <c r="G1268" s="98"/>
      <c r="H1268" s="98"/>
      <c r="I1268" s="98"/>
      <c r="J1268" s="98"/>
      <c r="K1268" s="98"/>
      <c r="L1268" s="98"/>
      <c r="M1268" s="98"/>
      <c r="R1268" s="98"/>
      <c r="S1268" s="98"/>
      <c r="T1268" s="98"/>
      <c r="U1268" s="98"/>
      <c r="V1268" s="98"/>
      <c r="W1268" s="98"/>
      <c r="X1268" s="98"/>
      <c r="Y1268" s="98"/>
      <c r="Z1268" s="98"/>
      <c r="AA1268" s="98"/>
      <c r="AE1268" s="98"/>
      <c r="AF1268" s="98"/>
      <c r="AG1268" s="98"/>
      <c r="AH1268" s="98"/>
      <c r="AI1268" s="98"/>
      <c r="AJ1268" s="98"/>
      <c r="AK1268" s="98"/>
    </row>
    <row r="1269" ht="14.25">
      <c r="A1269" s="98"/>
      <c r="B1269" s="98"/>
      <c r="C1269" s="98"/>
      <c r="D1269" s="98"/>
      <c r="E1269" s="98"/>
      <c r="F1269" s="98"/>
      <c r="G1269" s="98"/>
      <c r="H1269" s="98"/>
      <c r="I1269" s="98"/>
      <c r="J1269" s="98"/>
      <c r="K1269" s="98"/>
      <c r="L1269" s="98"/>
      <c r="M1269" s="98"/>
      <c r="R1269" s="98"/>
      <c r="S1269" s="98"/>
      <c r="T1269" s="98"/>
      <c r="U1269" s="98"/>
      <c r="V1269" s="98"/>
      <c r="W1269" s="98"/>
      <c r="X1269" s="98"/>
      <c r="Y1269" s="98"/>
      <c r="Z1269" s="98"/>
      <c r="AA1269" s="98"/>
      <c r="AE1269" s="98"/>
      <c r="AF1269" s="98"/>
      <c r="AG1269" s="98"/>
      <c r="AH1269" s="98"/>
      <c r="AI1269" s="98"/>
      <c r="AJ1269" s="98"/>
      <c r="AK1269" s="98"/>
    </row>
    <row r="1270" ht="14.25">
      <c r="A1270" s="98"/>
      <c r="B1270" s="98"/>
      <c r="C1270" s="98"/>
      <c r="D1270" s="98"/>
      <c r="E1270" s="98"/>
      <c r="F1270" s="98"/>
      <c r="G1270" s="98"/>
      <c r="H1270" s="98"/>
      <c r="I1270" s="98"/>
      <c r="J1270" s="98"/>
      <c r="K1270" s="98"/>
      <c r="L1270" s="98"/>
      <c r="M1270" s="98"/>
      <c r="R1270" s="98"/>
      <c r="S1270" s="98"/>
      <c r="T1270" s="98"/>
      <c r="U1270" s="98"/>
      <c r="V1270" s="98"/>
      <c r="W1270" s="98"/>
      <c r="X1270" s="98"/>
      <c r="Y1270" s="98"/>
      <c r="Z1270" s="98"/>
      <c r="AA1270" s="98"/>
      <c r="AE1270" s="98"/>
      <c r="AF1270" s="98"/>
      <c r="AG1270" s="98"/>
      <c r="AH1270" s="98"/>
      <c r="AI1270" s="98"/>
      <c r="AJ1270" s="98"/>
      <c r="AK1270" s="98"/>
    </row>
    <row r="1271" ht="14.25">
      <c r="A1271" s="98"/>
      <c r="B1271" s="98"/>
      <c r="C1271" s="98"/>
      <c r="D1271" s="98"/>
      <c r="E1271" s="98"/>
      <c r="F1271" s="98"/>
      <c r="G1271" s="98"/>
      <c r="H1271" s="98"/>
      <c r="I1271" s="98"/>
      <c r="J1271" s="98"/>
      <c r="K1271" s="98"/>
      <c r="L1271" s="98"/>
      <c r="M1271" s="98"/>
      <c r="R1271" s="98"/>
      <c r="S1271" s="98"/>
      <c r="T1271" s="98"/>
      <c r="U1271" s="98"/>
      <c r="V1271" s="98"/>
      <c r="W1271" s="98"/>
      <c r="X1271" s="98"/>
      <c r="Y1271" s="98"/>
      <c r="Z1271" s="98"/>
      <c r="AA1271" s="98"/>
      <c r="AE1271" s="98"/>
      <c r="AF1271" s="98"/>
      <c r="AG1271" s="98"/>
      <c r="AH1271" s="98"/>
      <c r="AI1271" s="98"/>
      <c r="AJ1271" s="98"/>
      <c r="AK1271" s="98"/>
    </row>
    <row r="1272" ht="14.25">
      <c r="A1272" s="98"/>
      <c r="B1272" s="98"/>
      <c r="C1272" s="98"/>
      <c r="D1272" s="98"/>
      <c r="E1272" s="98"/>
      <c r="F1272" s="98"/>
      <c r="G1272" s="98"/>
      <c r="H1272" s="98"/>
      <c r="I1272" s="98"/>
      <c r="J1272" s="98"/>
      <c r="K1272" s="98"/>
      <c r="L1272" s="98"/>
      <c r="M1272" s="98"/>
      <c r="R1272" s="98"/>
      <c r="S1272" s="98"/>
      <c r="T1272" s="98"/>
      <c r="U1272" s="98"/>
      <c r="V1272" s="98"/>
      <c r="W1272" s="98"/>
      <c r="X1272" s="98"/>
      <c r="Y1272" s="98"/>
      <c r="Z1272" s="98"/>
      <c r="AA1272" s="98"/>
      <c r="AE1272" s="98"/>
      <c r="AF1272" s="98"/>
      <c r="AG1272" s="98"/>
      <c r="AH1272" s="98"/>
      <c r="AI1272" s="98"/>
      <c r="AJ1272" s="98"/>
      <c r="AK1272" s="98"/>
    </row>
    <row r="1273" ht="14.25">
      <c r="A1273" s="98"/>
      <c r="B1273" s="98"/>
      <c r="C1273" s="98"/>
      <c r="D1273" s="98"/>
      <c r="E1273" s="98"/>
      <c r="F1273" s="98"/>
      <c r="G1273" s="98"/>
      <c r="H1273" s="98"/>
      <c r="I1273" s="98"/>
      <c r="J1273" s="98"/>
      <c r="K1273" s="98"/>
      <c r="L1273" s="98"/>
      <c r="M1273" s="98"/>
      <c r="R1273" s="98"/>
      <c r="S1273" s="98"/>
      <c r="T1273" s="98"/>
      <c r="U1273" s="98"/>
      <c r="V1273" s="98"/>
      <c r="W1273" s="98"/>
      <c r="X1273" s="98"/>
      <c r="Y1273" s="98"/>
      <c r="Z1273" s="98"/>
      <c r="AA1273" s="98"/>
      <c r="AE1273" s="98"/>
      <c r="AF1273" s="98"/>
      <c r="AG1273" s="98"/>
      <c r="AH1273" s="98"/>
      <c r="AI1273" s="98"/>
      <c r="AJ1273" s="98"/>
      <c r="AK1273" s="98"/>
    </row>
    <row r="1274" ht="14.25">
      <c r="A1274" s="98"/>
      <c r="B1274" s="98"/>
      <c r="C1274" s="98"/>
      <c r="D1274" s="98"/>
      <c r="E1274" s="98"/>
      <c r="F1274" s="98"/>
      <c r="G1274" s="98"/>
      <c r="H1274" s="98"/>
      <c r="I1274" s="98"/>
      <c r="J1274" s="98"/>
      <c r="K1274" s="98"/>
      <c r="L1274" s="98"/>
      <c r="M1274" s="98"/>
      <c r="R1274" s="98"/>
      <c r="S1274" s="98"/>
      <c r="T1274" s="98"/>
      <c r="U1274" s="98"/>
      <c r="V1274" s="98"/>
      <c r="W1274" s="98"/>
      <c r="X1274" s="98"/>
      <c r="Y1274" s="98"/>
      <c r="Z1274" s="98"/>
      <c r="AA1274" s="98"/>
      <c r="AE1274" s="98"/>
      <c r="AF1274" s="98"/>
      <c r="AG1274" s="98"/>
      <c r="AH1274" s="98"/>
      <c r="AI1274" s="98"/>
      <c r="AJ1274" s="98"/>
      <c r="AK1274" s="98"/>
    </row>
    <row r="1275" ht="14.25">
      <c r="A1275" s="98"/>
      <c r="B1275" s="98"/>
      <c r="C1275" s="98"/>
      <c r="D1275" s="98"/>
      <c r="E1275" s="98"/>
      <c r="F1275" s="98"/>
      <c r="G1275" s="98"/>
      <c r="H1275" s="98"/>
      <c r="I1275" s="98"/>
      <c r="J1275" s="98"/>
      <c r="K1275" s="98"/>
      <c r="L1275" s="98"/>
      <c r="M1275" s="98"/>
      <c r="R1275" s="98"/>
      <c r="S1275" s="98"/>
      <c r="T1275" s="98"/>
      <c r="U1275" s="98"/>
      <c r="V1275" s="98"/>
      <c r="W1275" s="98"/>
      <c r="X1275" s="98"/>
      <c r="Y1275" s="98"/>
      <c r="Z1275" s="98"/>
      <c r="AA1275" s="98"/>
      <c r="AE1275" s="98"/>
      <c r="AF1275" s="98"/>
      <c r="AG1275" s="98"/>
      <c r="AH1275" s="98"/>
      <c r="AI1275" s="98"/>
      <c r="AJ1275" s="98"/>
      <c r="AK1275" s="98"/>
    </row>
    <row r="1276" ht="14.25">
      <c r="A1276" s="98"/>
      <c r="B1276" s="98"/>
      <c r="C1276" s="98"/>
      <c r="D1276" s="98"/>
      <c r="E1276" s="98"/>
      <c r="F1276" s="98"/>
      <c r="G1276" s="98"/>
      <c r="H1276" s="98"/>
      <c r="I1276" s="98"/>
      <c r="J1276" s="98"/>
      <c r="K1276" s="98"/>
      <c r="L1276" s="98"/>
      <c r="M1276" s="98"/>
      <c r="R1276" s="98"/>
      <c r="S1276" s="98"/>
      <c r="T1276" s="98"/>
      <c r="U1276" s="98"/>
      <c r="V1276" s="98"/>
      <c r="W1276" s="98"/>
      <c r="X1276" s="98"/>
      <c r="Y1276" s="98"/>
      <c r="Z1276" s="98"/>
      <c r="AA1276" s="98"/>
      <c r="AE1276" s="98"/>
      <c r="AF1276" s="98"/>
      <c r="AG1276" s="98"/>
      <c r="AH1276" s="98"/>
      <c r="AI1276" s="98"/>
      <c r="AJ1276" s="98"/>
      <c r="AK1276" s="98"/>
    </row>
    <row r="1277" ht="14.25">
      <c r="A1277" s="98"/>
      <c r="B1277" s="98"/>
      <c r="C1277" s="98"/>
      <c r="D1277" s="98"/>
      <c r="E1277" s="98"/>
      <c r="F1277" s="98"/>
      <c r="G1277" s="98"/>
      <c r="H1277" s="98"/>
      <c r="I1277" s="98"/>
      <c r="J1277" s="98"/>
      <c r="K1277" s="98"/>
      <c r="L1277" s="98"/>
      <c r="M1277" s="98"/>
      <c r="R1277" s="98"/>
      <c r="S1277" s="98"/>
      <c r="T1277" s="98"/>
      <c r="U1277" s="98"/>
      <c r="V1277" s="98"/>
      <c r="W1277" s="98"/>
      <c r="X1277" s="98"/>
      <c r="Y1277" s="98"/>
      <c r="Z1277" s="98"/>
      <c r="AA1277" s="98"/>
      <c r="AE1277" s="98"/>
      <c r="AF1277" s="98"/>
      <c r="AG1277" s="98"/>
      <c r="AH1277" s="98"/>
      <c r="AI1277" s="98"/>
      <c r="AJ1277" s="98"/>
      <c r="AK1277" s="98"/>
    </row>
    <row r="1278" ht="14.25">
      <c r="A1278" s="98"/>
      <c r="B1278" s="98"/>
      <c r="C1278" s="98"/>
      <c r="D1278" s="98"/>
      <c r="E1278" s="98"/>
      <c r="F1278" s="98"/>
      <c r="G1278" s="98"/>
      <c r="H1278" s="98"/>
      <c r="I1278" s="98"/>
      <c r="J1278" s="98"/>
      <c r="K1278" s="98"/>
      <c r="L1278" s="98"/>
      <c r="M1278" s="98"/>
      <c r="R1278" s="98"/>
      <c r="S1278" s="98"/>
      <c r="T1278" s="98"/>
      <c r="U1278" s="98"/>
      <c r="V1278" s="98"/>
      <c r="W1278" s="98"/>
      <c r="X1278" s="98"/>
      <c r="Y1278" s="98"/>
      <c r="Z1278" s="98"/>
      <c r="AA1278" s="98"/>
      <c r="AE1278" s="98"/>
      <c r="AF1278" s="98"/>
      <c r="AG1278" s="98"/>
      <c r="AH1278" s="98"/>
      <c r="AI1278" s="98"/>
      <c r="AJ1278" s="98"/>
      <c r="AK1278" s="98"/>
    </row>
    <row r="1279" ht="14.25">
      <c r="A1279" s="98"/>
      <c r="B1279" s="98"/>
      <c r="C1279" s="98"/>
      <c r="D1279" s="98"/>
      <c r="E1279" s="98"/>
      <c r="F1279" s="98"/>
      <c r="G1279" s="98"/>
      <c r="H1279" s="98"/>
      <c r="I1279" s="98"/>
      <c r="J1279" s="98"/>
      <c r="K1279" s="98"/>
      <c r="L1279" s="98"/>
      <c r="M1279" s="98"/>
      <c r="R1279" s="98"/>
      <c r="S1279" s="98"/>
      <c r="T1279" s="98"/>
      <c r="U1279" s="98"/>
      <c r="V1279" s="98"/>
      <c r="W1279" s="98"/>
      <c r="X1279" s="98"/>
      <c r="Y1279" s="98"/>
      <c r="Z1279" s="98"/>
      <c r="AA1279" s="98"/>
      <c r="AE1279" s="98"/>
      <c r="AF1279" s="98"/>
      <c r="AG1279" s="98"/>
      <c r="AH1279" s="98"/>
      <c r="AI1279" s="98"/>
      <c r="AJ1279" s="98"/>
      <c r="AK1279" s="98"/>
    </row>
    <row r="1280" ht="14.25">
      <c r="A1280" s="98"/>
      <c r="B1280" s="98"/>
      <c r="C1280" s="98"/>
      <c r="D1280" s="98"/>
      <c r="E1280" s="98"/>
      <c r="F1280" s="98"/>
      <c r="G1280" s="98"/>
      <c r="H1280" s="98"/>
      <c r="I1280" s="98"/>
      <c r="J1280" s="98"/>
      <c r="K1280" s="98"/>
      <c r="L1280" s="98"/>
      <c r="M1280" s="98"/>
      <c r="R1280" s="98"/>
      <c r="S1280" s="98"/>
      <c r="T1280" s="98"/>
      <c r="U1280" s="98"/>
      <c r="V1280" s="98"/>
      <c r="W1280" s="98"/>
      <c r="X1280" s="98"/>
      <c r="Y1280" s="98"/>
      <c r="Z1280" s="98"/>
      <c r="AA1280" s="98"/>
      <c r="AE1280" s="98"/>
      <c r="AF1280" s="98"/>
      <c r="AG1280" s="98"/>
      <c r="AH1280" s="98"/>
      <c r="AI1280" s="98"/>
      <c r="AJ1280" s="98"/>
      <c r="AK1280" s="98"/>
    </row>
    <row r="1281" ht="14.25">
      <c r="A1281" s="98"/>
      <c r="B1281" s="98"/>
      <c r="C1281" s="98"/>
      <c r="D1281" s="98"/>
      <c r="E1281" s="98"/>
      <c r="F1281" s="98"/>
      <c r="G1281" s="98"/>
      <c r="H1281" s="98"/>
      <c r="I1281" s="98"/>
      <c r="J1281" s="98"/>
      <c r="K1281" s="98"/>
      <c r="L1281" s="98"/>
      <c r="M1281" s="98"/>
      <c r="R1281" s="98"/>
      <c r="S1281" s="98"/>
      <c r="T1281" s="98"/>
      <c r="U1281" s="98"/>
      <c r="V1281" s="98"/>
      <c r="W1281" s="98"/>
      <c r="X1281" s="98"/>
      <c r="Y1281" s="98"/>
      <c r="Z1281" s="98"/>
      <c r="AA1281" s="98"/>
      <c r="AE1281" s="98"/>
      <c r="AF1281" s="98"/>
      <c r="AG1281" s="98"/>
      <c r="AH1281" s="98"/>
      <c r="AI1281" s="98"/>
      <c r="AJ1281" s="98"/>
      <c r="AK1281" s="98"/>
    </row>
    <row r="1282" ht="14.25">
      <c r="A1282" s="98"/>
      <c r="B1282" s="98"/>
      <c r="C1282" s="98"/>
      <c r="D1282" s="98"/>
      <c r="E1282" s="98"/>
      <c r="F1282" s="98"/>
      <c r="G1282" s="98"/>
      <c r="H1282" s="98"/>
      <c r="I1282" s="98"/>
      <c r="J1282" s="98"/>
      <c r="K1282" s="98"/>
      <c r="L1282" s="98"/>
      <c r="M1282" s="98"/>
      <c r="R1282" s="98"/>
      <c r="S1282" s="98"/>
      <c r="T1282" s="98"/>
      <c r="U1282" s="98"/>
      <c r="V1282" s="98"/>
      <c r="W1282" s="98"/>
      <c r="X1282" s="98"/>
      <c r="Y1282" s="98"/>
      <c r="Z1282" s="98"/>
      <c r="AA1282" s="98"/>
      <c r="AE1282" s="98"/>
      <c r="AF1282" s="98"/>
      <c r="AG1282" s="98"/>
      <c r="AH1282" s="98"/>
      <c r="AI1282" s="98"/>
      <c r="AJ1282" s="98"/>
      <c r="AK1282" s="98"/>
    </row>
    <row r="1283" ht="14.25">
      <c r="A1283" s="98"/>
      <c r="B1283" s="98"/>
      <c r="C1283" s="98"/>
      <c r="D1283" s="98"/>
      <c r="E1283" s="98"/>
      <c r="F1283" s="98"/>
      <c r="G1283" s="98"/>
      <c r="H1283" s="98"/>
      <c r="I1283" s="98"/>
      <c r="J1283" s="98"/>
      <c r="K1283" s="98"/>
      <c r="L1283" s="98"/>
      <c r="M1283" s="98"/>
      <c r="R1283" s="98"/>
      <c r="S1283" s="98"/>
      <c r="T1283" s="98"/>
      <c r="U1283" s="98"/>
      <c r="V1283" s="98"/>
      <c r="W1283" s="98"/>
      <c r="X1283" s="98"/>
      <c r="Y1283" s="98"/>
      <c r="Z1283" s="98"/>
      <c r="AA1283" s="98"/>
      <c r="AE1283" s="98"/>
      <c r="AF1283" s="98"/>
      <c r="AG1283" s="98"/>
      <c r="AH1283" s="98"/>
      <c r="AI1283" s="98"/>
      <c r="AJ1283" s="98"/>
      <c r="AK1283" s="98"/>
    </row>
    <row r="1284" ht="14.25">
      <c r="A1284" s="98"/>
      <c r="B1284" s="98"/>
      <c r="C1284" s="98"/>
      <c r="D1284" s="98"/>
      <c r="E1284" s="98"/>
      <c r="F1284" s="98"/>
      <c r="G1284" s="98"/>
      <c r="H1284" s="98"/>
      <c r="I1284" s="98"/>
      <c r="J1284" s="98"/>
      <c r="K1284" s="98"/>
      <c r="L1284" s="98"/>
      <c r="M1284" s="98"/>
      <c r="R1284" s="98"/>
      <c r="S1284" s="98"/>
      <c r="T1284" s="98"/>
      <c r="U1284" s="98"/>
      <c r="V1284" s="98"/>
      <c r="W1284" s="98"/>
      <c r="X1284" s="98"/>
      <c r="Y1284" s="98"/>
      <c r="Z1284" s="98"/>
      <c r="AA1284" s="98"/>
      <c r="AE1284" s="98"/>
      <c r="AF1284" s="98"/>
      <c r="AG1284" s="98"/>
      <c r="AH1284" s="98"/>
      <c r="AI1284" s="98"/>
      <c r="AJ1284" s="98"/>
      <c r="AK1284" s="98"/>
    </row>
    <row r="1285" ht="14.25">
      <c r="A1285" s="98"/>
      <c r="B1285" s="98"/>
      <c r="C1285" s="98"/>
      <c r="D1285" s="98"/>
      <c r="E1285" s="98"/>
      <c r="F1285" s="98"/>
      <c r="G1285" s="98"/>
      <c r="H1285" s="98"/>
      <c r="I1285" s="98"/>
      <c r="J1285" s="98"/>
      <c r="K1285" s="98"/>
      <c r="L1285" s="98"/>
      <c r="M1285" s="98"/>
      <c r="R1285" s="98"/>
      <c r="S1285" s="98"/>
      <c r="T1285" s="98"/>
      <c r="U1285" s="98"/>
      <c r="V1285" s="98"/>
      <c r="W1285" s="98"/>
      <c r="X1285" s="98"/>
      <c r="Y1285" s="98"/>
      <c r="Z1285" s="98"/>
      <c r="AA1285" s="98"/>
      <c r="AE1285" s="98"/>
      <c r="AF1285" s="98"/>
      <c r="AG1285" s="98"/>
      <c r="AH1285" s="98"/>
      <c r="AI1285" s="98"/>
      <c r="AJ1285" s="98"/>
      <c r="AK1285" s="98"/>
    </row>
    <row r="1286" ht="14.25">
      <c r="A1286" s="98"/>
      <c r="B1286" s="98"/>
      <c r="C1286" s="98"/>
      <c r="D1286" s="98"/>
      <c r="E1286" s="98"/>
      <c r="F1286" s="98"/>
      <c r="G1286" s="98"/>
      <c r="H1286" s="98"/>
      <c r="I1286" s="98"/>
      <c r="J1286" s="98"/>
      <c r="K1286" s="98"/>
      <c r="L1286" s="98"/>
      <c r="M1286" s="98"/>
      <c r="R1286" s="98"/>
      <c r="S1286" s="98"/>
      <c r="T1286" s="98"/>
      <c r="U1286" s="98"/>
      <c r="V1286" s="98"/>
      <c r="W1286" s="98"/>
      <c r="X1286" s="98"/>
      <c r="Y1286" s="98"/>
      <c r="Z1286" s="98"/>
      <c r="AA1286" s="98"/>
      <c r="AE1286" s="98"/>
      <c r="AF1286" s="98"/>
      <c r="AG1286" s="98"/>
      <c r="AH1286" s="98"/>
      <c r="AI1286" s="98"/>
      <c r="AJ1286" s="98"/>
      <c r="AK1286" s="98"/>
    </row>
    <row r="1287" ht="14.25">
      <c r="A1287" s="98"/>
      <c r="B1287" s="98"/>
      <c r="C1287" s="98"/>
      <c r="D1287" s="98"/>
      <c r="E1287" s="98"/>
      <c r="F1287" s="98"/>
      <c r="G1287" s="98"/>
      <c r="H1287" s="98"/>
      <c r="I1287" s="98"/>
      <c r="J1287" s="98"/>
      <c r="K1287" s="98"/>
      <c r="L1287" s="98"/>
      <c r="M1287" s="98"/>
      <c r="R1287" s="98"/>
      <c r="S1287" s="98"/>
      <c r="T1287" s="98"/>
      <c r="U1287" s="98"/>
      <c r="V1287" s="98"/>
      <c r="W1287" s="98"/>
      <c r="X1287" s="98"/>
      <c r="Y1287" s="98"/>
      <c r="Z1287" s="98"/>
      <c r="AA1287" s="98"/>
      <c r="AE1287" s="98"/>
      <c r="AF1287" s="98"/>
      <c r="AG1287" s="98"/>
      <c r="AH1287" s="98"/>
      <c r="AI1287" s="98"/>
      <c r="AJ1287" s="98"/>
      <c r="AK1287" s="98"/>
    </row>
    <row r="1288" ht="14.25">
      <c r="A1288" s="98"/>
      <c r="B1288" s="98"/>
      <c r="C1288" s="98"/>
      <c r="D1288" s="98"/>
      <c r="E1288" s="98"/>
      <c r="F1288" s="98"/>
      <c r="G1288" s="98"/>
      <c r="H1288" s="98"/>
      <c r="I1288" s="98"/>
      <c r="J1288" s="98"/>
      <c r="K1288" s="98"/>
      <c r="L1288" s="98"/>
      <c r="M1288" s="98"/>
      <c r="R1288" s="98"/>
      <c r="S1288" s="98"/>
      <c r="T1288" s="98"/>
      <c r="U1288" s="98"/>
      <c r="V1288" s="98"/>
      <c r="W1288" s="98"/>
      <c r="X1288" s="98"/>
      <c r="Y1288" s="98"/>
      <c r="Z1288" s="98"/>
      <c r="AA1288" s="98"/>
      <c r="AE1288" s="98"/>
      <c r="AF1288" s="98"/>
      <c r="AG1288" s="98"/>
      <c r="AH1288" s="98"/>
      <c r="AI1288" s="98"/>
      <c r="AJ1288" s="98"/>
      <c r="AK1288" s="98"/>
    </row>
    <row r="1289" ht="14.25">
      <c r="A1289" s="98"/>
      <c r="B1289" s="98"/>
      <c r="C1289" s="98"/>
      <c r="D1289" s="98"/>
      <c r="E1289" s="98"/>
      <c r="F1289" s="98"/>
      <c r="G1289" s="98"/>
      <c r="H1289" s="98"/>
      <c r="I1289" s="98"/>
      <c r="J1289" s="98"/>
      <c r="K1289" s="98"/>
      <c r="L1289" s="98"/>
      <c r="M1289" s="98"/>
      <c r="R1289" s="98"/>
      <c r="S1289" s="98"/>
      <c r="T1289" s="98"/>
      <c r="U1289" s="98"/>
      <c r="V1289" s="98"/>
      <c r="W1289" s="98"/>
      <c r="X1289" s="98"/>
      <c r="Y1289" s="98"/>
      <c r="Z1289" s="98"/>
      <c r="AA1289" s="98"/>
      <c r="AE1289" s="98"/>
      <c r="AF1289" s="98"/>
      <c r="AG1289" s="98"/>
      <c r="AH1289" s="98"/>
      <c r="AI1289" s="98"/>
      <c r="AJ1289" s="98"/>
      <c r="AK1289" s="98"/>
    </row>
    <row r="1290" ht="14.25">
      <c r="A1290" s="98"/>
      <c r="B1290" s="98"/>
      <c r="C1290" s="98"/>
      <c r="D1290" s="98"/>
      <c r="E1290" s="98"/>
      <c r="F1290" s="98"/>
      <c r="G1290" s="98"/>
      <c r="H1290" s="98"/>
      <c r="I1290" s="98"/>
      <c r="J1290" s="98"/>
      <c r="K1290" s="98"/>
      <c r="L1290" s="98"/>
      <c r="M1290" s="98"/>
      <c r="R1290" s="98"/>
      <c r="S1290" s="98"/>
      <c r="T1290" s="98"/>
      <c r="U1290" s="98"/>
      <c r="V1290" s="98"/>
      <c r="W1290" s="98"/>
      <c r="X1290" s="98"/>
      <c r="Y1290" s="98"/>
      <c r="Z1290" s="98"/>
      <c r="AA1290" s="98"/>
      <c r="AE1290" s="98"/>
      <c r="AF1290" s="98"/>
      <c r="AG1290" s="98"/>
      <c r="AH1290" s="98"/>
      <c r="AI1290" s="98"/>
      <c r="AJ1290" s="98"/>
      <c r="AK1290" s="98"/>
    </row>
    <row r="1291" ht="14.25">
      <c r="A1291" s="98"/>
      <c r="B1291" s="98"/>
      <c r="C1291" s="98"/>
      <c r="D1291" s="98"/>
      <c r="E1291" s="98"/>
      <c r="F1291" s="98"/>
      <c r="G1291" s="98"/>
      <c r="H1291" s="98"/>
      <c r="I1291" s="98"/>
      <c r="J1291" s="98"/>
      <c r="K1291" s="98"/>
      <c r="L1291" s="98"/>
      <c r="M1291" s="98"/>
      <c r="R1291" s="98"/>
      <c r="S1291" s="98"/>
      <c r="T1291" s="98"/>
      <c r="U1291" s="98"/>
      <c r="V1291" s="98"/>
      <c r="W1291" s="98"/>
      <c r="X1291" s="98"/>
      <c r="Y1291" s="98"/>
      <c r="Z1291" s="98"/>
      <c r="AA1291" s="98"/>
      <c r="AE1291" s="98"/>
      <c r="AF1291" s="98"/>
      <c r="AG1291" s="98"/>
      <c r="AH1291" s="98"/>
      <c r="AI1291" s="98"/>
      <c r="AJ1291" s="98"/>
      <c r="AK1291" s="98"/>
    </row>
    <row r="1292" ht="14.25">
      <c r="A1292" s="98"/>
      <c r="B1292" s="98"/>
      <c r="C1292" s="98"/>
      <c r="D1292" s="98"/>
      <c r="E1292" s="98"/>
      <c r="F1292" s="98"/>
      <c r="G1292" s="98"/>
      <c r="H1292" s="98"/>
      <c r="I1292" s="98"/>
      <c r="J1292" s="98"/>
      <c r="K1292" s="98"/>
      <c r="L1292" s="98"/>
      <c r="M1292" s="98"/>
      <c r="R1292" s="98"/>
      <c r="S1292" s="98"/>
      <c r="T1292" s="98"/>
      <c r="U1292" s="98"/>
      <c r="V1292" s="98"/>
      <c r="W1292" s="98"/>
      <c r="X1292" s="98"/>
      <c r="Y1292" s="98"/>
      <c r="Z1292" s="98"/>
      <c r="AA1292" s="98"/>
      <c r="AE1292" s="98"/>
      <c r="AF1292" s="98"/>
      <c r="AG1292" s="98"/>
      <c r="AH1292" s="98"/>
      <c r="AI1292" s="98"/>
      <c r="AJ1292" s="98"/>
      <c r="AK1292" s="98"/>
    </row>
    <row r="1293" ht="14.25">
      <c r="A1293" s="98"/>
      <c r="B1293" s="98"/>
      <c r="C1293" s="98"/>
      <c r="D1293" s="98"/>
      <c r="E1293" s="98"/>
      <c r="F1293" s="98"/>
      <c r="G1293" s="98"/>
      <c r="H1293" s="98"/>
      <c r="I1293" s="98"/>
      <c r="J1293" s="98"/>
      <c r="K1293" s="98"/>
      <c r="L1293" s="98"/>
      <c r="M1293" s="98"/>
      <c r="R1293" s="98"/>
      <c r="S1293" s="98"/>
      <c r="T1293" s="98"/>
      <c r="U1293" s="98"/>
      <c r="V1293" s="98"/>
      <c r="W1293" s="98"/>
      <c r="X1293" s="98"/>
      <c r="Y1293" s="98"/>
      <c r="Z1293" s="98"/>
      <c r="AA1293" s="98"/>
      <c r="AE1293" s="98"/>
      <c r="AF1293" s="98"/>
      <c r="AG1293" s="98"/>
      <c r="AH1293" s="98"/>
      <c r="AI1293" s="98"/>
      <c r="AJ1293" s="98"/>
      <c r="AK1293" s="98"/>
    </row>
    <row r="1294" ht="14.25">
      <c r="A1294" s="98"/>
      <c r="B1294" s="98"/>
      <c r="C1294" s="98"/>
      <c r="D1294" s="98"/>
      <c r="E1294" s="98"/>
      <c r="F1294" s="98"/>
      <c r="G1294" s="98"/>
      <c r="H1294" s="98"/>
      <c r="I1294" s="98"/>
      <c r="J1294" s="98"/>
      <c r="K1294" s="98"/>
      <c r="L1294" s="98"/>
      <c r="M1294" s="98"/>
      <c r="R1294" s="98"/>
      <c r="S1294" s="98"/>
      <c r="T1294" s="98"/>
      <c r="U1294" s="98"/>
      <c r="V1294" s="98"/>
      <c r="W1294" s="98"/>
      <c r="X1294" s="98"/>
      <c r="Y1294" s="98"/>
      <c r="Z1294" s="98"/>
      <c r="AA1294" s="98"/>
      <c r="AE1294" s="98"/>
      <c r="AF1294" s="98"/>
      <c r="AG1294" s="98"/>
      <c r="AH1294" s="98"/>
      <c r="AI1294" s="98"/>
      <c r="AJ1294" s="98"/>
      <c r="AK1294" s="98"/>
    </row>
    <row r="1295" ht="14.25">
      <c r="A1295" s="98"/>
      <c r="B1295" s="98"/>
      <c r="C1295" s="98"/>
      <c r="D1295" s="98"/>
      <c r="E1295" s="98"/>
      <c r="F1295" s="98"/>
      <c r="G1295" s="98"/>
      <c r="H1295" s="98"/>
      <c r="I1295" s="98"/>
      <c r="J1295" s="98"/>
      <c r="K1295" s="98"/>
      <c r="L1295" s="98"/>
      <c r="M1295" s="98"/>
      <c r="R1295" s="98"/>
      <c r="S1295" s="98"/>
      <c r="T1295" s="98"/>
      <c r="U1295" s="98"/>
      <c r="V1295" s="98"/>
      <c r="W1295" s="98"/>
      <c r="X1295" s="98"/>
      <c r="Y1295" s="98"/>
      <c r="Z1295" s="98"/>
      <c r="AA1295" s="98"/>
      <c r="AE1295" s="98"/>
      <c r="AF1295" s="98"/>
      <c r="AG1295" s="98"/>
      <c r="AH1295" s="98"/>
      <c r="AI1295" s="98"/>
      <c r="AJ1295" s="98"/>
      <c r="AK1295" s="98"/>
    </row>
    <row r="1296" ht="14.25">
      <c r="A1296" s="98"/>
      <c r="B1296" s="98"/>
      <c r="C1296" s="98"/>
      <c r="D1296" s="98"/>
      <c r="E1296" s="98"/>
      <c r="F1296" s="98"/>
      <c r="G1296" s="98"/>
      <c r="H1296" s="98"/>
      <c r="I1296" s="98"/>
      <c r="J1296" s="98"/>
      <c r="K1296" s="98"/>
      <c r="L1296" s="98"/>
      <c r="M1296" s="98"/>
      <c r="R1296" s="98"/>
      <c r="S1296" s="98"/>
      <c r="T1296" s="98"/>
      <c r="U1296" s="98"/>
      <c r="V1296" s="98"/>
      <c r="W1296" s="98"/>
      <c r="X1296" s="98"/>
      <c r="Y1296" s="98"/>
      <c r="Z1296" s="98"/>
      <c r="AA1296" s="98"/>
      <c r="AE1296" s="98"/>
      <c r="AF1296" s="98"/>
      <c r="AG1296" s="98"/>
      <c r="AH1296" s="98"/>
      <c r="AI1296" s="98"/>
      <c r="AJ1296" s="98"/>
      <c r="AK1296" s="98"/>
    </row>
    <row r="1297" ht="14.25">
      <c r="A1297" s="98"/>
      <c r="B1297" s="98"/>
      <c r="C1297" s="98"/>
      <c r="D1297" s="98"/>
      <c r="E1297" s="98"/>
      <c r="F1297" s="98"/>
      <c r="G1297" s="98"/>
      <c r="H1297" s="98"/>
      <c r="I1297" s="98"/>
      <c r="J1297" s="98"/>
      <c r="K1297" s="98"/>
      <c r="L1297" s="98"/>
      <c r="M1297" s="98"/>
      <c r="R1297" s="98"/>
      <c r="S1297" s="98"/>
      <c r="T1297" s="98"/>
      <c r="U1297" s="98"/>
      <c r="V1297" s="98"/>
      <c r="W1297" s="98"/>
      <c r="X1297" s="98"/>
      <c r="Y1297" s="98"/>
      <c r="Z1297" s="98"/>
      <c r="AA1297" s="98"/>
      <c r="AE1297" s="98"/>
      <c r="AF1297" s="98"/>
      <c r="AG1297" s="98"/>
      <c r="AH1297" s="98"/>
      <c r="AI1297" s="98"/>
      <c r="AJ1297" s="98"/>
      <c r="AK1297" s="98"/>
    </row>
    <row r="1298" ht="14.25">
      <c r="A1298" s="98"/>
      <c r="B1298" s="98"/>
      <c r="C1298" s="98"/>
      <c r="D1298" s="98"/>
      <c r="E1298" s="98"/>
      <c r="F1298" s="98"/>
      <c r="G1298" s="98"/>
      <c r="H1298" s="98"/>
      <c r="I1298" s="98"/>
      <c r="J1298" s="98"/>
      <c r="K1298" s="98"/>
      <c r="L1298" s="98"/>
      <c r="M1298" s="98"/>
      <c r="R1298" s="98"/>
      <c r="S1298" s="98"/>
      <c r="T1298" s="98"/>
      <c r="U1298" s="98"/>
      <c r="V1298" s="98"/>
      <c r="W1298" s="98"/>
      <c r="X1298" s="98"/>
      <c r="Y1298" s="98"/>
      <c r="Z1298" s="98"/>
      <c r="AA1298" s="98"/>
      <c r="AE1298" s="98"/>
      <c r="AF1298" s="98"/>
      <c r="AG1298" s="98"/>
      <c r="AH1298" s="98"/>
      <c r="AI1298" s="98"/>
      <c r="AJ1298" s="98"/>
      <c r="AK1298" s="98"/>
    </row>
    <row r="1299" ht="14.25">
      <c r="A1299" s="98"/>
      <c r="B1299" s="98"/>
      <c r="C1299" s="98"/>
      <c r="D1299" s="98"/>
      <c r="E1299" s="98"/>
      <c r="F1299" s="98"/>
      <c r="G1299" s="98"/>
      <c r="H1299" s="98"/>
      <c r="I1299" s="98"/>
      <c r="J1299" s="98"/>
      <c r="K1299" s="98"/>
      <c r="L1299" s="98"/>
      <c r="M1299" s="98"/>
      <c r="R1299" s="98"/>
      <c r="S1299" s="98"/>
      <c r="T1299" s="98"/>
      <c r="U1299" s="98"/>
      <c r="V1299" s="98"/>
      <c r="W1299" s="98"/>
      <c r="X1299" s="98"/>
      <c r="Y1299" s="98"/>
      <c r="Z1299" s="98"/>
      <c r="AA1299" s="98"/>
      <c r="AE1299" s="98"/>
      <c r="AF1299" s="98"/>
      <c r="AG1299" s="98"/>
      <c r="AH1299" s="98"/>
      <c r="AI1299" s="98"/>
      <c r="AJ1299" s="98"/>
      <c r="AK1299" s="98"/>
    </row>
    <row r="1300" ht="14.25">
      <c r="A1300" s="98"/>
      <c r="B1300" s="98"/>
      <c r="C1300" s="98"/>
      <c r="D1300" s="98"/>
      <c r="E1300" s="98"/>
      <c r="F1300" s="98"/>
      <c r="G1300" s="98"/>
      <c r="H1300" s="98"/>
      <c r="I1300" s="98"/>
      <c r="J1300" s="98"/>
      <c r="K1300" s="98"/>
      <c r="L1300" s="98"/>
      <c r="M1300" s="98"/>
      <c r="R1300" s="98"/>
      <c r="S1300" s="98"/>
      <c r="T1300" s="98"/>
      <c r="U1300" s="98"/>
      <c r="V1300" s="98"/>
      <c r="W1300" s="98"/>
      <c r="X1300" s="98"/>
      <c r="Y1300" s="98"/>
      <c r="Z1300" s="98"/>
      <c r="AA1300" s="98"/>
      <c r="AE1300" s="98"/>
      <c r="AF1300" s="98"/>
      <c r="AG1300" s="98"/>
      <c r="AH1300" s="98"/>
      <c r="AI1300" s="98"/>
      <c r="AJ1300" s="98"/>
      <c r="AK1300" s="98"/>
    </row>
    <row r="1301" ht="14.25">
      <c r="A1301" s="98"/>
      <c r="B1301" s="98"/>
      <c r="C1301" s="98"/>
      <c r="D1301" s="98"/>
      <c r="E1301" s="98"/>
      <c r="F1301" s="98"/>
      <c r="G1301" s="98"/>
      <c r="H1301" s="98"/>
      <c r="I1301" s="98"/>
      <c r="J1301" s="98"/>
      <c r="K1301" s="98"/>
      <c r="L1301" s="98"/>
      <c r="M1301" s="98"/>
      <c r="R1301" s="98"/>
      <c r="S1301" s="98"/>
      <c r="T1301" s="98"/>
      <c r="U1301" s="98"/>
      <c r="V1301" s="98"/>
      <c r="W1301" s="98"/>
      <c r="X1301" s="98"/>
      <c r="Y1301" s="98"/>
      <c r="Z1301" s="98"/>
      <c r="AA1301" s="98"/>
      <c r="AE1301" s="98"/>
      <c r="AF1301" s="98"/>
      <c r="AG1301" s="98"/>
      <c r="AH1301" s="98"/>
      <c r="AI1301" s="98"/>
      <c r="AJ1301" s="98"/>
      <c r="AK1301" s="98"/>
    </row>
    <row r="1302" ht="14.25">
      <c r="A1302" s="98"/>
      <c r="B1302" s="98"/>
      <c r="C1302" s="98"/>
      <c r="D1302" s="98"/>
      <c r="E1302" s="98"/>
      <c r="F1302" s="98"/>
      <c r="G1302" s="98"/>
      <c r="H1302" s="98"/>
      <c r="I1302" s="98"/>
      <c r="J1302" s="98"/>
      <c r="K1302" s="98"/>
      <c r="L1302" s="98"/>
      <c r="M1302" s="98"/>
      <c r="R1302" s="98"/>
      <c r="S1302" s="98"/>
      <c r="T1302" s="98"/>
      <c r="U1302" s="98"/>
      <c r="V1302" s="98"/>
      <c r="W1302" s="98"/>
      <c r="X1302" s="98"/>
      <c r="Y1302" s="98"/>
      <c r="Z1302" s="98"/>
      <c r="AA1302" s="98"/>
      <c r="AE1302" s="98"/>
      <c r="AF1302" s="98"/>
      <c r="AG1302" s="98"/>
      <c r="AH1302" s="98"/>
      <c r="AI1302" s="98"/>
      <c r="AJ1302" s="98"/>
      <c r="AK1302" s="98"/>
    </row>
    <row r="1303" ht="14.25">
      <c r="A1303" s="98"/>
      <c r="B1303" s="98"/>
      <c r="C1303" s="98"/>
      <c r="D1303" s="98"/>
      <c r="E1303" s="98"/>
      <c r="F1303" s="98"/>
      <c r="G1303" s="98"/>
      <c r="H1303" s="98"/>
      <c r="I1303" s="98"/>
      <c r="J1303" s="98"/>
      <c r="K1303" s="98"/>
      <c r="L1303" s="98"/>
      <c r="M1303" s="98"/>
      <c r="R1303" s="98"/>
      <c r="S1303" s="98"/>
      <c r="T1303" s="98"/>
      <c r="U1303" s="98"/>
      <c r="V1303" s="98"/>
      <c r="W1303" s="98"/>
      <c r="X1303" s="98"/>
      <c r="Y1303" s="98"/>
      <c r="Z1303" s="98"/>
      <c r="AA1303" s="98"/>
      <c r="AE1303" s="98"/>
      <c r="AF1303" s="98"/>
      <c r="AG1303" s="98"/>
      <c r="AH1303" s="98"/>
      <c r="AI1303" s="98"/>
      <c r="AJ1303" s="98"/>
      <c r="AK1303" s="98"/>
    </row>
    <row r="1304" ht="14.25">
      <c r="A1304" s="98"/>
      <c r="B1304" s="98"/>
      <c r="C1304" s="98"/>
      <c r="D1304" s="98"/>
      <c r="E1304" s="98"/>
      <c r="F1304" s="98"/>
      <c r="G1304" s="98"/>
      <c r="H1304" s="98"/>
      <c r="I1304" s="98"/>
      <c r="J1304" s="98"/>
      <c r="K1304" s="98"/>
      <c r="L1304" s="98"/>
      <c r="M1304" s="98"/>
      <c r="R1304" s="98"/>
      <c r="S1304" s="98"/>
      <c r="T1304" s="98"/>
      <c r="U1304" s="98"/>
      <c r="V1304" s="98"/>
      <c r="W1304" s="98"/>
      <c r="X1304" s="98"/>
      <c r="Y1304" s="98"/>
      <c r="Z1304" s="98"/>
      <c r="AA1304" s="98"/>
      <c r="AE1304" s="98"/>
      <c r="AF1304" s="98"/>
      <c r="AG1304" s="98"/>
      <c r="AH1304" s="98"/>
      <c r="AI1304" s="98"/>
      <c r="AJ1304" s="98"/>
      <c r="AK1304" s="98"/>
    </row>
    <row r="1305" ht="14.25">
      <c r="A1305" s="98"/>
      <c r="B1305" s="98"/>
      <c r="C1305" s="98"/>
      <c r="D1305" s="98"/>
      <c r="E1305" s="98"/>
      <c r="F1305" s="98"/>
      <c r="G1305" s="98"/>
      <c r="H1305" s="98"/>
      <c r="I1305" s="98"/>
      <c r="J1305" s="98"/>
      <c r="K1305" s="98"/>
      <c r="L1305" s="98"/>
      <c r="M1305" s="98"/>
      <c r="R1305" s="98"/>
      <c r="S1305" s="98"/>
      <c r="T1305" s="98"/>
      <c r="U1305" s="98"/>
      <c r="V1305" s="98"/>
      <c r="W1305" s="98"/>
      <c r="X1305" s="98"/>
      <c r="Y1305" s="98"/>
      <c r="Z1305" s="98"/>
      <c r="AA1305" s="98"/>
      <c r="AE1305" s="98"/>
      <c r="AF1305" s="98"/>
      <c r="AG1305" s="98"/>
      <c r="AH1305" s="98"/>
      <c r="AI1305" s="98"/>
      <c r="AJ1305" s="98"/>
      <c r="AK1305" s="98"/>
    </row>
    <row r="1306" ht="14.25">
      <c r="A1306" s="98"/>
      <c r="B1306" s="98"/>
      <c r="C1306" s="98"/>
      <c r="D1306" s="98"/>
      <c r="E1306" s="98"/>
      <c r="F1306" s="98"/>
      <c r="G1306" s="98"/>
      <c r="H1306" s="98"/>
      <c r="I1306" s="98"/>
      <c r="J1306" s="98"/>
      <c r="K1306" s="98"/>
      <c r="L1306" s="98"/>
      <c r="M1306" s="98"/>
      <c r="R1306" s="98"/>
      <c r="S1306" s="98"/>
      <c r="T1306" s="98"/>
      <c r="U1306" s="98"/>
      <c r="V1306" s="98"/>
      <c r="W1306" s="98"/>
      <c r="X1306" s="98"/>
      <c r="Y1306" s="98"/>
      <c r="Z1306" s="98"/>
      <c r="AA1306" s="98"/>
      <c r="AE1306" s="98"/>
      <c r="AF1306" s="98"/>
      <c r="AG1306" s="98"/>
      <c r="AH1306" s="98"/>
      <c r="AI1306" s="98"/>
      <c r="AJ1306" s="98"/>
      <c r="AK1306" s="98"/>
    </row>
    <row r="1307" ht="14.25">
      <c r="A1307" s="98"/>
      <c r="B1307" s="98"/>
      <c r="C1307" s="98"/>
      <c r="D1307" s="98"/>
      <c r="E1307" s="98"/>
      <c r="F1307" s="98"/>
      <c r="G1307" s="98"/>
      <c r="H1307" s="98"/>
      <c r="I1307" s="98"/>
      <c r="J1307" s="98"/>
      <c r="K1307" s="98"/>
      <c r="L1307" s="98"/>
      <c r="M1307" s="98"/>
      <c r="R1307" s="98"/>
      <c r="S1307" s="98"/>
      <c r="T1307" s="98"/>
      <c r="U1307" s="98"/>
      <c r="V1307" s="98"/>
      <c r="W1307" s="98"/>
      <c r="X1307" s="98"/>
      <c r="Y1307" s="98"/>
      <c r="Z1307" s="98"/>
      <c r="AA1307" s="98"/>
      <c r="AE1307" s="98"/>
      <c r="AF1307" s="98"/>
      <c r="AG1307" s="98"/>
      <c r="AH1307" s="98"/>
      <c r="AI1307" s="98"/>
      <c r="AJ1307" s="98"/>
      <c r="AK1307" s="98"/>
    </row>
    <row r="1308" ht="14.25">
      <c r="A1308" s="98"/>
      <c r="B1308" s="98"/>
      <c r="C1308" s="98"/>
      <c r="D1308" s="98"/>
      <c r="E1308" s="98"/>
      <c r="F1308" s="98"/>
      <c r="G1308" s="98"/>
      <c r="H1308" s="98"/>
      <c r="I1308" s="98"/>
      <c r="J1308" s="98"/>
      <c r="K1308" s="98"/>
      <c r="L1308" s="98"/>
      <c r="M1308" s="98"/>
      <c r="R1308" s="98"/>
      <c r="S1308" s="98"/>
      <c r="T1308" s="98"/>
      <c r="U1308" s="98"/>
      <c r="V1308" s="98"/>
      <c r="W1308" s="98"/>
      <c r="X1308" s="98"/>
      <c r="Y1308" s="98"/>
      <c r="Z1308" s="98"/>
      <c r="AA1308" s="98"/>
      <c r="AE1308" s="98"/>
      <c r="AF1308" s="98"/>
      <c r="AG1308" s="98"/>
      <c r="AH1308" s="98"/>
      <c r="AI1308" s="98"/>
      <c r="AJ1308" s="98"/>
      <c r="AK1308" s="98"/>
    </row>
    <row r="1309" ht="14.25">
      <c r="A1309" s="98"/>
      <c r="B1309" s="98"/>
      <c r="C1309" s="98"/>
      <c r="D1309" s="98"/>
      <c r="E1309" s="98"/>
      <c r="F1309" s="98"/>
      <c r="G1309" s="98"/>
      <c r="H1309" s="98"/>
      <c r="I1309" s="98"/>
      <c r="J1309" s="98"/>
      <c r="K1309" s="98"/>
      <c r="L1309" s="98"/>
      <c r="M1309" s="98"/>
      <c r="R1309" s="98"/>
      <c r="S1309" s="98"/>
      <c r="T1309" s="98"/>
      <c r="U1309" s="98"/>
      <c r="V1309" s="98"/>
      <c r="W1309" s="98"/>
      <c r="X1309" s="98"/>
      <c r="Y1309" s="98"/>
      <c r="Z1309" s="98"/>
      <c r="AA1309" s="98"/>
      <c r="AE1309" s="98"/>
      <c r="AF1309" s="98"/>
      <c r="AG1309" s="98"/>
      <c r="AH1309" s="98"/>
      <c r="AI1309" s="98"/>
      <c r="AJ1309" s="98"/>
      <c r="AK1309" s="98"/>
    </row>
    <row r="1310" ht="14.25">
      <c r="A1310" s="98"/>
      <c r="B1310" s="98"/>
      <c r="C1310" s="98"/>
      <c r="D1310" s="98"/>
      <c r="E1310" s="98"/>
      <c r="F1310" s="98"/>
      <c r="G1310" s="98"/>
      <c r="H1310" s="98"/>
      <c r="I1310" s="98"/>
      <c r="J1310" s="98"/>
      <c r="K1310" s="98"/>
      <c r="L1310" s="98"/>
      <c r="M1310" s="98"/>
      <c r="R1310" s="98"/>
      <c r="S1310" s="98"/>
      <c r="T1310" s="98"/>
      <c r="U1310" s="98"/>
      <c r="V1310" s="98"/>
      <c r="W1310" s="98"/>
      <c r="X1310" s="98"/>
      <c r="Y1310" s="98"/>
      <c r="Z1310" s="98"/>
      <c r="AA1310" s="98"/>
      <c r="AE1310" s="98"/>
      <c r="AF1310" s="98"/>
      <c r="AG1310" s="98"/>
      <c r="AH1310" s="98"/>
      <c r="AI1310" s="98"/>
      <c r="AJ1310" s="98"/>
      <c r="AK1310" s="98"/>
    </row>
    <row r="1311" ht="14.25">
      <c r="A1311" s="98"/>
      <c r="B1311" s="98"/>
      <c r="C1311" s="98"/>
      <c r="D1311" s="98"/>
      <c r="E1311" s="98"/>
      <c r="F1311" s="98"/>
      <c r="G1311" s="98"/>
      <c r="H1311" s="98"/>
      <c r="I1311" s="98"/>
      <c r="J1311" s="98"/>
      <c r="K1311" s="98"/>
      <c r="L1311" s="98"/>
      <c r="M1311" s="98"/>
      <c r="R1311" s="98"/>
      <c r="S1311" s="98"/>
      <c r="T1311" s="98"/>
      <c r="U1311" s="98"/>
      <c r="V1311" s="98"/>
      <c r="W1311" s="98"/>
      <c r="X1311" s="98"/>
      <c r="Y1311" s="98"/>
      <c r="Z1311" s="98"/>
      <c r="AA1311" s="98"/>
      <c r="AE1311" s="98"/>
      <c r="AF1311" s="98"/>
      <c r="AG1311" s="98"/>
      <c r="AH1311" s="98"/>
      <c r="AI1311" s="98"/>
      <c r="AJ1311" s="98"/>
      <c r="AK1311" s="98"/>
    </row>
    <row r="1312" ht="14.25">
      <c r="A1312" s="98"/>
      <c r="B1312" s="98"/>
      <c r="C1312" s="98"/>
      <c r="D1312" s="98"/>
      <c r="E1312" s="98"/>
      <c r="F1312" s="98"/>
      <c r="G1312" s="98"/>
      <c r="H1312" s="98"/>
      <c r="I1312" s="98"/>
      <c r="J1312" s="98"/>
      <c r="K1312" s="98"/>
      <c r="L1312" s="98"/>
      <c r="M1312" s="98"/>
      <c r="R1312" s="98"/>
      <c r="S1312" s="98"/>
      <c r="T1312" s="98"/>
      <c r="U1312" s="98"/>
      <c r="V1312" s="98"/>
      <c r="W1312" s="98"/>
      <c r="X1312" s="98"/>
      <c r="Y1312" s="98"/>
      <c r="Z1312" s="98"/>
      <c r="AA1312" s="98"/>
      <c r="AE1312" s="98"/>
      <c r="AF1312" s="98"/>
      <c r="AG1312" s="98"/>
      <c r="AH1312" s="98"/>
      <c r="AI1312" s="98"/>
      <c r="AJ1312" s="98"/>
      <c r="AK1312" s="98"/>
    </row>
    <row r="1313" ht="14.25">
      <c r="A1313" s="98"/>
      <c r="B1313" s="98"/>
      <c r="C1313" s="98"/>
      <c r="D1313" s="98"/>
      <c r="E1313" s="98"/>
      <c r="F1313" s="98"/>
      <c r="G1313" s="98"/>
      <c r="H1313" s="98"/>
      <c r="I1313" s="98"/>
      <c r="J1313" s="98"/>
      <c r="K1313" s="98"/>
      <c r="L1313" s="98"/>
      <c r="M1313" s="98"/>
      <c r="R1313" s="98"/>
      <c r="S1313" s="98"/>
      <c r="T1313" s="98"/>
      <c r="U1313" s="98"/>
      <c r="V1313" s="98"/>
      <c r="W1313" s="98"/>
      <c r="X1313" s="98"/>
      <c r="Y1313" s="98"/>
      <c r="Z1313" s="98"/>
      <c r="AA1313" s="98"/>
      <c r="AE1313" s="98"/>
      <c r="AF1313" s="98"/>
      <c r="AG1313" s="98"/>
      <c r="AH1313" s="98"/>
      <c r="AI1313" s="98"/>
      <c r="AJ1313" s="98"/>
      <c r="AK1313" s="98"/>
    </row>
    <row r="1314" ht="14.25">
      <c r="A1314" s="98"/>
      <c r="B1314" s="98"/>
      <c r="C1314" s="98"/>
      <c r="D1314" s="98"/>
      <c r="E1314" s="98"/>
      <c r="F1314" s="98"/>
      <c r="G1314" s="98"/>
      <c r="H1314" s="98"/>
      <c r="I1314" s="98"/>
      <c r="J1314" s="98"/>
      <c r="K1314" s="98"/>
      <c r="L1314" s="98"/>
      <c r="M1314" s="98"/>
      <c r="R1314" s="98"/>
      <c r="S1314" s="98"/>
      <c r="T1314" s="98"/>
      <c r="U1314" s="98"/>
      <c r="V1314" s="98"/>
      <c r="W1314" s="98"/>
      <c r="X1314" s="98"/>
      <c r="Y1314" s="98"/>
      <c r="Z1314" s="98"/>
      <c r="AA1314" s="98"/>
      <c r="AE1314" s="98"/>
      <c r="AF1314" s="98"/>
      <c r="AG1314" s="98"/>
      <c r="AH1314" s="98"/>
      <c r="AI1314" s="98"/>
      <c r="AJ1314" s="98"/>
      <c r="AK1314" s="98"/>
    </row>
    <row r="1315" ht="14.25">
      <c r="A1315" s="98"/>
      <c r="B1315" s="98"/>
      <c r="C1315" s="98"/>
      <c r="D1315" s="98"/>
      <c r="E1315" s="98"/>
      <c r="F1315" s="98"/>
      <c r="G1315" s="98"/>
      <c r="H1315" s="98"/>
      <c r="I1315" s="98"/>
      <c r="J1315" s="98"/>
      <c r="K1315" s="98"/>
      <c r="L1315" s="98"/>
      <c r="M1315" s="98"/>
      <c r="R1315" s="98"/>
      <c r="S1315" s="98"/>
      <c r="T1315" s="98"/>
      <c r="U1315" s="98"/>
      <c r="V1315" s="98"/>
      <c r="W1315" s="98"/>
      <c r="X1315" s="98"/>
      <c r="Y1315" s="98"/>
      <c r="Z1315" s="98"/>
      <c r="AA1315" s="98"/>
      <c r="AE1315" s="98"/>
      <c r="AF1315" s="98"/>
      <c r="AG1315" s="98"/>
      <c r="AH1315" s="98"/>
      <c r="AI1315" s="98"/>
      <c r="AJ1315" s="98"/>
      <c r="AK1315" s="98"/>
    </row>
    <row r="1316" ht="14.25">
      <c r="A1316" s="98"/>
      <c r="B1316" s="98"/>
      <c r="C1316" s="98"/>
      <c r="D1316" s="98"/>
      <c r="E1316" s="98"/>
      <c r="F1316" s="98"/>
      <c r="G1316" s="98"/>
      <c r="H1316" s="98"/>
      <c r="I1316" s="98"/>
      <c r="J1316" s="98"/>
      <c r="K1316" s="98"/>
      <c r="L1316" s="98"/>
      <c r="M1316" s="98"/>
      <c r="R1316" s="98"/>
      <c r="S1316" s="98"/>
      <c r="T1316" s="98"/>
      <c r="U1316" s="98"/>
      <c r="V1316" s="98"/>
      <c r="W1316" s="98"/>
      <c r="X1316" s="98"/>
      <c r="Y1316" s="98"/>
      <c r="Z1316" s="98"/>
      <c r="AA1316" s="98"/>
      <c r="AE1316" s="98"/>
      <c r="AF1316" s="98"/>
      <c r="AG1316" s="98"/>
      <c r="AH1316" s="98"/>
      <c r="AI1316" s="98"/>
      <c r="AJ1316" s="98"/>
      <c r="AK1316" s="98"/>
    </row>
    <row r="1317" ht="14.25">
      <c r="A1317" s="98"/>
      <c r="B1317" s="98"/>
      <c r="C1317" s="98"/>
      <c r="D1317" s="98"/>
      <c r="E1317" s="98"/>
      <c r="F1317" s="98"/>
      <c r="G1317" s="98"/>
      <c r="H1317" s="98"/>
      <c r="I1317" s="98"/>
      <c r="J1317" s="98"/>
      <c r="K1317" s="98"/>
      <c r="L1317" s="98"/>
      <c r="M1317" s="98"/>
      <c r="R1317" s="98"/>
      <c r="S1317" s="98"/>
      <c r="T1317" s="98"/>
      <c r="U1317" s="98"/>
      <c r="V1317" s="98"/>
      <c r="W1317" s="98"/>
      <c r="X1317" s="98"/>
      <c r="Y1317" s="98"/>
      <c r="Z1317" s="98"/>
      <c r="AA1317" s="98"/>
      <c r="AE1317" s="98"/>
      <c r="AF1317" s="98"/>
      <c r="AG1317" s="98"/>
      <c r="AH1317" s="98"/>
      <c r="AI1317" s="98"/>
      <c r="AJ1317" s="98"/>
      <c r="AK1317" s="98"/>
    </row>
    <row r="1318" ht="14.25">
      <c r="A1318" s="98"/>
      <c r="B1318" s="98"/>
      <c r="C1318" s="98"/>
      <c r="D1318" s="98"/>
      <c r="E1318" s="98"/>
      <c r="F1318" s="98"/>
      <c r="G1318" s="98"/>
      <c r="H1318" s="98"/>
      <c r="I1318" s="98"/>
      <c r="J1318" s="98"/>
      <c r="K1318" s="98"/>
      <c r="L1318" s="98"/>
      <c r="M1318" s="98"/>
      <c r="R1318" s="98"/>
      <c r="S1318" s="98"/>
      <c r="T1318" s="98"/>
      <c r="U1318" s="98"/>
      <c r="V1318" s="98"/>
      <c r="W1318" s="98"/>
      <c r="X1318" s="98"/>
      <c r="Y1318" s="98"/>
      <c r="Z1318" s="98"/>
      <c r="AA1318" s="98"/>
      <c r="AE1318" s="98"/>
      <c r="AF1318" s="98"/>
      <c r="AG1318" s="98"/>
      <c r="AH1318" s="98"/>
      <c r="AI1318" s="98"/>
      <c r="AJ1318" s="98"/>
      <c r="AK1318" s="98"/>
    </row>
    <row r="1319" ht="14.25">
      <c r="A1319" s="98"/>
      <c r="B1319" s="98"/>
      <c r="C1319" s="98"/>
      <c r="D1319" s="98"/>
      <c r="E1319" s="98"/>
      <c r="F1319" s="98"/>
      <c r="G1319" s="98"/>
      <c r="H1319" s="98"/>
      <c r="I1319" s="98"/>
      <c r="J1319" s="98"/>
      <c r="K1319" s="98"/>
      <c r="L1319" s="98"/>
      <c r="M1319" s="98"/>
      <c r="R1319" s="98"/>
      <c r="S1319" s="98"/>
      <c r="T1319" s="98"/>
      <c r="U1319" s="98"/>
      <c r="V1319" s="98"/>
      <c r="W1319" s="98"/>
      <c r="X1319" s="98"/>
      <c r="Y1319" s="98"/>
      <c r="Z1319" s="98"/>
      <c r="AA1319" s="98"/>
      <c r="AE1319" s="98"/>
      <c r="AF1319" s="98"/>
      <c r="AG1319" s="98"/>
      <c r="AH1319" s="98"/>
      <c r="AI1319" s="98"/>
      <c r="AJ1319" s="98"/>
      <c r="AK1319" s="98"/>
    </row>
    <row r="1320" ht="14.25">
      <c r="A1320" s="98"/>
      <c r="B1320" s="98"/>
      <c r="C1320" s="98"/>
      <c r="D1320" s="98"/>
      <c r="E1320" s="98"/>
      <c r="F1320" s="98"/>
      <c r="G1320" s="98"/>
      <c r="H1320" s="98"/>
      <c r="I1320" s="98"/>
      <c r="J1320" s="98"/>
      <c r="K1320" s="98"/>
      <c r="L1320" s="98"/>
      <c r="M1320" s="98"/>
      <c r="R1320" s="98"/>
      <c r="S1320" s="98"/>
      <c r="T1320" s="98"/>
      <c r="U1320" s="98"/>
      <c r="V1320" s="98"/>
      <c r="W1320" s="98"/>
      <c r="X1320" s="98"/>
      <c r="Y1320" s="98"/>
      <c r="Z1320" s="98"/>
      <c r="AA1320" s="98"/>
      <c r="AE1320" s="98"/>
      <c r="AF1320" s="98"/>
      <c r="AG1320" s="98"/>
      <c r="AH1320" s="98"/>
      <c r="AI1320" s="98"/>
      <c r="AJ1320" s="98"/>
      <c r="AK1320" s="98"/>
    </row>
    <row r="1321" ht="14.25">
      <c r="A1321" s="98"/>
      <c r="B1321" s="98"/>
      <c r="C1321" s="98"/>
      <c r="D1321" s="98"/>
      <c r="E1321" s="98"/>
      <c r="F1321" s="98"/>
      <c r="G1321" s="98"/>
      <c r="H1321" s="98"/>
      <c r="I1321" s="98"/>
      <c r="J1321" s="98"/>
      <c r="K1321" s="98"/>
      <c r="L1321" s="98"/>
      <c r="M1321" s="98"/>
      <c r="R1321" s="98"/>
      <c r="S1321" s="98"/>
      <c r="T1321" s="98"/>
      <c r="U1321" s="98"/>
      <c r="V1321" s="98"/>
      <c r="W1321" s="98"/>
      <c r="X1321" s="98"/>
      <c r="Y1321" s="98"/>
      <c r="Z1321" s="98"/>
      <c r="AA1321" s="98"/>
      <c r="AE1321" s="98"/>
      <c r="AF1321" s="98"/>
      <c r="AG1321" s="98"/>
      <c r="AH1321" s="98"/>
      <c r="AI1321" s="98"/>
      <c r="AJ1321" s="98"/>
      <c r="AK1321" s="98"/>
    </row>
    <row r="1322" ht="14.25">
      <c r="A1322" s="98"/>
      <c r="B1322" s="98"/>
      <c r="C1322" s="98"/>
      <c r="D1322" s="98"/>
      <c r="E1322" s="98"/>
      <c r="F1322" s="98"/>
      <c r="G1322" s="98"/>
      <c r="H1322" s="98"/>
      <c r="I1322" s="98"/>
      <c r="J1322" s="98"/>
      <c r="K1322" s="98"/>
      <c r="L1322" s="98"/>
      <c r="M1322" s="98"/>
      <c r="R1322" s="98"/>
      <c r="S1322" s="98"/>
      <c r="T1322" s="98"/>
      <c r="U1322" s="98"/>
      <c r="V1322" s="98"/>
      <c r="W1322" s="98"/>
      <c r="X1322" s="98"/>
      <c r="Y1322" s="98"/>
      <c r="Z1322" s="98"/>
      <c r="AA1322" s="98"/>
      <c r="AE1322" s="98"/>
      <c r="AF1322" s="98"/>
      <c r="AG1322" s="98"/>
      <c r="AH1322" s="98"/>
      <c r="AI1322" s="98"/>
      <c r="AJ1322" s="98"/>
      <c r="AK1322" s="98"/>
    </row>
    <row r="1323" ht="14.25">
      <c r="A1323" s="98"/>
      <c r="B1323" s="98"/>
      <c r="C1323" s="98"/>
      <c r="D1323" s="98"/>
      <c r="E1323" s="98"/>
      <c r="F1323" s="98"/>
      <c r="G1323" s="98"/>
      <c r="H1323" s="98"/>
      <c r="I1323" s="98"/>
      <c r="J1323" s="98"/>
      <c r="K1323" s="98"/>
      <c r="L1323" s="98"/>
      <c r="M1323" s="98"/>
      <c r="R1323" s="98"/>
      <c r="S1323" s="98"/>
      <c r="T1323" s="98"/>
      <c r="U1323" s="98"/>
      <c r="V1323" s="98"/>
      <c r="W1323" s="98"/>
      <c r="X1323" s="98"/>
      <c r="Y1323" s="98"/>
      <c r="Z1323" s="98"/>
      <c r="AA1323" s="98"/>
      <c r="AE1323" s="98"/>
      <c r="AF1323" s="98"/>
      <c r="AG1323" s="98"/>
      <c r="AH1323" s="98"/>
      <c r="AI1323" s="98"/>
      <c r="AJ1323" s="98"/>
      <c r="AK1323" s="98"/>
    </row>
    <row r="1324" ht="14.25">
      <c r="A1324" s="98"/>
      <c r="B1324" s="98"/>
      <c r="C1324" s="98"/>
      <c r="D1324" s="98"/>
      <c r="E1324" s="98"/>
      <c r="F1324" s="98"/>
      <c r="G1324" s="98"/>
      <c r="H1324" s="98"/>
      <c r="I1324" s="98"/>
      <c r="J1324" s="98"/>
      <c r="K1324" s="98"/>
      <c r="L1324" s="98"/>
      <c r="M1324" s="98"/>
      <c r="R1324" s="98"/>
      <c r="S1324" s="98"/>
      <c r="T1324" s="98"/>
      <c r="U1324" s="98"/>
      <c r="V1324" s="98"/>
      <c r="W1324" s="98"/>
      <c r="X1324" s="98"/>
      <c r="Y1324" s="98"/>
      <c r="Z1324" s="98"/>
      <c r="AA1324" s="98"/>
      <c r="AE1324" s="98"/>
      <c r="AF1324" s="98"/>
      <c r="AG1324" s="98"/>
      <c r="AH1324" s="98"/>
      <c r="AI1324" s="98"/>
      <c r="AJ1324" s="98"/>
      <c r="AK1324" s="98"/>
    </row>
    <row r="1325" ht="14.25">
      <c r="A1325" s="98"/>
      <c r="B1325" s="98"/>
      <c r="C1325" s="98"/>
      <c r="D1325" s="98"/>
      <c r="E1325" s="98"/>
      <c r="F1325" s="98"/>
      <c r="G1325" s="98"/>
      <c r="H1325" s="98"/>
      <c r="I1325" s="98"/>
      <c r="J1325" s="98"/>
      <c r="K1325" s="98"/>
      <c r="L1325" s="98"/>
      <c r="M1325" s="98"/>
      <c r="R1325" s="98"/>
      <c r="S1325" s="98"/>
      <c r="T1325" s="98"/>
      <c r="U1325" s="98"/>
      <c r="V1325" s="98"/>
      <c r="W1325" s="98"/>
      <c r="X1325" s="98"/>
      <c r="Y1325" s="98"/>
      <c r="Z1325" s="98"/>
      <c r="AA1325" s="98"/>
      <c r="AE1325" s="98"/>
      <c r="AF1325" s="98"/>
      <c r="AG1325" s="98"/>
      <c r="AH1325" s="98"/>
      <c r="AI1325" s="98"/>
      <c r="AJ1325" s="98"/>
      <c r="AK1325" s="98"/>
    </row>
    <row r="1326" ht="14.25">
      <c r="A1326" s="98"/>
      <c r="B1326" s="98"/>
      <c r="C1326" s="98"/>
      <c r="D1326" s="98"/>
      <c r="E1326" s="98"/>
      <c r="F1326" s="98"/>
      <c r="G1326" s="98"/>
      <c r="H1326" s="98"/>
      <c r="I1326" s="98"/>
      <c r="J1326" s="98"/>
      <c r="K1326" s="98"/>
      <c r="L1326" s="98"/>
      <c r="M1326" s="98"/>
      <c r="R1326" s="98"/>
      <c r="S1326" s="98"/>
      <c r="T1326" s="98"/>
      <c r="U1326" s="98"/>
      <c r="V1326" s="98"/>
      <c r="W1326" s="98"/>
      <c r="X1326" s="98"/>
      <c r="Y1326" s="98"/>
      <c r="Z1326" s="98"/>
      <c r="AA1326" s="98"/>
      <c r="AE1326" s="98"/>
      <c r="AF1326" s="98"/>
      <c r="AG1326" s="98"/>
      <c r="AH1326" s="98"/>
      <c r="AI1326" s="98"/>
      <c r="AJ1326" s="98"/>
      <c r="AK1326" s="98"/>
    </row>
    <row r="1327" ht="14.25">
      <c r="A1327" s="98"/>
      <c r="B1327" s="98"/>
      <c r="C1327" s="98"/>
      <c r="D1327" s="98"/>
      <c r="E1327" s="98"/>
      <c r="F1327" s="98"/>
      <c r="G1327" s="98"/>
      <c r="H1327" s="98"/>
      <c r="I1327" s="98"/>
      <c r="J1327" s="98"/>
      <c r="K1327" s="98"/>
      <c r="L1327" s="98"/>
      <c r="M1327" s="98"/>
      <c r="R1327" s="98"/>
      <c r="S1327" s="98"/>
      <c r="T1327" s="98"/>
      <c r="U1327" s="98"/>
      <c r="V1327" s="98"/>
      <c r="W1327" s="98"/>
      <c r="X1327" s="98"/>
      <c r="Y1327" s="98"/>
      <c r="Z1327" s="98"/>
      <c r="AA1327" s="98"/>
      <c r="AE1327" s="98"/>
      <c r="AF1327" s="98"/>
      <c r="AG1327" s="98"/>
      <c r="AH1327" s="98"/>
      <c r="AI1327" s="98"/>
      <c r="AJ1327" s="98"/>
      <c r="AK1327" s="98"/>
    </row>
    <row r="1328" ht="14.25">
      <c r="A1328" s="98"/>
      <c r="B1328" s="98"/>
      <c r="C1328" s="98"/>
      <c r="D1328" s="98"/>
      <c r="E1328" s="98"/>
      <c r="F1328" s="98"/>
      <c r="G1328" s="98"/>
      <c r="H1328" s="98"/>
      <c r="I1328" s="98"/>
      <c r="J1328" s="98"/>
      <c r="K1328" s="98"/>
      <c r="L1328" s="98"/>
      <c r="M1328" s="98"/>
      <c r="R1328" s="98"/>
      <c r="S1328" s="98"/>
      <c r="T1328" s="98"/>
      <c r="U1328" s="98"/>
      <c r="V1328" s="98"/>
      <c r="W1328" s="98"/>
      <c r="X1328" s="98"/>
      <c r="Y1328" s="98"/>
      <c r="Z1328" s="98"/>
      <c r="AA1328" s="98"/>
      <c r="AE1328" s="98"/>
      <c r="AF1328" s="98"/>
      <c r="AG1328" s="98"/>
      <c r="AH1328" s="98"/>
      <c r="AI1328" s="98"/>
      <c r="AJ1328" s="98"/>
      <c r="AK1328" s="98"/>
    </row>
    <row r="1329" ht="14.25">
      <c r="A1329" s="98"/>
      <c r="B1329" s="98"/>
      <c r="C1329" s="98"/>
      <c r="D1329" s="98"/>
      <c r="E1329" s="98"/>
      <c r="F1329" s="98"/>
      <c r="G1329" s="98"/>
      <c r="H1329" s="98"/>
      <c r="I1329" s="98"/>
      <c r="J1329" s="98"/>
      <c r="K1329" s="98"/>
      <c r="L1329" s="98"/>
      <c r="M1329" s="98"/>
      <c r="R1329" s="98"/>
      <c r="S1329" s="98"/>
      <c r="T1329" s="98"/>
      <c r="U1329" s="98"/>
      <c r="V1329" s="98"/>
      <c r="W1329" s="98"/>
      <c r="X1329" s="98"/>
      <c r="Y1329" s="98"/>
      <c r="Z1329" s="98"/>
      <c r="AA1329" s="98"/>
      <c r="AE1329" s="98"/>
      <c r="AF1329" s="98"/>
      <c r="AG1329" s="98"/>
      <c r="AH1329" s="98"/>
      <c r="AI1329" s="98"/>
      <c r="AJ1329" s="98"/>
      <c r="AK1329" s="98"/>
    </row>
    <row r="1330" ht="14.25">
      <c r="A1330" s="98"/>
      <c r="B1330" s="98"/>
      <c r="C1330" s="98"/>
      <c r="D1330" s="98"/>
      <c r="E1330" s="98"/>
      <c r="F1330" s="98"/>
      <c r="G1330" s="98"/>
      <c r="H1330" s="98"/>
      <c r="I1330" s="98"/>
      <c r="J1330" s="98"/>
      <c r="K1330" s="98"/>
      <c r="L1330" s="98"/>
      <c r="M1330" s="98"/>
      <c r="R1330" s="98"/>
      <c r="S1330" s="98"/>
      <c r="T1330" s="98"/>
      <c r="U1330" s="98"/>
      <c r="V1330" s="98"/>
      <c r="W1330" s="98"/>
      <c r="X1330" s="98"/>
      <c r="Y1330" s="98"/>
      <c r="Z1330" s="98"/>
      <c r="AA1330" s="98"/>
      <c r="AE1330" s="98"/>
      <c r="AF1330" s="98"/>
      <c r="AG1330" s="98"/>
      <c r="AH1330" s="98"/>
      <c r="AI1330" s="98"/>
      <c r="AJ1330" s="98"/>
      <c r="AK1330" s="98"/>
    </row>
    <row r="1331" ht="14.25">
      <c r="A1331" s="98"/>
      <c r="B1331" s="98"/>
      <c r="C1331" s="98"/>
      <c r="D1331" s="98"/>
      <c r="E1331" s="98"/>
      <c r="F1331" s="98"/>
      <c r="G1331" s="98"/>
      <c r="H1331" s="98"/>
      <c r="I1331" s="98"/>
      <c r="J1331" s="98"/>
      <c r="K1331" s="98"/>
      <c r="L1331" s="98"/>
      <c r="M1331" s="98"/>
      <c r="R1331" s="98"/>
      <c r="S1331" s="98"/>
      <c r="T1331" s="98"/>
      <c r="U1331" s="98"/>
      <c r="V1331" s="98"/>
      <c r="W1331" s="98"/>
      <c r="X1331" s="98"/>
      <c r="Y1331" s="98"/>
      <c r="Z1331" s="98"/>
      <c r="AA1331" s="98"/>
      <c r="AE1331" s="98"/>
      <c r="AF1331" s="98"/>
      <c r="AG1331" s="98"/>
      <c r="AH1331" s="98"/>
      <c r="AI1331" s="98"/>
      <c r="AJ1331" s="98"/>
      <c r="AK1331" s="98"/>
    </row>
    <row r="1332" ht="14.25">
      <c r="A1332" s="98"/>
      <c r="B1332" s="98"/>
      <c r="C1332" s="98"/>
      <c r="D1332" s="98"/>
      <c r="E1332" s="98"/>
      <c r="F1332" s="98"/>
      <c r="G1332" s="98"/>
      <c r="H1332" s="98"/>
      <c r="I1332" s="98"/>
      <c r="J1332" s="98"/>
      <c r="K1332" s="98"/>
      <c r="L1332" s="98"/>
      <c r="M1332" s="98"/>
      <c r="R1332" s="98"/>
      <c r="S1332" s="98"/>
      <c r="T1332" s="98"/>
      <c r="U1332" s="98"/>
      <c r="V1332" s="98"/>
      <c r="W1332" s="98"/>
      <c r="X1332" s="98"/>
      <c r="Y1332" s="98"/>
      <c r="Z1332" s="98"/>
      <c r="AA1332" s="98"/>
      <c r="AE1332" s="98"/>
      <c r="AF1332" s="98"/>
      <c r="AG1332" s="98"/>
      <c r="AH1332" s="98"/>
      <c r="AI1332" s="98"/>
      <c r="AJ1332" s="98"/>
      <c r="AK1332" s="98"/>
    </row>
    <row r="1333" ht="14.25">
      <c r="A1333" s="98"/>
      <c r="B1333" s="98"/>
      <c r="C1333" s="98"/>
      <c r="D1333" s="98"/>
      <c r="E1333" s="98"/>
      <c r="F1333" s="98"/>
      <c r="G1333" s="98"/>
      <c r="H1333" s="98"/>
      <c r="I1333" s="98"/>
      <c r="J1333" s="98"/>
      <c r="K1333" s="98"/>
      <c r="L1333" s="98"/>
      <c r="M1333" s="98"/>
      <c r="R1333" s="98"/>
      <c r="S1333" s="98"/>
      <c r="T1333" s="98"/>
      <c r="U1333" s="98"/>
      <c r="V1333" s="98"/>
      <c r="W1333" s="98"/>
      <c r="X1333" s="98"/>
      <c r="Y1333" s="98"/>
      <c r="Z1333" s="98"/>
      <c r="AA1333" s="98"/>
      <c r="AE1333" s="98"/>
      <c r="AF1333" s="98"/>
      <c r="AG1333" s="98"/>
      <c r="AH1333" s="98"/>
      <c r="AI1333" s="98"/>
      <c r="AJ1333" s="98"/>
      <c r="AK1333" s="98"/>
    </row>
    <row r="1334" ht="14.25">
      <c r="A1334" s="98"/>
      <c r="B1334" s="98"/>
      <c r="C1334" s="98"/>
      <c r="D1334" s="98"/>
      <c r="E1334" s="98"/>
      <c r="F1334" s="98"/>
      <c r="G1334" s="98"/>
      <c r="H1334" s="98"/>
      <c r="I1334" s="98"/>
      <c r="J1334" s="98"/>
      <c r="K1334" s="98"/>
      <c r="L1334" s="98"/>
      <c r="M1334" s="98"/>
      <c r="R1334" s="98"/>
      <c r="S1334" s="98"/>
      <c r="T1334" s="98"/>
      <c r="U1334" s="98"/>
      <c r="V1334" s="98"/>
      <c r="W1334" s="98"/>
      <c r="X1334" s="98"/>
      <c r="Y1334" s="98"/>
      <c r="Z1334" s="98"/>
      <c r="AA1334" s="98"/>
      <c r="AE1334" s="98"/>
      <c r="AF1334" s="98"/>
      <c r="AG1334" s="98"/>
      <c r="AH1334" s="98"/>
      <c r="AI1334" s="98"/>
      <c r="AJ1334" s="98"/>
      <c r="AK1334" s="98"/>
    </row>
    <row r="1335" ht="14.25">
      <c r="A1335" s="98"/>
      <c r="B1335" s="98"/>
      <c r="C1335" s="98"/>
      <c r="D1335" s="98"/>
      <c r="E1335" s="98"/>
      <c r="F1335" s="98"/>
      <c r="G1335" s="98"/>
      <c r="H1335" s="98"/>
      <c r="I1335" s="98"/>
      <c r="J1335" s="98"/>
      <c r="K1335" s="98"/>
      <c r="L1335" s="98"/>
      <c r="M1335" s="98"/>
      <c r="R1335" s="98"/>
      <c r="S1335" s="98"/>
      <c r="T1335" s="98"/>
      <c r="U1335" s="98"/>
      <c r="V1335" s="98"/>
      <c r="W1335" s="98"/>
      <c r="X1335" s="98"/>
      <c r="Y1335" s="98"/>
      <c r="Z1335" s="98"/>
      <c r="AA1335" s="98"/>
      <c r="AE1335" s="98"/>
      <c r="AF1335" s="98"/>
      <c r="AG1335" s="98"/>
      <c r="AH1335" s="98"/>
      <c r="AI1335" s="98"/>
      <c r="AJ1335" s="98"/>
      <c r="AK1335" s="98"/>
    </row>
    <row r="1336" ht="14.25">
      <c r="A1336" s="98"/>
      <c r="B1336" s="98"/>
      <c r="C1336" s="98"/>
      <c r="D1336" s="98"/>
      <c r="E1336" s="98"/>
      <c r="F1336" s="98"/>
      <c r="G1336" s="98"/>
      <c r="H1336" s="98"/>
      <c r="I1336" s="98"/>
      <c r="J1336" s="98"/>
      <c r="K1336" s="98"/>
      <c r="L1336" s="98"/>
      <c r="M1336" s="98"/>
      <c r="R1336" s="98"/>
      <c r="S1336" s="98"/>
      <c r="T1336" s="98"/>
      <c r="U1336" s="98"/>
      <c r="V1336" s="98"/>
      <c r="W1336" s="98"/>
      <c r="X1336" s="98"/>
      <c r="Y1336" s="98"/>
      <c r="Z1336" s="98"/>
      <c r="AA1336" s="98"/>
      <c r="AE1336" s="98"/>
      <c r="AF1336" s="98"/>
      <c r="AG1336" s="98"/>
      <c r="AH1336" s="98"/>
      <c r="AI1336" s="98"/>
      <c r="AJ1336" s="98"/>
      <c r="AK1336" s="98"/>
    </row>
    <row r="1337" ht="14.25">
      <c r="A1337" s="98"/>
      <c r="B1337" s="98"/>
      <c r="C1337" s="98"/>
      <c r="D1337" s="98"/>
      <c r="E1337" s="98"/>
      <c r="F1337" s="98"/>
      <c r="G1337" s="98"/>
      <c r="H1337" s="98"/>
      <c r="I1337" s="98"/>
      <c r="J1337" s="98"/>
      <c r="K1337" s="98"/>
      <c r="L1337" s="98"/>
      <c r="M1337" s="98"/>
      <c r="R1337" s="98"/>
      <c r="S1337" s="98"/>
      <c r="T1337" s="98"/>
      <c r="U1337" s="98"/>
      <c r="V1337" s="98"/>
      <c r="W1337" s="98"/>
      <c r="X1337" s="98"/>
      <c r="Y1337" s="98"/>
      <c r="Z1337" s="98"/>
      <c r="AA1337" s="98"/>
      <c r="AE1337" s="98"/>
      <c r="AF1337" s="98"/>
      <c r="AG1337" s="98"/>
      <c r="AH1337" s="98"/>
      <c r="AI1337" s="98"/>
      <c r="AJ1337" s="98"/>
      <c r="AK1337" s="98"/>
    </row>
    <row r="1338" ht="14.25">
      <c r="A1338" s="98"/>
      <c r="B1338" s="98"/>
      <c r="C1338" s="98"/>
      <c r="D1338" s="98"/>
      <c r="E1338" s="98"/>
      <c r="F1338" s="98"/>
      <c r="G1338" s="98"/>
      <c r="H1338" s="98"/>
      <c r="I1338" s="98"/>
      <c r="J1338" s="98"/>
      <c r="K1338" s="98"/>
      <c r="L1338" s="98"/>
      <c r="M1338" s="98"/>
      <c r="R1338" s="98"/>
      <c r="S1338" s="98"/>
      <c r="T1338" s="98"/>
      <c r="U1338" s="98"/>
      <c r="V1338" s="98"/>
      <c r="W1338" s="98"/>
      <c r="X1338" s="98"/>
      <c r="Y1338" s="98"/>
      <c r="Z1338" s="98"/>
      <c r="AA1338" s="98"/>
      <c r="AE1338" s="98"/>
      <c r="AF1338" s="98"/>
      <c r="AG1338" s="98"/>
      <c r="AH1338" s="98"/>
      <c r="AI1338" s="98"/>
      <c r="AJ1338" s="98"/>
      <c r="AK1338" s="98"/>
    </row>
    <row r="1339" ht="14.25">
      <c r="A1339" s="98"/>
      <c r="B1339" s="98"/>
      <c r="C1339" s="98"/>
      <c r="D1339" s="98"/>
      <c r="E1339" s="98"/>
      <c r="F1339" s="98"/>
      <c r="G1339" s="98"/>
      <c r="H1339" s="98"/>
      <c r="I1339" s="98"/>
      <c r="J1339" s="98"/>
      <c r="K1339" s="98"/>
      <c r="L1339" s="98"/>
      <c r="M1339" s="98"/>
      <c r="R1339" s="98"/>
      <c r="S1339" s="98"/>
      <c r="T1339" s="98"/>
      <c r="U1339" s="98"/>
      <c r="V1339" s="98"/>
      <c r="W1339" s="98"/>
      <c r="X1339" s="98"/>
      <c r="Y1339" s="98"/>
      <c r="Z1339" s="98"/>
      <c r="AA1339" s="98"/>
      <c r="AE1339" s="98"/>
      <c r="AF1339" s="98"/>
      <c r="AG1339" s="98"/>
      <c r="AH1339" s="98"/>
      <c r="AI1339" s="98"/>
      <c r="AJ1339" s="98"/>
      <c r="AK1339" s="98"/>
    </row>
    <row r="1340" ht="14.25">
      <c r="A1340" s="98"/>
      <c r="B1340" s="98"/>
      <c r="C1340" s="98"/>
      <c r="D1340" s="98"/>
      <c r="E1340" s="98"/>
      <c r="F1340" s="98"/>
      <c r="G1340" s="98"/>
      <c r="H1340" s="98"/>
      <c r="I1340" s="98"/>
      <c r="J1340" s="98"/>
      <c r="K1340" s="98"/>
      <c r="L1340" s="98"/>
      <c r="M1340" s="98"/>
      <c r="R1340" s="98"/>
      <c r="S1340" s="98"/>
      <c r="T1340" s="98"/>
      <c r="U1340" s="98"/>
      <c r="V1340" s="98"/>
      <c r="W1340" s="98"/>
      <c r="X1340" s="98"/>
      <c r="Y1340" s="98"/>
      <c r="Z1340" s="98"/>
      <c r="AA1340" s="98"/>
      <c r="AE1340" s="98"/>
      <c r="AF1340" s="98"/>
      <c r="AG1340" s="98"/>
      <c r="AH1340" s="98"/>
      <c r="AI1340" s="98"/>
      <c r="AJ1340" s="98"/>
      <c r="AK1340" s="98"/>
    </row>
    <row r="1341" ht="14.25">
      <c r="A1341" s="98"/>
      <c r="B1341" s="98"/>
      <c r="C1341" s="98"/>
      <c r="D1341" s="98"/>
      <c r="E1341" s="98"/>
      <c r="F1341" s="98"/>
      <c r="G1341" s="98"/>
      <c r="H1341" s="98"/>
      <c r="I1341" s="98"/>
      <c r="J1341" s="98"/>
      <c r="K1341" s="98"/>
      <c r="L1341" s="98"/>
      <c r="M1341" s="98"/>
      <c r="R1341" s="98"/>
      <c r="S1341" s="98"/>
      <c r="T1341" s="98"/>
      <c r="U1341" s="98"/>
      <c r="V1341" s="98"/>
      <c r="W1341" s="98"/>
      <c r="X1341" s="98"/>
      <c r="Y1341" s="98"/>
      <c r="Z1341" s="98"/>
      <c r="AA1341" s="98"/>
      <c r="AE1341" s="98"/>
      <c r="AF1341" s="98"/>
      <c r="AG1341" s="98"/>
      <c r="AH1341" s="98"/>
      <c r="AI1341" s="98"/>
      <c r="AJ1341" s="98"/>
      <c r="AK1341" s="98"/>
    </row>
    <row r="1342" ht="14.25">
      <c r="A1342" s="98"/>
      <c r="B1342" s="98"/>
      <c r="C1342" s="98"/>
      <c r="D1342" s="98"/>
      <c r="E1342" s="98"/>
      <c r="F1342" s="98"/>
      <c r="G1342" s="98"/>
      <c r="H1342" s="98"/>
      <c r="I1342" s="98"/>
      <c r="J1342" s="98"/>
      <c r="K1342" s="98"/>
      <c r="L1342" s="98"/>
      <c r="M1342" s="98"/>
      <c r="R1342" s="98"/>
      <c r="S1342" s="98"/>
      <c r="T1342" s="98"/>
      <c r="U1342" s="98"/>
      <c r="V1342" s="98"/>
      <c r="W1342" s="98"/>
      <c r="X1342" s="98"/>
      <c r="Y1342" s="98"/>
      <c r="Z1342" s="98"/>
      <c r="AA1342" s="98"/>
      <c r="AE1342" s="98"/>
      <c r="AF1342" s="98"/>
      <c r="AG1342" s="98"/>
      <c r="AH1342" s="98"/>
      <c r="AI1342" s="98"/>
      <c r="AJ1342" s="98"/>
      <c r="AK1342" s="98"/>
    </row>
    <row r="1343" ht="14.25">
      <c r="A1343" s="98"/>
      <c r="B1343" s="98"/>
      <c r="C1343" s="98"/>
      <c r="D1343" s="98"/>
      <c r="E1343" s="98"/>
      <c r="F1343" s="98"/>
      <c r="G1343" s="98"/>
      <c r="H1343" s="98"/>
      <c r="I1343" s="98"/>
      <c r="J1343" s="98"/>
      <c r="K1343" s="98"/>
      <c r="L1343" s="98"/>
      <c r="M1343" s="98"/>
      <c r="R1343" s="98"/>
      <c r="S1343" s="98"/>
      <c r="T1343" s="98"/>
      <c r="U1343" s="98"/>
      <c r="V1343" s="98"/>
      <c r="W1343" s="98"/>
      <c r="X1343" s="98"/>
      <c r="Y1343" s="98"/>
      <c r="Z1343" s="98"/>
      <c r="AA1343" s="98"/>
      <c r="AE1343" s="98"/>
      <c r="AF1343" s="98"/>
      <c r="AG1343" s="98"/>
      <c r="AH1343" s="98"/>
      <c r="AI1343" s="98"/>
      <c r="AJ1343" s="98"/>
      <c r="AK1343" s="98"/>
    </row>
    <row r="1344" ht="14.25">
      <c r="A1344" s="98"/>
      <c r="B1344" s="98"/>
      <c r="C1344" s="98"/>
      <c r="D1344" s="98"/>
      <c r="E1344" s="98"/>
      <c r="F1344" s="98"/>
      <c r="G1344" s="98"/>
      <c r="H1344" s="98"/>
      <c r="I1344" s="98"/>
      <c r="J1344" s="98"/>
      <c r="K1344" s="98"/>
      <c r="L1344" s="98"/>
      <c r="M1344" s="98"/>
      <c r="R1344" s="98"/>
      <c r="S1344" s="98"/>
      <c r="T1344" s="98"/>
      <c r="U1344" s="98"/>
      <c r="V1344" s="98"/>
      <c r="W1344" s="98"/>
      <c r="X1344" s="98"/>
      <c r="Y1344" s="98"/>
      <c r="Z1344" s="98"/>
      <c r="AA1344" s="98"/>
      <c r="AE1344" s="98"/>
      <c r="AF1344" s="98"/>
      <c r="AG1344" s="98"/>
      <c r="AH1344" s="98"/>
      <c r="AI1344" s="98"/>
      <c r="AJ1344" s="98"/>
      <c r="AK1344" s="98"/>
    </row>
    <row r="1345" ht="14.25">
      <c r="A1345" s="98"/>
      <c r="B1345" s="98"/>
      <c r="C1345" s="98"/>
      <c r="D1345" s="98"/>
      <c r="E1345" s="98"/>
      <c r="F1345" s="98"/>
      <c r="G1345" s="98"/>
      <c r="H1345" s="98"/>
      <c r="I1345" s="98"/>
      <c r="J1345" s="98"/>
      <c r="K1345" s="98"/>
      <c r="L1345" s="98"/>
      <c r="M1345" s="98"/>
      <c r="R1345" s="98"/>
      <c r="S1345" s="98"/>
      <c r="T1345" s="98"/>
      <c r="U1345" s="98"/>
      <c r="V1345" s="98"/>
      <c r="W1345" s="98"/>
      <c r="X1345" s="98"/>
      <c r="Y1345" s="98"/>
      <c r="Z1345" s="98"/>
      <c r="AA1345" s="98"/>
      <c r="AE1345" s="98"/>
      <c r="AF1345" s="98"/>
      <c r="AG1345" s="98"/>
      <c r="AH1345" s="98"/>
      <c r="AI1345" s="98"/>
      <c r="AJ1345" s="98"/>
      <c r="AK1345" s="98"/>
    </row>
    <row r="1346" ht="14.25">
      <c r="A1346" s="98"/>
      <c r="B1346" s="98"/>
      <c r="C1346" s="98"/>
      <c r="D1346" s="98"/>
      <c r="E1346" s="98"/>
      <c r="F1346" s="98"/>
      <c r="G1346" s="98"/>
      <c r="H1346" s="98"/>
      <c r="I1346" s="98"/>
      <c r="J1346" s="98"/>
      <c r="K1346" s="98"/>
      <c r="L1346" s="98"/>
      <c r="M1346" s="98"/>
      <c r="R1346" s="98"/>
      <c r="S1346" s="98"/>
      <c r="T1346" s="98"/>
      <c r="U1346" s="98"/>
      <c r="V1346" s="98"/>
      <c r="W1346" s="98"/>
      <c r="X1346" s="98"/>
      <c r="Y1346" s="98"/>
      <c r="Z1346" s="98"/>
      <c r="AA1346" s="98"/>
      <c r="AE1346" s="98"/>
      <c r="AF1346" s="98"/>
      <c r="AG1346" s="98"/>
      <c r="AH1346" s="98"/>
      <c r="AI1346" s="98"/>
      <c r="AJ1346" s="98"/>
      <c r="AK1346" s="98"/>
    </row>
    <row r="1347" ht="14.25">
      <c r="A1347" s="98"/>
      <c r="B1347" s="98"/>
      <c r="C1347" s="98"/>
      <c r="D1347" s="98"/>
      <c r="E1347" s="98"/>
      <c r="F1347" s="98"/>
      <c r="G1347" s="98"/>
      <c r="H1347" s="98"/>
      <c r="I1347" s="98"/>
      <c r="J1347" s="98"/>
      <c r="K1347" s="98"/>
      <c r="L1347" s="98"/>
      <c r="M1347" s="98"/>
      <c r="R1347" s="98"/>
      <c r="S1347" s="98"/>
      <c r="T1347" s="98"/>
      <c r="U1347" s="98"/>
      <c r="V1347" s="98"/>
      <c r="W1347" s="98"/>
      <c r="X1347" s="98"/>
      <c r="Y1347" s="98"/>
      <c r="Z1347" s="98"/>
      <c r="AA1347" s="98"/>
      <c r="AE1347" s="98"/>
      <c r="AF1347" s="98"/>
      <c r="AG1347" s="98"/>
      <c r="AH1347" s="98"/>
      <c r="AI1347" s="98"/>
      <c r="AJ1347" s="98"/>
      <c r="AK1347" s="98"/>
    </row>
    <row r="1348" ht="14.25">
      <c r="A1348" s="98"/>
      <c r="B1348" s="98"/>
      <c r="C1348" s="98"/>
      <c r="D1348" s="98"/>
      <c r="E1348" s="98"/>
      <c r="F1348" s="98"/>
      <c r="G1348" s="98"/>
      <c r="H1348" s="98"/>
      <c r="I1348" s="98"/>
      <c r="J1348" s="98"/>
      <c r="K1348" s="98"/>
      <c r="L1348" s="98"/>
      <c r="M1348" s="98"/>
      <c r="R1348" s="98"/>
      <c r="S1348" s="98"/>
      <c r="T1348" s="98"/>
      <c r="U1348" s="98"/>
      <c r="V1348" s="98"/>
      <c r="W1348" s="98"/>
      <c r="X1348" s="98"/>
      <c r="Y1348" s="98"/>
      <c r="Z1348" s="98"/>
      <c r="AA1348" s="98"/>
      <c r="AE1348" s="98"/>
      <c r="AF1348" s="98"/>
      <c r="AG1348" s="98"/>
      <c r="AH1348" s="98"/>
      <c r="AI1348" s="98"/>
      <c r="AJ1348" s="98"/>
      <c r="AK1348" s="98"/>
    </row>
    <row r="1349" ht="14.25">
      <c r="A1349" s="98"/>
      <c r="B1349" s="98"/>
      <c r="C1349" s="98"/>
      <c r="D1349" s="98"/>
      <c r="E1349" s="98"/>
      <c r="F1349" s="98"/>
      <c r="G1349" s="98"/>
      <c r="H1349" s="98"/>
      <c r="I1349" s="98"/>
      <c r="J1349" s="98"/>
      <c r="K1349" s="98"/>
      <c r="L1349" s="98"/>
      <c r="M1349" s="98"/>
      <c r="R1349" s="98"/>
      <c r="S1349" s="98"/>
      <c r="T1349" s="98"/>
      <c r="U1349" s="98"/>
      <c r="V1349" s="98"/>
      <c r="W1349" s="98"/>
      <c r="X1349" s="98"/>
      <c r="Y1349" s="98"/>
      <c r="Z1349" s="98"/>
      <c r="AA1349" s="98"/>
      <c r="AE1349" s="98"/>
      <c r="AF1349" s="98"/>
      <c r="AG1349" s="98"/>
      <c r="AH1349" s="98"/>
      <c r="AI1349" s="98"/>
      <c r="AJ1349" s="98"/>
      <c r="AK1349" s="98"/>
    </row>
    <row r="1350" ht="14.25">
      <c r="A1350" s="98"/>
      <c r="B1350" s="98"/>
      <c r="C1350" s="98"/>
      <c r="D1350" s="98"/>
      <c r="E1350" s="98"/>
      <c r="F1350" s="98"/>
      <c r="G1350" s="98"/>
      <c r="H1350" s="98"/>
      <c r="I1350" s="98"/>
      <c r="J1350" s="98"/>
      <c r="K1350" s="98"/>
      <c r="L1350" s="98"/>
      <c r="M1350" s="98"/>
      <c r="R1350" s="98"/>
      <c r="S1350" s="98"/>
      <c r="T1350" s="98"/>
      <c r="U1350" s="98"/>
      <c r="V1350" s="98"/>
      <c r="W1350" s="98"/>
      <c r="X1350" s="98"/>
      <c r="Y1350" s="98"/>
      <c r="Z1350" s="98"/>
      <c r="AA1350" s="98"/>
      <c r="AE1350" s="98"/>
      <c r="AF1350" s="98"/>
      <c r="AG1350" s="98"/>
      <c r="AH1350" s="98"/>
      <c r="AI1350" s="98"/>
      <c r="AJ1350" s="98"/>
      <c r="AK1350" s="98"/>
    </row>
    <row r="1351" ht="14.25">
      <c r="A1351" s="98"/>
      <c r="B1351" s="98"/>
      <c r="C1351" s="98"/>
      <c r="D1351" s="98"/>
      <c r="E1351" s="98"/>
      <c r="F1351" s="98"/>
      <c r="G1351" s="98"/>
      <c r="H1351" s="98"/>
      <c r="I1351" s="98"/>
      <c r="J1351" s="98"/>
      <c r="K1351" s="98"/>
      <c r="L1351" s="98"/>
      <c r="M1351" s="98"/>
      <c r="R1351" s="98"/>
      <c r="S1351" s="98"/>
      <c r="T1351" s="98"/>
      <c r="U1351" s="98"/>
      <c r="V1351" s="98"/>
      <c r="W1351" s="98"/>
      <c r="X1351" s="98"/>
      <c r="Y1351" s="98"/>
      <c r="Z1351" s="98"/>
      <c r="AA1351" s="98"/>
      <c r="AE1351" s="98"/>
      <c r="AF1351" s="98"/>
      <c r="AG1351" s="98"/>
      <c r="AH1351" s="98"/>
      <c r="AI1351" s="98"/>
      <c r="AJ1351" s="98"/>
      <c r="AK1351" s="98"/>
    </row>
    <row r="1352" ht="14.25">
      <c r="A1352" s="98"/>
      <c r="B1352" s="98"/>
      <c r="C1352" s="98"/>
      <c r="D1352" s="98"/>
      <c r="E1352" s="98"/>
      <c r="F1352" s="98"/>
      <c r="G1352" s="98"/>
      <c r="H1352" s="98"/>
      <c r="I1352" s="98"/>
      <c r="J1352" s="98"/>
      <c r="K1352" s="98"/>
      <c r="L1352" s="98"/>
      <c r="M1352" s="98"/>
      <c r="R1352" s="98"/>
      <c r="S1352" s="98"/>
      <c r="T1352" s="98"/>
      <c r="U1352" s="98"/>
      <c r="V1352" s="98"/>
      <c r="W1352" s="98"/>
      <c r="X1352" s="98"/>
      <c r="Y1352" s="98"/>
      <c r="Z1352" s="98"/>
      <c r="AA1352" s="98"/>
      <c r="AE1352" s="98"/>
      <c r="AF1352" s="98"/>
      <c r="AG1352" s="98"/>
      <c r="AH1352" s="98"/>
      <c r="AI1352" s="98"/>
      <c r="AJ1352" s="98"/>
      <c r="AK1352" s="98"/>
    </row>
    <row r="1353" ht="14.25">
      <c r="A1353" s="98"/>
      <c r="B1353" s="98"/>
      <c r="C1353" s="98"/>
      <c r="D1353" s="98"/>
      <c r="E1353" s="98"/>
      <c r="F1353" s="98"/>
      <c r="G1353" s="98"/>
      <c r="H1353" s="98"/>
      <c r="I1353" s="98"/>
      <c r="J1353" s="98"/>
      <c r="K1353" s="98"/>
      <c r="L1353" s="98"/>
      <c r="M1353" s="98"/>
      <c r="R1353" s="98"/>
      <c r="S1353" s="98"/>
      <c r="T1353" s="98"/>
      <c r="U1353" s="98"/>
      <c r="V1353" s="98"/>
      <c r="W1353" s="98"/>
      <c r="X1353" s="98"/>
      <c r="Y1353" s="98"/>
      <c r="Z1353" s="98"/>
      <c r="AA1353" s="98"/>
      <c r="AE1353" s="98"/>
      <c r="AF1353" s="98"/>
      <c r="AG1353" s="98"/>
      <c r="AH1353" s="98"/>
      <c r="AI1353" s="98"/>
      <c r="AJ1353" s="98"/>
      <c r="AK1353" s="98"/>
    </row>
    <row r="1354" ht="14.25">
      <c r="A1354" s="98"/>
      <c r="B1354" s="98"/>
      <c r="C1354" s="98"/>
      <c r="D1354" s="98"/>
      <c r="E1354" s="98"/>
      <c r="F1354" s="98"/>
      <c r="G1354" s="98"/>
      <c r="H1354" s="98"/>
      <c r="I1354" s="98"/>
      <c r="J1354" s="98"/>
      <c r="K1354" s="98"/>
      <c r="L1354" s="98"/>
      <c r="M1354" s="98"/>
      <c r="R1354" s="98"/>
      <c r="S1354" s="98"/>
      <c r="T1354" s="98"/>
      <c r="U1354" s="98"/>
      <c r="V1354" s="98"/>
      <c r="W1354" s="98"/>
      <c r="X1354" s="98"/>
      <c r="Y1354" s="98"/>
      <c r="Z1354" s="98"/>
      <c r="AA1354" s="98"/>
      <c r="AE1354" s="98"/>
      <c r="AF1354" s="98"/>
      <c r="AG1354" s="98"/>
      <c r="AH1354" s="98"/>
      <c r="AI1354" s="98"/>
      <c r="AJ1354" s="98"/>
      <c r="AK1354" s="98"/>
    </row>
    <row r="1355" ht="14.25">
      <c r="A1355" s="98"/>
      <c r="B1355" s="98"/>
      <c r="C1355" s="98"/>
      <c r="D1355" s="98"/>
      <c r="E1355" s="98"/>
      <c r="F1355" s="98"/>
      <c r="G1355" s="98"/>
      <c r="H1355" s="98"/>
      <c r="I1355" s="98"/>
      <c r="J1355" s="98"/>
      <c r="K1355" s="98"/>
      <c r="L1355" s="98"/>
      <c r="M1355" s="98"/>
      <c r="R1355" s="98"/>
      <c r="S1355" s="98"/>
      <c r="T1355" s="98"/>
      <c r="U1355" s="98"/>
      <c r="V1355" s="98"/>
      <c r="W1355" s="98"/>
      <c r="X1355" s="98"/>
      <c r="Y1355" s="98"/>
      <c r="Z1355" s="98"/>
      <c r="AA1355" s="98"/>
      <c r="AE1355" s="98"/>
      <c r="AF1355" s="98"/>
      <c r="AG1355" s="98"/>
      <c r="AH1355" s="98"/>
      <c r="AI1355" s="98"/>
      <c r="AJ1355" s="98"/>
      <c r="AK1355" s="98"/>
    </row>
    <row r="1356" ht="14.25">
      <c r="A1356" s="98"/>
      <c r="B1356" s="98"/>
      <c r="C1356" s="98"/>
      <c r="D1356" s="98"/>
      <c r="E1356" s="98"/>
      <c r="F1356" s="98"/>
      <c r="G1356" s="98"/>
      <c r="H1356" s="98"/>
      <c r="I1356" s="98"/>
      <c r="J1356" s="98"/>
      <c r="K1356" s="98"/>
      <c r="L1356" s="98"/>
      <c r="M1356" s="98"/>
      <c r="R1356" s="98"/>
      <c r="S1356" s="98"/>
      <c r="T1356" s="98"/>
      <c r="U1356" s="98"/>
      <c r="V1356" s="98"/>
      <c r="W1356" s="98"/>
      <c r="X1356" s="98"/>
      <c r="Y1356" s="98"/>
      <c r="Z1356" s="98"/>
      <c r="AA1356" s="98"/>
      <c r="AE1356" s="98"/>
      <c r="AF1356" s="98"/>
      <c r="AG1356" s="98"/>
      <c r="AH1356" s="98"/>
      <c r="AI1356" s="98"/>
      <c r="AJ1356" s="98"/>
      <c r="AK1356" s="98"/>
    </row>
    <row r="1357" ht="14.25">
      <c r="A1357" s="98"/>
      <c r="B1357" s="98"/>
      <c r="C1357" s="98"/>
      <c r="D1357" s="98"/>
      <c r="E1357" s="98"/>
      <c r="F1357" s="98"/>
      <c r="G1357" s="98"/>
      <c r="H1357" s="98"/>
      <c r="I1357" s="98"/>
      <c r="J1357" s="98"/>
      <c r="K1357" s="98"/>
      <c r="L1357" s="98"/>
      <c r="M1357" s="98"/>
      <c r="R1357" s="98"/>
      <c r="S1357" s="98"/>
      <c r="T1357" s="98"/>
      <c r="U1357" s="98"/>
      <c r="V1357" s="98"/>
      <c r="W1357" s="98"/>
      <c r="X1357" s="98"/>
      <c r="Y1357" s="98"/>
      <c r="Z1357" s="98"/>
      <c r="AA1357" s="98"/>
      <c r="AE1357" s="98"/>
      <c r="AF1357" s="98"/>
      <c r="AG1357" s="98"/>
      <c r="AH1357" s="98"/>
      <c r="AI1357" s="98"/>
      <c r="AJ1357" s="98"/>
      <c r="AK1357" s="98"/>
    </row>
    <row r="1358" ht="14.25">
      <c r="A1358" s="98"/>
      <c r="B1358" s="98"/>
      <c r="C1358" s="98"/>
      <c r="D1358" s="98"/>
      <c r="E1358" s="98"/>
      <c r="F1358" s="98"/>
      <c r="G1358" s="98"/>
      <c r="H1358" s="98"/>
      <c r="I1358" s="98"/>
      <c r="J1358" s="98"/>
      <c r="K1358" s="98"/>
      <c r="L1358" s="98"/>
      <c r="M1358" s="98"/>
      <c r="R1358" s="98"/>
      <c r="S1358" s="98"/>
      <c r="T1358" s="98"/>
      <c r="U1358" s="98"/>
      <c r="V1358" s="98"/>
      <c r="W1358" s="98"/>
      <c r="X1358" s="98"/>
      <c r="Y1358" s="98"/>
      <c r="Z1358" s="98"/>
      <c r="AA1358" s="98"/>
      <c r="AE1358" s="98"/>
      <c r="AF1358" s="98"/>
      <c r="AG1358" s="98"/>
      <c r="AH1358" s="98"/>
      <c r="AI1358" s="98"/>
      <c r="AJ1358" s="98"/>
      <c r="AK1358" s="98"/>
    </row>
    <row r="1359" ht="14.25">
      <c r="A1359" s="98"/>
      <c r="B1359" s="98"/>
      <c r="C1359" s="98"/>
      <c r="D1359" s="98"/>
      <c r="E1359" s="98"/>
      <c r="F1359" s="98"/>
      <c r="G1359" s="98"/>
      <c r="H1359" s="98"/>
      <c r="I1359" s="98"/>
      <c r="J1359" s="98"/>
      <c r="K1359" s="98"/>
      <c r="L1359" s="98"/>
      <c r="M1359" s="98"/>
      <c r="R1359" s="98"/>
      <c r="S1359" s="98"/>
      <c r="T1359" s="98"/>
      <c r="U1359" s="98"/>
      <c r="V1359" s="98"/>
      <c r="W1359" s="98"/>
      <c r="X1359" s="98"/>
      <c r="Y1359" s="98"/>
      <c r="Z1359" s="98"/>
      <c r="AA1359" s="98"/>
      <c r="AE1359" s="98"/>
      <c r="AF1359" s="98"/>
      <c r="AG1359" s="98"/>
      <c r="AH1359" s="98"/>
      <c r="AI1359" s="98"/>
      <c r="AJ1359" s="98"/>
      <c r="AK1359" s="98"/>
    </row>
    <row r="1360" ht="14.25">
      <c r="A1360" s="98"/>
      <c r="B1360" s="98"/>
      <c r="C1360" s="98"/>
      <c r="D1360" s="98"/>
      <c r="E1360" s="98"/>
      <c r="F1360" s="98"/>
      <c r="G1360" s="98"/>
      <c r="H1360" s="98"/>
      <c r="I1360" s="98"/>
      <c r="J1360" s="98"/>
      <c r="K1360" s="98"/>
      <c r="L1360" s="98"/>
      <c r="M1360" s="98"/>
      <c r="R1360" s="98"/>
      <c r="S1360" s="98"/>
      <c r="T1360" s="98"/>
      <c r="U1360" s="98"/>
      <c r="V1360" s="98"/>
      <c r="W1360" s="98"/>
      <c r="X1360" s="98"/>
      <c r="Y1360" s="98"/>
      <c r="Z1360" s="98"/>
      <c r="AA1360" s="98"/>
      <c r="AE1360" s="98"/>
      <c r="AF1360" s="98"/>
      <c r="AG1360" s="98"/>
      <c r="AH1360" s="98"/>
      <c r="AI1360" s="98"/>
      <c r="AJ1360" s="98"/>
      <c r="AK1360" s="98"/>
    </row>
    <row r="1361" ht="14.25">
      <c r="A1361" s="98"/>
      <c r="B1361" s="98"/>
      <c r="C1361" s="98"/>
      <c r="D1361" s="98"/>
      <c r="E1361" s="98"/>
      <c r="F1361" s="98"/>
      <c r="G1361" s="98"/>
      <c r="H1361" s="98"/>
      <c r="I1361" s="98"/>
      <c r="J1361" s="98"/>
      <c r="K1361" s="98"/>
      <c r="L1361" s="98"/>
      <c r="M1361" s="98"/>
      <c r="R1361" s="98"/>
      <c r="S1361" s="98"/>
      <c r="T1361" s="98"/>
      <c r="U1361" s="98"/>
      <c r="V1361" s="98"/>
      <c r="W1361" s="98"/>
      <c r="X1361" s="98"/>
      <c r="Y1361" s="98"/>
      <c r="Z1361" s="98"/>
      <c r="AA1361" s="98"/>
      <c r="AE1361" s="98"/>
      <c r="AF1361" s="98"/>
      <c r="AG1361" s="98"/>
      <c r="AH1361" s="98"/>
      <c r="AI1361" s="98"/>
      <c r="AJ1361" s="98"/>
      <c r="AK1361" s="98"/>
    </row>
    <row r="1362" ht="14.25">
      <c r="A1362" s="98"/>
      <c r="B1362" s="98"/>
      <c r="C1362" s="98"/>
      <c r="D1362" s="98"/>
      <c r="E1362" s="98"/>
      <c r="F1362" s="98"/>
      <c r="G1362" s="98"/>
      <c r="H1362" s="98"/>
      <c r="I1362" s="98"/>
      <c r="J1362" s="98"/>
      <c r="K1362" s="98"/>
      <c r="L1362" s="98"/>
      <c r="M1362" s="98"/>
      <c r="R1362" s="98"/>
      <c r="S1362" s="98"/>
      <c r="T1362" s="98"/>
      <c r="U1362" s="98"/>
      <c r="V1362" s="98"/>
      <c r="W1362" s="98"/>
      <c r="X1362" s="98"/>
      <c r="Y1362" s="98"/>
      <c r="Z1362" s="98"/>
      <c r="AA1362" s="98"/>
      <c r="AE1362" s="98"/>
      <c r="AF1362" s="98"/>
      <c r="AG1362" s="98"/>
      <c r="AH1362" s="98"/>
      <c r="AI1362" s="98"/>
      <c r="AJ1362" s="98"/>
      <c r="AK1362" s="98"/>
    </row>
    <row r="1363" ht="14.25">
      <c r="A1363" s="98"/>
      <c r="B1363" s="98"/>
      <c r="C1363" s="98"/>
      <c r="D1363" s="98"/>
      <c r="E1363" s="98"/>
      <c r="F1363" s="98"/>
      <c r="G1363" s="98"/>
      <c r="H1363" s="98"/>
      <c r="I1363" s="98"/>
      <c r="J1363" s="98"/>
      <c r="K1363" s="98"/>
      <c r="L1363" s="98"/>
      <c r="M1363" s="98"/>
      <c r="R1363" s="98"/>
      <c r="S1363" s="98"/>
      <c r="T1363" s="98"/>
      <c r="U1363" s="98"/>
      <c r="V1363" s="98"/>
      <c r="W1363" s="98"/>
      <c r="X1363" s="98"/>
      <c r="Y1363" s="98"/>
      <c r="Z1363" s="98"/>
      <c r="AA1363" s="98"/>
      <c r="AE1363" s="98"/>
      <c r="AF1363" s="98"/>
      <c r="AG1363" s="98"/>
      <c r="AH1363" s="98"/>
      <c r="AI1363" s="98"/>
      <c r="AJ1363" s="98"/>
      <c r="AK1363" s="98"/>
    </row>
    <row r="1364" ht="14.25">
      <c r="A1364" s="98"/>
      <c r="B1364" s="98"/>
      <c r="C1364" s="98"/>
      <c r="D1364" s="98"/>
      <c r="E1364" s="98"/>
      <c r="F1364" s="98"/>
      <c r="G1364" s="98"/>
      <c r="H1364" s="98"/>
      <c r="I1364" s="98"/>
      <c r="J1364" s="98"/>
      <c r="K1364" s="98"/>
      <c r="L1364" s="98"/>
      <c r="M1364" s="98"/>
      <c r="R1364" s="98"/>
      <c r="S1364" s="98"/>
      <c r="T1364" s="98"/>
      <c r="U1364" s="98"/>
      <c r="V1364" s="98"/>
      <c r="W1364" s="98"/>
      <c r="X1364" s="98"/>
      <c r="Y1364" s="98"/>
      <c r="Z1364" s="98"/>
      <c r="AA1364" s="98"/>
      <c r="AE1364" s="98"/>
      <c r="AF1364" s="98"/>
      <c r="AG1364" s="98"/>
      <c r="AH1364" s="98"/>
      <c r="AI1364" s="98"/>
      <c r="AJ1364" s="98"/>
      <c r="AK1364" s="98"/>
    </row>
    <row r="1365" ht="14.25">
      <c r="A1365" s="98"/>
      <c r="B1365" s="98"/>
      <c r="C1365" s="98"/>
      <c r="D1365" s="98"/>
      <c r="E1365" s="98"/>
      <c r="F1365" s="98"/>
      <c r="G1365" s="98"/>
      <c r="H1365" s="98"/>
      <c r="I1365" s="98"/>
      <c r="J1365" s="98"/>
      <c r="K1365" s="98"/>
      <c r="L1365" s="98"/>
      <c r="M1365" s="98"/>
      <c r="R1365" s="98"/>
      <c r="S1365" s="98"/>
      <c r="T1365" s="98"/>
      <c r="U1365" s="98"/>
      <c r="V1365" s="98"/>
      <c r="W1365" s="98"/>
      <c r="X1365" s="98"/>
      <c r="Y1365" s="98"/>
      <c r="Z1365" s="98"/>
      <c r="AA1365" s="98"/>
      <c r="AE1365" s="98"/>
      <c r="AF1365" s="98"/>
      <c r="AG1365" s="98"/>
      <c r="AH1365" s="98"/>
      <c r="AI1365" s="98"/>
      <c r="AJ1365" s="98"/>
      <c r="AK1365" s="98"/>
    </row>
    <row r="1366" ht="14.25">
      <c r="A1366" s="98"/>
      <c r="B1366" s="98"/>
      <c r="C1366" s="98"/>
      <c r="D1366" s="98"/>
      <c r="E1366" s="98"/>
      <c r="F1366" s="98"/>
      <c r="G1366" s="98"/>
      <c r="H1366" s="98"/>
      <c r="I1366" s="98"/>
      <c r="J1366" s="98"/>
      <c r="K1366" s="98"/>
      <c r="L1366" s="98"/>
      <c r="M1366" s="98"/>
      <c r="R1366" s="98"/>
      <c r="S1366" s="98"/>
      <c r="T1366" s="98"/>
      <c r="U1366" s="98"/>
      <c r="V1366" s="98"/>
      <c r="W1366" s="98"/>
      <c r="X1366" s="98"/>
      <c r="Y1366" s="98"/>
      <c r="Z1366" s="98"/>
      <c r="AA1366" s="98"/>
      <c r="AE1366" s="98"/>
      <c r="AF1366" s="98"/>
      <c r="AG1366" s="98"/>
      <c r="AH1366" s="98"/>
      <c r="AI1366" s="98"/>
      <c r="AJ1366" s="98"/>
      <c r="AK1366" s="98"/>
    </row>
    <row r="1367" ht="14.25">
      <c r="A1367" s="98"/>
      <c r="B1367" s="98"/>
      <c r="C1367" s="98"/>
      <c r="D1367" s="98"/>
      <c r="E1367" s="98"/>
      <c r="F1367" s="98"/>
      <c r="G1367" s="98"/>
      <c r="H1367" s="98"/>
      <c r="I1367" s="98"/>
      <c r="J1367" s="98"/>
      <c r="K1367" s="98"/>
      <c r="L1367" s="98"/>
      <c r="M1367" s="98"/>
      <c r="R1367" s="98"/>
      <c r="S1367" s="98"/>
      <c r="T1367" s="98"/>
      <c r="U1367" s="98"/>
      <c r="V1367" s="98"/>
      <c r="W1367" s="98"/>
      <c r="X1367" s="98"/>
      <c r="Y1367" s="98"/>
      <c r="Z1367" s="98"/>
      <c r="AA1367" s="98"/>
      <c r="AE1367" s="98"/>
      <c r="AF1367" s="98"/>
      <c r="AG1367" s="98"/>
      <c r="AH1367" s="98"/>
      <c r="AI1367" s="98"/>
      <c r="AJ1367" s="98"/>
      <c r="AK1367" s="98"/>
    </row>
    <row r="1368" ht="14.25">
      <c r="A1368" s="98"/>
      <c r="B1368" s="98"/>
      <c r="C1368" s="98"/>
      <c r="D1368" s="98"/>
      <c r="E1368" s="98"/>
      <c r="F1368" s="98"/>
      <c r="G1368" s="98"/>
      <c r="H1368" s="98"/>
      <c r="I1368" s="98"/>
      <c r="J1368" s="98"/>
      <c r="K1368" s="98"/>
      <c r="L1368" s="98"/>
      <c r="M1368" s="98"/>
      <c r="R1368" s="98"/>
      <c r="S1368" s="98"/>
      <c r="T1368" s="98"/>
      <c r="U1368" s="98"/>
      <c r="V1368" s="98"/>
      <c r="W1368" s="98"/>
      <c r="X1368" s="98"/>
      <c r="Y1368" s="98"/>
      <c r="Z1368" s="98"/>
      <c r="AA1368" s="98"/>
      <c r="AE1368" s="98"/>
      <c r="AF1368" s="98"/>
      <c r="AG1368" s="98"/>
      <c r="AH1368" s="98"/>
      <c r="AI1368" s="98"/>
      <c r="AJ1368" s="98"/>
      <c r="AK1368" s="98"/>
    </row>
    <row r="1369" ht="14.25">
      <c r="A1369" s="98"/>
      <c r="B1369" s="98"/>
      <c r="C1369" s="98"/>
      <c r="D1369" s="98"/>
      <c r="E1369" s="98"/>
      <c r="F1369" s="98"/>
      <c r="G1369" s="98"/>
      <c r="H1369" s="98"/>
      <c r="I1369" s="98"/>
      <c r="J1369" s="98"/>
      <c r="K1369" s="98"/>
      <c r="L1369" s="98"/>
      <c r="M1369" s="98"/>
      <c r="R1369" s="98"/>
      <c r="S1369" s="98"/>
      <c r="T1369" s="98"/>
      <c r="U1369" s="98"/>
      <c r="V1369" s="98"/>
      <c r="W1369" s="98"/>
      <c r="X1369" s="98"/>
      <c r="Y1369" s="98"/>
      <c r="Z1369" s="98"/>
      <c r="AA1369" s="98"/>
      <c r="AE1369" s="98"/>
      <c r="AF1369" s="98"/>
      <c r="AG1369" s="98"/>
      <c r="AH1369" s="98"/>
      <c r="AI1369" s="98"/>
      <c r="AJ1369" s="98"/>
      <c r="AK1369" s="98"/>
    </row>
    <row r="1370" ht="14.25">
      <c r="A1370" s="98"/>
      <c r="B1370" s="98"/>
      <c r="C1370" s="98"/>
      <c r="D1370" s="98"/>
      <c r="E1370" s="98"/>
      <c r="F1370" s="98"/>
      <c r="G1370" s="98"/>
      <c r="H1370" s="98"/>
      <c r="I1370" s="98"/>
      <c r="J1370" s="98"/>
      <c r="K1370" s="98"/>
      <c r="L1370" s="98"/>
      <c r="M1370" s="98"/>
      <c r="R1370" s="98"/>
      <c r="S1370" s="98"/>
      <c r="T1370" s="98"/>
      <c r="U1370" s="98"/>
      <c r="V1370" s="98"/>
      <c r="W1370" s="98"/>
      <c r="X1370" s="98"/>
      <c r="Y1370" s="98"/>
      <c r="Z1370" s="98"/>
      <c r="AA1370" s="98"/>
      <c r="AE1370" s="98"/>
      <c r="AF1370" s="98"/>
      <c r="AG1370" s="98"/>
      <c r="AH1370" s="98"/>
      <c r="AI1370" s="98"/>
      <c r="AJ1370" s="98"/>
      <c r="AK1370" s="98"/>
    </row>
    <row r="1371" ht="14.25">
      <c r="A1371" s="98"/>
      <c r="B1371" s="98"/>
      <c r="C1371" s="98"/>
      <c r="D1371" s="98"/>
      <c r="E1371" s="98"/>
      <c r="F1371" s="98"/>
      <c r="G1371" s="98"/>
      <c r="H1371" s="98"/>
      <c r="I1371" s="98"/>
      <c r="J1371" s="98"/>
      <c r="K1371" s="98"/>
      <c r="L1371" s="98"/>
      <c r="M1371" s="98"/>
      <c r="R1371" s="98"/>
      <c r="S1371" s="98"/>
      <c r="T1371" s="98"/>
      <c r="U1371" s="98"/>
      <c r="V1371" s="98"/>
      <c r="W1371" s="98"/>
      <c r="X1371" s="98"/>
      <c r="Y1371" s="98"/>
      <c r="Z1371" s="98"/>
      <c r="AA1371" s="98"/>
      <c r="AE1371" s="98"/>
      <c r="AF1371" s="98"/>
      <c r="AG1371" s="98"/>
      <c r="AH1371" s="98"/>
      <c r="AI1371" s="98"/>
      <c r="AJ1371" s="98"/>
      <c r="AK1371" s="98"/>
    </row>
    <row r="1372" ht="14.25">
      <c r="A1372" s="98"/>
      <c r="B1372" s="98"/>
      <c r="C1372" s="98"/>
      <c r="D1372" s="98"/>
      <c r="E1372" s="98"/>
      <c r="F1372" s="98"/>
      <c r="G1372" s="98"/>
      <c r="H1372" s="98"/>
      <c r="I1372" s="98"/>
      <c r="J1372" s="98"/>
      <c r="K1372" s="98"/>
      <c r="L1372" s="98"/>
      <c r="M1372" s="98"/>
      <c r="R1372" s="98"/>
      <c r="S1372" s="98"/>
      <c r="T1372" s="98"/>
      <c r="U1372" s="98"/>
      <c r="V1372" s="98"/>
      <c r="W1372" s="98"/>
      <c r="X1372" s="98"/>
      <c r="Y1372" s="98"/>
      <c r="Z1372" s="98"/>
      <c r="AA1372" s="98"/>
      <c r="AE1372" s="98"/>
      <c r="AF1372" s="98"/>
      <c r="AG1372" s="98"/>
      <c r="AH1372" s="98"/>
      <c r="AI1372" s="98"/>
      <c r="AJ1372" s="98"/>
      <c r="AK1372" s="98"/>
    </row>
    <row r="1373" ht="14.25">
      <c r="A1373" s="98"/>
      <c r="B1373" s="98"/>
      <c r="C1373" s="98"/>
      <c r="D1373" s="98"/>
      <c r="E1373" s="98"/>
      <c r="F1373" s="98"/>
      <c r="G1373" s="98"/>
      <c r="H1373" s="98"/>
      <c r="I1373" s="98"/>
      <c r="J1373" s="98"/>
      <c r="K1373" s="98"/>
      <c r="L1373" s="98"/>
      <c r="M1373" s="98"/>
      <c r="R1373" s="98"/>
      <c r="S1373" s="98"/>
      <c r="T1373" s="98"/>
      <c r="U1373" s="98"/>
      <c r="V1373" s="98"/>
      <c r="W1373" s="98"/>
      <c r="X1373" s="98"/>
      <c r="Y1373" s="98"/>
      <c r="Z1373" s="98"/>
      <c r="AA1373" s="98"/>
      <c r="AE1373" s="98"/>
      <c r="AF1373" s="98"/>
      <c r="AG1373" s="98"/>
      <c r="AH1373" s="98"/>
      <c r="AI1373" s="98"/>
      <c r="AJ1373" s="98"/>
      <c r="AK1373" s="98"/>
    </row>
    <row r="1374" ht="14.25">
      <c r="A1374" s="98"/>
      <c r="B1374" s="98"/>
      <c r="C1374" s="98"/>
      <c r="D1374" s="98"/>
      <c r="E1374" s="98"/>
      <c r="F1374" s="98"/>
      <c r="G1374" s="98"/>
      <c r="H1374" s="98"/>
      <c r="I1374" s="98"/>
      <c r="J1374" s="98"/>
      <c r="K1374" s="98"/>
      <c r="L1374" s="98"/>
      <c r="M1374" s="98"/>
      <c r="R1374" s="98"/>
      <c r="S1374" s="98"/>
      <c r="T1374" s="98"/>
      <c r="U1374" s="98"/>
      <c r="V1374" s="98"/>
      <c r="W1374" s="98"/>
      <c r="X1374" s="98"/>
      <c r="Y1374" s="98"/>
      <c r="Z1374" s="98"/>
      <c r="AA1374" s="98"/>
      <c r="AE1374" s="98"/>
      <c r="AF1374" s="98"/>
      <c r="AG1374" s="98"/>
      <c r="AH1374" s="98"/>
      <c r="AI1374" s="98"/>
      <c r="AJ1374" s="98"/>
      <c r="AK1374" s="98"/>
    </row>
    <row r="1375" ht="14.25">
      <c r="A1375" s="98"/>
      <c r="B1375" s="98"/>
      <c r="C1375" s="98"/>
      <c r="D1375" s="98"/>
      <c r="E1375" s="98"/>
      <c r="F1375" s="98"/>
      <c r="G1375" s="98"/>
      <c r="H1375" s="98"/>
      <c r="I1375" s="98"/>
      <c r="J1375" s="98"/>
      <c r="K1375" s="98"/>
      <c r="L1375" s="98"/>
      <c r="M1375" s="98"/>
      <c r="R1375" s="98"/>
      <c r="S1375" s="98"/>
      <c r="T1375" s="98"/>
      <c r="U1375" s="98"/>
      <c r="V1375" s="98"/>
      <c r="W1375" s="98"/>
      <c r="X1375" s="98"/>
      <c r="Y1375" s="98"/>
      <c r="Z1375" s="98"/>
      <c r="AA1375" s="98"/>
      <c r="AE1375" s="98"/>
      <c r="AF1375" s="98"/>
      <c r="AG1375" s="98"/>
      <c r="AH1375" s="98"/>
      <c r="AI1375" s="98"/>
      <c r="AJ1375" s="98"/>
      <c r="AK1375" s="98"/>
    </row>
    <row r="1376" ht="14.25">
      <c r="A1376" s="98"/>
      <c r="B1376" s="98"/>
      <c r="C1376" s="98"/>
      <c r="D1376" s="98"/>
      <c r="E1376" s="98"/>
      <c r="F1376" s="98"/>
      <c r="G1376" s="98"/>
      <c r="H1376" s="98"/>
      <c r="I1376" s="98"/>
      <c r="J1376" s="98"/>
      <c r="K1376" s="98"/>
      <c r="L1376" s="98"/>
      <c r="M1376" s="98"/>
      <c r="R1376" s="98"/>
      <c r="S1376" s="98"/>
      <c r="T1376" s="98"/>
      <c r="U1376" s="98"/>
      <c r="V1376" s="98"/>
      <c r="W1376" s="98"/>
      <c r="X1376" s="98"/>
      <c r="Y1376" s="98"/>
      <c r="Z1376" s="98"/>
      <c r="AA1376" s="98"/>
      <c r="AE1376" s="98"/>
      <c r="AF1376" s="98"/>
      <c r="AG1376" s="98"/>
      <c r="AH1376" s="98"/>
      <c r="AI1376" s="98"/>
      <c r="AJ1376" s="98"/>
      <c r="AK1376" s="98"/>
    </row>
    <row r="1377" ht="14.25">
      <c r="A1377" s="98"/>
      <c r="B1377" s="98"/>
      <c r="C1377" s="98"/>
      <c r="D1377" s="98"/>
      <c r="E1377" s="98"/>
      <c r="F1377" s="98"/>
      <c r="G1377" s="98"/>
      <c r="H1377" s="98"/>
      <c r="I1377" s="98"/>
      <c r="J1377" s="98"/>
      <c r="K1377" s="98"/>
      <c r="L1377" s="98"/>
      <c r="M1377" s="98"/>
      <c r="R1377" s="98"/>
      <c r="S1377" s="98"/>
      <c r="T1377" s="98"/>
      <c r="U1377" s="98"/>
      <c r="V1377" s="98"/>
      <c r="W1377" s="98"/>
      <c r="X1377" s="98"/>
      <c r="Y1377" s="98"/>
      <c r="Z1377" s="98"/>
      <c r="AA1377" s="98"/>
      <c r="AE1377" s="98"/>
      <c r="AF1377" s="98"/>
      <c r="AG1377" s="98"/>
      <c r="AH1377" s="98"/>
      <c r="AI1377" s="98"/>
      <c r="AJ1377" s="98"/>
      <c r="AK1377" s="98"/>
    </row>
    <row r="1378" ht="14.25">
      <c r="A1378" s="98"/>
      <c r="B1378" s="98"/>
      <c r="C1378" s="98"/>
      <c r="D1378" s="98"/>
      <c r="E1378" s="98"/>
      <c r="F1378" s="98"/>
      <c r="G1378" s="98"/>
      <c r="H1378" s="98"/>
      <c r="I1378" s="98"/>
      <c r="J1378" s="98"/>
      <c r="K1378" s="98"/>
      <c r="L1378" s="98"/>
      <c r="M1378" s="98"/>
      <c r="R1378" s="98"/>
      <c r="S1378" s="98"/>
      <c r="T1378" s="98"/>
      <c r="U1378" s="98"/>
      <c r="V1378" s="98"/>
      <c r="W1378" s="98"/>
      <c r="X1378" s="98"/>
      <c r="Y1378" s="98"/>
      <c r="Z1378" s="98"/>
      <c r="AA1378" s="98"/>
      <c r="AE1378" s="98"/>
      <c r="AF1378" s="98"/>
      <c r="AG1378" s="98"/>
      <c r="AH1378" s="98"/>
      <c r="AI1378" s="98"/>
      <c r="AJ1378" s="98"/>
      <c r="AK1378" s="98"/>
    </row>
    <row r="1379" ht="14.25">
      <c r="A1379" s="98"/>
      <c r="B1379" s="98"/>
      <c r="C1379" s="98"/>
      <c r="D1379" s="98"/>
      <c r="E1379" s="98"/>
      <c r="F1379" s="98"/>
      <c r="G1379" s="98"/>
      <c r="H1379" s="98"/>
      <c r="I1379" s="98"/>
      <c r="J1379" s="98"/>
      <c r="K1379" s="98"/>
      <c r="L1379" s="98"/>
      <c r="M1379" s="98"/>
      <c r="R1379" s="98"/>
      <c r="S1379" s="98"/>
      <c r="T1379" s="98"/>
      <c r="U1379" s="98"/>
      <c r="V1379" s="98"/>
      <c r="W1379" s="98"/>
      <c r="X1379" s="98"/>
      <c r="Y1379" s="98"/>
      <c r="Z1379" s="98"/>
      <c r="AA1379" s="98"/>
      <c r="AE1379" s="98"/>
      <c r="AF1379" s="98"/>
      <c r="AG1379" s="98"/>
      <c r="AH1379" s="98"/>
      <c r="AI1379" s="98"/>
      <c r="AJ1379" s="98"/>
      <c r="AK1379" s="98"/>
    </row>
    <row r="1380" ht="14.25">
      <c r="A1380" s="98"/>
      <c r="B1380" s="98"/>
      <c r="C1380" s="98"/>
      <c r="D1380" s="98"/>
      <c r="E1380" s="98"/>
      <c r="F1380" s="98"/>
      <c r="G1380" s="98"/>
      <c r="H1380" s="98"/>
      <c r="I1380" s="98"/>
      <c r="J1380" s="98"/>
      <c r="K1380" s="98"/>
      <c r="L1380" s="98"/>
      <c r="M1380" s="98"/>
      <c r="R1380" s="98"/>
      <c r="S1380" s="98"/>
      <c r="T1380" s="98"/>
      <c r="U1380" s="98"/>
      <c r="V1380" s="98"/>
      <c r="W1380" s="98"/>
      <c r="X1380" s="98"/>
      <c r="Y1380" s="98"/>
      <c r="Z1380" s="98"/>
      <c r="AA1380" s="98"/>
      <c r="AE1380" s="98"/>
      <c r="AF1380" s="98"/>
      <c r="AG1380" s="98"/>
      <c r="AH1380" s="98"/>
      <c r="AI1380" s="98"/>
      <c r="AJ1380" s="98"/>
      <c r="AK1380" s="98"/>
    </row>
    <row r="1381" ht="14.25">
      <c r="A1381" s="98"/>
      <c r="B1381" s="98"/>
      <c r="C1381" s="98"/>
      <c r="D1381" s="98"/>
      <c r="E1381" s="98"/>
      <c r="F1381" s="98"/>
      <c r="G1381" s="98"/>
      <c r="H1381" s="98"/>
      <c r="I1381" s="98"/>
      <c r="J1381" s="98"/>
      <c r="K1381" s="98"/>
      <c r="L1381" s="98"/>
      <c r="M1381" s="98"/>
      <c r="R1381" s="98"/>
      <c r="S1381" s="98"/>
      <c r="T1381" s="98"/>
      <c r="U1381" s="98"/>
      <c r="V1381" s="98"/>
      <c r="W1381" s="98"/>
      <c r="X1381" s="98"/>
      <c r="Y1381" s="98"/>
      <c r="Z1381" s="98"/>
      <c r="AA1381" s="98"/>
      <c r="AE1381" s="98"/>
      <c r="AF1381" s="98"/>
      <c r="AG1381" s="98"/>
      <c r="AH1381" s="98"/>
      <c r="AI1381" s="98"/>
      <c r="AJ1381" s="98"/>
      <c r="AK1381" s="98"/>
    </row>
    <row r="1382" ht="14.25">
      <c r="A1382" s="98"/>
      <c r="B1382" s="98"/>
      <c r="C1382" s="98"/>
      <c r="D1382" s="98"/>
      <c r="E1382" s="98"/>
      <c r="F1382" s="98"/>
      <c r="G1382" s="98"/>
      <c r="H1382" s="98"/>
      <c r="I1382" s="98"/>
      <c r="J1382" s="98"/>
      <c r="K1382" s="98"/>
      <c r="L1382" s="98"/>
      <c r="M1382" s="98"/>
      <c r="R1382" s="98"/>
      <c r="S1382" s="98"/>
      <c r="T1382" s="98"/>
      <c r="U1382" s="98"/>
      <c r="V1382" s="98"/>
      <c r="W1382" s="98"/>
      <c r="X1382" s="98"/>
      <c r="Y1382" s="98"/>
      <c r="Z1382" s="98"/>
      <c r="AA1382" s="98"/>
      <c r="AE1382" s="98"/>
      <c r="AF1382" s="98"/>
      <c r="AG1382" s="98"/>
      <c r="AH1382" s="98"/>
      <c r="AI1382" s="98"/>
      <c r="AJ1382" s="98"/>
      <c r="AK1382" s="98"/>
    </row>
    <row r="1383" ht="14.25">
      <c r="A1383" s="98"/>
      <c r="B1383" s="98"/>
      <c r="C1383" s="98"/>
      <c r="D1383" s="98"/>
      <c r="E1383" s="98"/>
      <c r="F1383" s="98"/>
      <c r="G1383" s="98"/>
      <c r="H1383" s="98"/>
      <c r="I1383" s="98"/>
      <c r="J1383" s="98"/>
      <c r="K1383" s="98"/>
      <c r="L1383" s="98"/>
      <c r="M1383" s="98"/>
      <c r="R1383" s="98"/>
      <c r="S1383" s="98"/>
      <c r="T1383" s="98"/>
      <c r="U1383" s="98"/>
      <c r="V1383" s="98"/>
      <c r="W1383" s="98"/>
      <c r="X1383" s="98"/>
      <c r="Y1383" s="98"/>
      <c r="Z1383" s="98"/>
      <c r="AA1383" s="98"/>
      <c r="AE1383" s="98"/>
      <c r="AF1383" s="98"/>
      <c r="AG1383" s="98"/>
      <c r="AH1383" s="98"/>
      <c r="AI1383" s="98"/>
      <c r="AJ1383" s="98"/>
      <c r="AK1383" s="98"/>
    </row>
    <row r="1384" ht="14.25">
      <c r="A1384" s="98"/>
      <c r="B1384" s="98"/>
      <c r="C1384" s="98"/>
      <c r="D1384" s="98"/>
      <c r="E1384" s="98"/>
      <c r="F1384" s="98"/>
      <c r="G1384" s="98"/>
      <c r="H1384" s="98"/>
      <c r="I1384" s="98"/>
      <c r="J1384" s="98"/>
      <c r="K1384" s="98"/>
      <c r="L1384" s="98"/>
      <c r="M1384" s="98"/>
      <c r="R1384" s="98"/>
      <c r="S1384" s="98"/>
      <c r="T1384" s="98"/>
      <c r="U1384" s="98"/>
      <c r="V1384" s="98"/>
      <c r="W1384" s="98"/>
      <c r="X1384" s="98"/>
      <c r="Y1384" s="98"/>
      <c r="Z1384" s="98"/>
      <c r="AA1384" s="98"/>
      <c r="AE1384" s="98"/>
      <c r="AF1384" s="98"/>
      <c r="AG1384" s="98"/>
      <c r="AH1384" s="98"/>
      <c r="AI1384" s="98"/>
      <c r="AJ1384" s="98"/>
      <c r="AK1384" s="98"/>
    </row>
    <row r="1385" ht="14.25">
      <c r="A1385" s="98"/>
      <c r="B1385" s="98"/>
      <c r="C1385" s="98"/>
      <c r="D1385" s="98"/>
      <c r="E1385" s="98"/>
      <c r="F1385" s="98"/>
      <c r="G1385" s="98"/>
      <c r="H1385" s="98"/>
      <c r="I1385" s="98"/>
      <c r="J1385" s="98"/>
      <c r="K1385" s="98"/>
      <c r="L1385" s="98"/>
      <c r="M1385" s="98"/>
      <c r="R1385" s="98"/>
      <c r="S1385" s="98"/>
      <c r="T1385" s="98"/>
      <c r="U1385" s="98"/>
      <c r="V1385" s="98"/>
      <c r="W1385" s="98"/>
      <c r="X1385" s="98"/>
      <c r="Y1385" s="98"/>
      <c r="Z1385" s="98"/>
      <c r="AA1385" s="98"/>
      <c r="AE1385" s="98"/>
      <c r="AF1385" s="98"/>
      <c r="AG1385" s="98"/>
      <c r="AH1385" s="98"/>
      <c r="AI1385" s="98"/>
      <c r="AJ1385" s="98"/>
      <c r="AK1385" s="98"/>
    </row>
    <row r="1386" ht="14.25">
      <c r="A1386" s="98"/>
      <c r="B1386" s="98"/>
      <c r="C1386" s="98"/>
      <c r="D1386" s="98"/>
      <c r="E1386" s="98"/>
      <c r="F1386" s="98"/>
      <c r="G1386" s="98"/>
      <c r="H1386" s="98"/>
      <c r="I1386" s="98"/>
      <c r="J1386" s="98"/>
      <c r="K1386" s="98"/>
      <c r="L1386" s="98"/>
      <c r="M1386" s="98"/>
      <c r="R1386" s="98"/>
      <c r="S1386" s="98"/>
      <c r="T1386" s="98"/>
      <c r="U1386" s="98"/>
      <c r="V1386" s="98"/>
      <c r="W1386" s="98"/>
      <c r="X1386" s="98"/>
      <c r="Y1386" s="98"/>
      <c r="Z1386" s="98"/>
      <c r="AA1386" s="98"/>
      <c r="AE1386" s="98"/>
      <c r="AF1386" s="98"/>
      <c r="AG1386" s="98"/>
      <c r="AH1386" s="98"/>
      <c r="AI1386" s="98"/>
      <c r="AJ1386" s="98"/>
      <c r="AK1386" s="98"/>
    </row>
    <row r="1387" ht="14.25">
      <c r="A1387" s="98"/>
      <c r="B1387" s="98"/>
      <c r="C1387" s="98"/>
      <c r="D1387" s="98"/>
      <c r="E1387" s="98"/>
      <c r="F1387" s="98"/>
      <c r="G1387" s="98"/>
      <c r="H1387" s="98"/>
      <c r="I1387" s="98"/>
      <c r="J1387" s="98"/>
      <c r="K1387" s="98"/>
      <c r="L1387" s="98"/>
      <c r="M1387" s="98"/>
      <c r="R1387" s="98"/>
      <c r="S1387" s="98"/>
      <c r="T1387" s="98"/>
      <c r="U1387" s="98"/>
      <c r="V1387" s="98"/>
      <c r="W1387" s="98"/>
      <c r="X1387" s="98"/>
      <c r="Y1387" s="98"/>
      <c r="Z1387" s="98"/>
      <c r="AA1387" s="98"/>
      <c r="AE1387" s="98"/>
      <c r="AF1387" s="98"/>
      <c r="AG1387" s="98"/>
      <c r="AH1387" s="98"/>
      <c r="AI1387" s="98"/>
      <c r="AJ1387" s="98"/>
      <c r="AK1387" s="98"/>
    </row>
    <row r="1388" ht="14.25">
      <c r="A1388" s="98"/>
      <c r="B1388" s="98"/>
      <c r="C1388" s="98"/>
      <c r="D1388" s="98"/>
      <c r="E1388" s="98"/>
      <c r="F1388" s="98"/>
      <c r="G1388" s="98"/>
      <c r="H1388" s="98"/>
      <c r="I1388" s="98"/>
      <c r="J1388" s="98"/>
      <c r="K1388" s="98"/>
      <c r="L1388" s="98"/>
      <c r="M1388" s="98"/>
      <c r="R1388" s="98"/>
      <c r="S1388" s="98"/>
      <c r="T1388" s="98"/>
      <c r="U1388" s="98"/>
      <c r="V1388" s="98"/>
      <c r="W1388" s="98"/>
      <c r="X1388" s="98"/>
      <c r="Y1388" s="98"/>
      <c r="Z1388" s="98"/>
      <c r="AA1388" s="98"/>
      <c r="AE1388" s="98"/>
      <c r="AF1388" s="98"/>
      <c r="AG1388" s="98"/>
      <c r="AH1388" s="98"/>
      <c r="AI1388" s="98"/>
      <c r="AJ1388" s="98"/>
      <c r="AK1388" s="98"/>
    </row>
    <row r="1389" ht="14.25">
      <c r="A1389" s="98"/>
      <c r="B1389" s="98"/>
      <c r="C1389" s="98"/>
      <c r="D1389" s="98"/>
      <c r="E1389" s="98"/>
      <c r="F1389" s="98"/>
      <c r="G1389" s="98"/>
      <c r="H1389" s="98"/>
      <c r="I1389" s="98"/>
      <c r="J1389" s="98"/>
      <c r="K1389" s="98"/>
      <c r="L1389" s="98"/>
      <c r="M1389" s="98"/>
      <c r="R1389" s="98"/>
      <c r="S1389" s="98"/>
      <c r="T1389" s="98"/>
      <c r="U1389" s="98"/>
      <c r="V1389" s="98"/>
      <c r="W1389" s="98"/>
      <c r="X1389" s="98"/>
      <c r="Y1389" s="98"/>
      <c r="Z1389" s="98"/>
      <c r="AA1389" s="98"/>
      <c r="AE1389" s="98"/>
      <c r="AF1389" s="98"/>
      <c r="AG1389" s="98"/>
      <c r="AH1389" s="98"/>
      <c r="AI1389" s="98"/>
      <c r="AJ1389" s="98"/>
      <c r="AK1389" s="98"/>
    </row>
    <row r="1390" ht="14.25">
      <c r="A1390" s="98"/>
      <c r="B1390" s="98"/>
      <c r="C1390" s="98"/>
      <c r="D1390" s="98"/>
      <c r="E1390" s="98"/>
      <c r="F1390" s="98"/>
      <c r="G1390" s="98"/>
      <c r="H1390" s="98"/>
      <c r="I1390" s="98"/>
      <c r="J1390" s="98"/>
      <c r="K1390" s="98"/>
      <c r="L1390" s="98"/>
      <c r="M1390" s="98"/>
      <c r="R1390" s="98"/>
      <c r="S1390" s="98"/>
      <c r="T1390" s="98"/>
      <c r="U1390" s="98"/>
      <c r="V1390" s="98"/>
      <c r="W1390" s="98"/>
      <c r="X1390" s="98"/>
      <c r="Y1390" s="98"/>
      <c r="Z1390" s="98"/>
      <c r="AA1390" s="98"/>
      <c r="AE1390" s="98"/>
      <c r="AF1390" s="98"/>
      <c r="AG1390" s="98"/>
      <c r="AH1390" s="98"/>
      <c r="AI1390" s="98"/>
      <c r="AJ1390" s="98"/>
      <c r="AK1390" s="98"/>
    </row>
    <row r="1391" ht="14.25">
      <c r="A1391" s="98"/>
      <c r="B1391" s="98"/>
      <c r="C1391" s="98"/>
      <c r="D1391" s="98"/>
      <c r="E1391" s="98"/>
      <c r="F1391" s="98"/>
      <c r="G1391" s="98"/>
      <c r="H1391" s="98"/>
      <c r="I1391" s="98"/>
      <c r="J1391" s="98"/>
      <c r="K1391" s="98"/>
      <c r="L1391" s="98"/>
      <c r="M1391" s="98"/>
      <c r="R1391" s="98"/>
      <c r="S1391" s="98"/>
      <c r="T1391" s="98"/>
      <c r="U1391" s="98"/>
      <c r="V1391" s="98"/>
      <c r="W1391" s="98"/>
      <c r="X1391" s="98"/>
      <c r="Y1391" s="98"/>
      <c r="Z1391" s="98"/>
      <c r="AA1391" s="98"/>
      <c r="AE1391" s="98"/>
      <c r="AF1391" s="98"/>
      <c r="AG1391" s="98"/>
      <c r="AH1391" s="98"/>
      <c r="AI1391" s="98"/>
      <c r="AJ1391" s="98"/>
      <c r="AK1391" s="98"/>
    </row>
    <row r="1392" ht="14.25">
      <c r="A1392" s="98"/>
      <c r="B1392" s="98"/>
      <c r="C1392" s="98"/>
      <c r="D1392" s="98"/>
      <c r="E1392" s="98"/>
      <c r="F1392" s="98"/>
      <c r="G1392" s="98"/>
      <c r="H1392" s="98"/>
      <c r="I1392" s="98"/>
      <c r="J1392" s="98"/>
      <c r="K1392" s="98"/>
      <c r="L1392" s="98"/>
      <c r="M1392" s="98"/>
      <c r="R1392" s="98"/>
      <c r="S1392" s="98"/>
      <c r="T1392" s="98"/>
      <c r="U1392" s="98"/>
      <c r="V1392" s="98"/>
      <c r="W1392" s="98"/>
      <c r="X1392" s="98"/>
      <c r="Y1392" s="98"/>
      <c r="Z1392" s="98"/>
      <c r="AA1392" s="98"/>
      <c r="AE1392" s="98"/>
      <c r="AF1392" s="98"/>
      <c r="AG1392" s="98"/>
      <c r="AH1392" s="98"/>
      <c r="AI1392" s="98"/>
      <c r="AJ1392" s="98"/>
      <c r="AK1392" s="98"/>
    </row>
    <row r="1393" ht="14.25">
      <c r="A1393" s="98"/>
      <c r="B1393" s="98"/>
      <c r="C1393" s="98"/>
      <c r="D1393" s="98"/>
      <c r="E1393" s="98"/>
      <c r="F1393" s="98"/>
      <c r="G1393" s="98"/>
      <c r="H1393" s="98"/>
      <c r="I1393" s="98"/>
      <c r="J1393" s="98"/>
      <c r="K1393" s="98"/>
      <c r="L1393" s="98"/>
      <c r="M1393" s="98"/>
      <c r="R1393" s="98"/>
      <c r="S1393" s="98"/>
      <c r="T1393" s="98"/>
      <c r="U1393" s="98"/>
      <c r="V1393" s="98"/>
      <c r="W1393" s="98"/>
      <c r="X1393" s="98"/>
      <c r="Y1393" s="98"/>
      <c r="Z1393" s="98"/>
      <c r="AA1393" s="98"/>
      <c r="AE1393" s="98"/>
      <c r="AF1393" s="98"/>
      <c r="AG1393" s="98"/>
      <c r="AH1393" s="98"/>
      <c r="AI1393" s="98"/>
      <c r="AJ1393" s="98"/>
      <c r="AK1393" s="98"/>
    </row>
    <row r="1394" ht="14.25">
      <c r="A1394" s="98"/>
      <c r="B1394" s="98"/>
      <c r="C1394" s="98"/>
      <c r="D1394" s="98"/>
      <c r="E1394" s="98"/>
      <c r="F1394" s="98"/>
      <c r="G1394" s="98"/>
      <c r="H1394" s="98"/>
      <c r="I1394" s="98"/>
      <c r="J1394" s="98"/>
      <c r="K1394" s="98"/>
      <c r="L1394" s="98"/>
      <c r="M1394" s="98"/>
      <c r="R1394" s="98"/>
      <c r="S1394" s="98"/>
      <c r="T1394" s="98"/>
      <c r="U1394" s="98"/>
      <c r="V1394" s="98"/>
      <c r="W1394" s="98"/>
      <c r="X1394" s="98"/>
      <c r="Y1394" s="98"/>
      <c r="Z1394" s="98"/>
      <c r="AA1394" s="98"/>
      <c r="AE1394" s="98"/>
      <c r="AF1394" s="98"/>
      <c r="AG1394" s="98"/>
      <c r="AH1394" s="98"/>
      <c r="AI1394" s="98"/>
      <c r="AJ1394" s="98"/>
      <c r="AK1394" s="98"/>
    </row>
    <row r="1395" ht="14.25">
      <c r="A1395" s="98"/>
      <c r="B1395" s="98"/>
      <c r="C1395" s="98"/>
      <c r="D1395" s="98"/>
      <c r="E1395" s="98"/>
      <c r="F1395" s="98"/>
      <c r="G1395" s="98"/>
      <c r="H1395" s="98"/>
      <c r="I1395" s="98"/>
      <c r="J1395" s="98"/>
      <c r="K1395" s="98"/>
      <c r="L1395" s="98"/>
      <c r="M1395" s="98"/>
      <c r="R1395" s="98"/>
      <c r="S1395" s="98"/>
      <c r="T1395" s="98"/>
      <c r="U1395" s="98"/>
      <c r="V1395" s="98"/>
      <c r="W1395" s="98"/>
      <c r="X1395" s="98"/>
      <c r="Y1395" s="98"/>
      <c r="Z1395" s="98"/>
      <c r="AA1395" s="98"/>
      <c r="AE1395" s="98"/>
      <c r="AF1395" s="98"/>
      <c r="AG1395" s="98"/>
      <c r="AH1395" s="98"/>
      <c r="AI1395" s="98"/>
      <c r="AJ1395" s="98"/>
      <c r="AK1395" s="98"/>
    </row>
    <row r="1396" ht="14.25">
      <c r="A1396" s="98"/>
      <c r="B1396" s="98"/>
      <c r="C1396" s="98"/>
      <c r="D1396" s="98"/>
      <c r="E1396" s="98"/>
      <c r="F1396" s="98"/>
      <c r="G1396" s="98"/>
      <c r="H1396" s="98"/>
      <c r="I1396" s="98"/>
      <c r="J1396" s="98"/>
      <c r="K1396" s="98"/>
      <c r="L1396" s="98"/>
      <c r="M1396" s="98"/>
      <c r="R1396" s="98"/>
      <c r="S1396" s="98"/>
      <c r="T1396" s="98"/>
      <c r="U1396" s="98"/>
      <c r="V1396" s="98"/>
      <c r="W1396" s="98"/>
      <c r="X1396" s="98"/>
      <c r="Y1396" s="98"/>
      <c r="Z1396" s="98"/>
      <c r="AA1396" s="98"/>
      <c r="AE1396" s="98"/>
      <c r="AF1396" s="98"/>
      <c r="AG1396" s="98"/>
      <c r="AH1396" s="98"/>
      <c r="AI1396" s="98"/>
      <c r="AJ1396" s="98"/>
      <c r="AK1396" s="98"/>
    </row>
    <row r="1397" ht="14.25">
      <c r="A1397" s="98"/>
      <c r="B1397" s="98"/>
      <c r="C1397" s="98"/>
      <c r="D1397" s="98"/>
      <c r="E1397" s="98"/>
      <c r="F1397" s="98"/>
      <c r="G1397" s="98"/>
      <c r="H1397" s="98"/>
      <c r="I1397" s="98"/>
      <c r="J1397" s="98"/>
      <c r="K1397" s="98"/>
      <c r="L1397" s="98"/>
      <c r="M1397" s="98"/>
      <c r="R1397" s="98"/>
      <c r="S1397" s="98"/>
      <c r="T1397" s="98"/>
      <c r="U1397" s="98"/>
      <c r="V1397" s="98"/>
      <c r="W1397" s="98"/>
      <c r="X1397" s="98"/>
      <c r="Y1397" s="98"/>
      <c r="Z1397" s="98"/>
      <c r="AA1397" s="98"/>
      <c r="AE1397" s="98"/>
      <c r="AF1397" s="98"/>
      <c r="AG1397" s="98"/>
      <c r="AH1397" s="98"/>
      <c r="AI1397" s="98"/>
      <c r="AJ1397" s="98"/>
      <c r="AK1397" s="98"/>
    </row>
    <row r="1398" ht="14.25">
      <c r="A1398" s="98"/>
      <c r="B1398" s="98"/>
      <c r="C1398" s="98"/>
      <c r="D1398" s="98"/>
      <c r="E1398" s="98"/>
      <c r="F1398" s="98"/>
      <c r="G1398" s="98"/>
      <c r="H1398" s="98"/>
      <c r="I1398" s="98"/>
      <c r="J1398" s="98"/>
      <c r="K1398" s="98"/>
      <c r="L1398" s="98"/>
      <c r="M1398" s="98"/>
      <c r="R1398" s="98"/>
      <c r="S1398" s="98"/>
      <c r="T1398" s="98"/>
      <c r="U1398" s="98"/>
      <c r="V1398" s="98"/>
      <c r="W1398" s="98"/>
      <c r="X1398" s="98"/>
      <c r="Y1398" s="98"/>
      <c r="Z1398" s="98"/>
      <c r="AA1398" s="98"/>
      <c r="AE1398" s="98"/>
      <c r="AF1398" s="98"/>
      <c r="AG1398" s="98"/>
      <c r="AH1398" s="98"/>
      <c r="AI1398" s="98"/>
      <c r="AJ1398" s="98"/>
      <c r="AK1398" s="98"/>
    </row>
    <row r="1399" ht="14.25">
      <c r="A1399" s="98"/>
      <c r="B1399" s="98"/>
      <c r="C1399" s="98"/>
      <c r="D1399" s="98"/>
      <c r="E1399" s="98"/>
      <c r="F1399" s="98"/>
      <c r="G1399" s="98"/>
      <c r="H1399" s="98"/>
      <c r="I1399" s="98"/>
      <c r="J1399" s="98"/>
      <c r="K1399" s="98"/>
      <c r="L1399" s="98"/>
      <c r="M1399" s="98"/>
      <c r="R1399" s="98"/>
      <c r="S1399" s="98"/>
      <c r="T1399" s="98"/>
      <c r="U1399" s="98"/>
      <c r="V1399" s="98"/>
      <c r="W1399" s="98"/>
      <c r="X1399" s="98"/>
      <c r="Y1399" s="98"/>
      <c r="Z1399" s="98"/>
      <c r="AA1399" s="98"/>
      <c r="AE1399" s="98"/>
      <c r="AF1399" s="98"/>
      <c r="AG1399" s="98"/>
      <c r="AH1399" s="98"/>
      <c r="AI1399" s="98"/>
      <c r="AJ1399" s="98"/>
      <c r="AK1399" s="98"/>
    </row>
    <row r="1400" ht="14.25">
      <c r="A1400" s="98"/>
      <c r="B1400" s="98"/>
      <c r="C1400" s="98"/>
      <c r="D1400" s="98"/>
      <c r="E1400" s="98"/>
      <c r="F1400" s="98"/>
      <c r="G1400" s="98"/>
      <c r="H1400" s="98"/>
      <c r="I1400" s="98"/>
      <c r="J1400" s="98"/>
      <c r="K1400" s="98"/>
      <c r="L1400" s="98"/>
      <c r="M1400" s="98"/>
      <c r="R1400" s="98"/>
      <c r="S1400" s="98"/>
      <c r="T1400" s="98"/>
      <c r="U1400" s="98"/>
      <c r="V1400" s="98"/>
      <c r="W1400" s="98"/>
      <c r="X1400" s="98"/>
      <c r="Y1400" s="98"/>
      <c r="Z1400" s="98"/>
      <c r="AA1400" s="98"/>
      <c r="AE1400" s="98"/>
      <c r="AF1400" s="98"/>
      <c r="AG1400" s="98"/>
      <c r="AH1400" s="98"/>
      <c r="AI1400" s="98"/>
      <c r="AJ1400" s="98"/>
      <c r="AK1400" s="98"/>
    </row>
    <row r="1401" ht="14.25">
      <c r="A1401" s="98"/>
      <c r="B1401" s="98"/>
      <c r="C1401" s="98"/>
      <c r="D1401" s="98"/>
      <c r="E1401" s="98"/>
      <c r="F1401" s="98"/>
      <c r="G1401" s="98"/>
      <c r="H1401" s="98"/>
      <c r="I1401" s="98"/>
      <c r="J1401" s="98"/>
      <c r="K1401" s="98"/>
      <c r="L1401" s="98"/>
      <c r="M1401" s="98"/>
      <c r="R1401" s="98"/>
      <c r="S1401" s="98"/>
      <c r="T1401" s="98"/>
      <c r="U1401" s="98"/>
      <c r="V1401" s="98"/>
      <c r="W1401" s="98"/>
      <c r="X1401" s="98"/>
      <c r="Y1401" s="98"/>
      <c r="Z1401" s="98"/>
      <c r="AA1401" s="98"/>
      <c r="AE1401" s="98"/>
      <c r="AF1401" s="98"/>
      <c r="AG1401" s="98"/>
      <c r="AH1401" s="98"/>
      <c r="AI1401" s="98"/>
      <c r="AJ1401" s="98"/>
      <c r="AK1401" s="98"/>
    </row>
    <row r="1402" ht="14.25">
      <c r="A1402" s="98"/>
      <c r="B1402" s="98"/>
      <c r="C1402" s="98"/>
      <c r="D1402" s="98"/>
      <c r="E1402" s="98"/>
      <c r="F1402" s="98"/>
      <c r="G1402" s="98"/>
      <c r="H1402" s="98"/>
      <c r="I1402" s="98"/>
      <c r="J1402" s="98"/>
      <c r="K1402" s="98"/>
      <c r="L1402" s="98"/>
      <c r="M1402" s="98"/>
      <c r="R1402" s="98"/>
      <c r="S1402" s="98"/>
      <c r="T1402" s="98"/>
      <c r="U1402" s="98"/>
      <c r="V1402" s="98"/>
      <c r="W1402" s="98"/>
      <c r="X1402" s="98"/>
      <c r="Y1402" s="98"/>
      <c r="Z1402" s="98"/>
      <c r="AA1402" s="98"/>
      <c r="AE1402" s="98"/>
      <c r="AF1402" s="98"/>
      <c r="AG1402" s="98"/>
      <c r="AH1402" s="98"/>
      <c r="AI1402" s="98"/>
      <c r="AJ1402" s="98"/>
      <c r="AK1402" s="98"/>
    </row>
    <row r="1403" ht="14.25">
      <c r="A1403" s="98"/>
      <c r="B1403" s="98"/>
      <c r="C1403" s="98"/>
      <c r="D1403" s="98"/>
      <c r="E1403" s="98"/>
      <c r="F1403" s="98"/>
      <c r="G1403" s="98"/>
      <c r="H1403" s="98"/>
      <c r="I1403" s="98"/>
      <c r="J1403" s="98"/>
      <c r="K1403" s="98"/>
      <c r="L1403" s="98"/>
      <c r="M1403" s="98"/>
      <c r="R1403" s="98"/>
      <c r="S1403" s="98"/>
      <c r="T1403" s="98"/>
      <c r="U1403" s="98"/>
      <c r="V1403" s="98"/>
      <c r="W1403" s="98"/>
      <c r="X1403" s="98"/>
      <c r="Y1403" s="98"/>
      <c r="Z1403" s="98"/>
      <c r="AA1403" s="98"/>
      <c r="AE1403" s="98"/>
      <c r="AF1403" s="98"/>
      <c r="AG1403" s="98"/>
      <c r="AH1403" s="98"/>
      <c r="AI1403" s="98"/>
      <c r="AJ1403" s="98"/>
      <c r="AK1403" s="98"/>
    </row>
    <row r="1404" ht="14.25">
      <c r="A1404" s="98"/>
      <c r="B1404" s="98"/>
      <c r="C1404" s="98"/>
      <c r="D1404" s="98"/>
      <c r="E1404" s="98"/>
      <c r="F1404" s="98"/>
      <c r="G1404" s="98"/>
      <c r="H1404" s="98"/>
      <c r="I1404" s="98"/>
      <c r="J1404" s="98"/>
      <c r="K1404" s="98"/>
      <c r="L1404" s="98"/>
      <c r="M1404" s="98"/>
      <c r="R1404" s="98"/>
      <c r="S1404" s="98"/>
      <c r="T1404" s="98"/>
      <c r="U1404" s="98"/>
      <c r="V1404" s="98"/>
      <c r="W1404" s="98"/>
      <c r="X1404" s="98"/>
      <c r="Y1404" s="98"/>
      <c r="Z1404" s="98"/>
      <c r="AA1404" s="98"/>
      <c r="AE1404" s="98"/>
      <c r="AF1404" s="98"/>
      <c r="AG1404" s="98"/>
      <c r="AH1404" s="98"/>
      <c r="AI1404" s="98"/>
      <c r="AJ1404" s="98"/>
      <c r="AK1404" s="98"/>
    </row>
    <row r="1405" ht="14.25">
      <c r="A1405" s="98"/>
      <c r="B1405" s="98"/>
      <c r="C1405" s="98"/>
      <c r="D1405" s="98"/>
      <c r="E1405" s="98"/>
      <c r="F1405" s="98"/>
      <c r="G1405" s="98"/>
      <c r="H1405" s="98"/>
      <c r="I1405" s="98"/>
      <c r="J1405" s="98"/>
      <c r="K1405" s="98"/>
      <c r="L1405" s="98"/>
      <c r="M1405" s="98"/>
      <c r="R1405" s="98"/>
      <c r="S1405" s="98"/>
      <c r="T1405" s="98"/>
      <c r="U1405" s="98"/>
      <c r="V1405" s="98"/>
      <c r="W1405" s="98"/>
      <c r="X1405" s="98"/>
      <c r="Y1405" s="98"/>
      <c r="Z1405" s="98"/>
      <c r="AA1405" s="98"/>
      <c r="AE1405" s="98"/>
      <c r="AF1405" s="98"/>
      <c r="AG1405" s="98"/>
      <c r="AH1405" s="98"/>
      <c r="AI1405" s="98"/>
      <c r="AJ1405" s="98"/>
      <c r="AK1405" s="98"/>
    </row>
    <row r="1406" ht="14.25">
      <c r="A1406" s="98"/>
      <c r="B1406" s="98"/>
      <c r="C1406" s="98"/>
      <c r="D1406" s="98"/>
      <c r="E1406" s="98"/>
      <c r="F1406" s="98"/>
      <c r="G1406" s="98"/>
      <c r="H1406" s="98"/>
      <c r="I1406" s="98"/>
      <c r="J1406" s="98"/>
      <c r="K1406" s="98"/>
      <c r="L1406" s="98"/>
      <c r="M1406" s="98"/>
      <c r="R1406" s="98"/>
      <c r="S1406" s="98"/>
      <c r="T1406" s="98"/>
      <c r="U1406" s="98"/>
      <c r="V1406" s="98"/>
      <c r="W1406" s="98"/>
      <c r="X1406" s="98"/>
      <c r="Y1406" s="98"/>
      <c r="Z1406" s="98"/>
      <c r="AA1406" s="98"/>
      <c r="AE1406" s="98"/>
      <c r="AF1406" s="98"/>
      <c r="AG1406" s="98"/>
      <c r="AH1406" s="98"/>
      <c r="AI1406" s="98"/>
      <c r="AJ1406" s="98"/>
      <c r="AK1406" s="98"/>
    </row>
    <row r="1407" ht="14.25">
      <c r="A1407" s="98"/>
      <c r="B1407" s="98"/>
      <c r="C1407" s="98"/>
      <c r="D1407" s="98"/>
      <c r="E1407" s="98"/>
      <c r="F1407" s="98"/>
      <c r="G1407" s="98"/>
      <c r="H1407" s="98"/>
      <c r="I1407" s="98"/>
      <c r="J1407" s="98"/>
      <c r="K1407" s="98"/>
      <c r="L1407" s="98"/>
      <c r="M1407" s="98"/>
      <c r="R1407" s="98"/>
      <c r="S1407" s="98"/>
      <c r="T1407" s="98"/>
      <c r="U1407" s="98"/>
      <c r="V1407" s="98"/>
      <c r="W1407" s="98"/>
      <c r="X1407" s="98"/>
      <c r="Y1407" s="98"/>
      <c r="Z1407" s="98"/>
      <c r="AA1407" s="98"/>
      <c r="AE1407" s="98"/>
      <c r="AF1407" s="98"/>
      <c r="AG1407" s="98"/>
      <c r="AH1407" s="98"/>
      <c r="AI1407" s="98"/>
      <c r="AJ1407" s="98"/>
      <c r="AK1407" s="98"/>
    </row>
    <row r="1408" ht="14.25">
      <c r="A1408" s="98"/>
      <c r="B1408" s="98"/>
      <c r="C1408" s="98"/>
      <c r="D1408" s="98"/>
      <c r="E1408" s="98"/>
      <c r="F1408" s="98"/>
      <c r="G1408" s="98"/>
      <c r="H1408" s="98"/>
      <c r="I1408" s="98"/>
      <c r="J1408" s="98"/>
      <c r="K1408" s="98"/>
      <c r="L1408" s="98"/>
      <c r="M1408" s="98"/>
      <c r="R1408" s="98"/>
      <c r="S1408" s="98"/>
      <c r="T1408" s="98"/>
      <c r="U1408" s="98"/>
      <c r="V1408" s="98"/>
      <c r="W1408" s="98"/>
      <c r="X1408" s="98"/>
      <c r="Y1408" s="98"/>
      <c r="Z1408" s="98"/>
      <c r="AA1408" s="98"/>
      <c r="AE1408" s="98"/>
      <c r="AF1408" s="98"/>
      <c r="AG1408" s="98"/>
      <c r="AH1408" s="98"/>
      <c r="AI1408" s="98"/>
      <c r="AJ1408" s="98"/>
      <c r="AK1408" s="98"/>
    </row>
    <row r="1409" ht="14.25">
      <c r="A1409" s="98"/>
      <c r="B1409" s="98"/>
      <c r="C1409" s="98"/>
      <c r="D1409" s="98"/>
      <c r="E1409" s="98"/>
      <c r="F1409" s="98"/>
      <c r="G1409" s="98"/>
      <c r="H1409" s="98"/>
      <c r="I1409" s="98"/>
      <c r="J1409" s="98"/>
      <c r="K1409" s="98"/>
      <c r="L1409" s="98"/>
      <c r="M1409" s="98"/>
      <c r="R1409" s="98"/>
      <c r="S1409" s="98"/>
      <c r="T1409" s="98"/>
      <c r="U1409" s="98"/>
      <c r="V1409" s="98"/>
      <c r="W1409" s="98"/>
      <c r="X1409" s="98"/>
      <c r="Y1409" s="98"/>
      <c r="Z1409" s="98"/>
      <c r="AA1409" s="98"/>
      <c r="AE1409" s="98"/>
      <c r="AF1409" s="98"/>
      <c r="AG1409" s="98"/>
      <c r="AH1409" s="98"/>
      <c r="AI1409" s="98"/>
      <c r="AJ1409" s="98"/>
      <c r="AK1409" s="98"/>
    </row>
    <row r="1410" ht="14.25">
      <c r="A1410" s="98"/>
      <c r="B1410" s="98"/>
      <c r="C1410" s="98"/>
      <c r="D1410" s="98"/>
      <c r="E1410" s="98"/>
      <c r="F1410" s="98"/>
      <c r="G1410" s="98"/>
      <c r="H1410" s="98"/>
      <c r="I1410" s="98"/>
      <c r="J1410" s="98"/>
      <c r="K1410" s="98"/>
      <c r="L1410" s="98"/>
      <c r="M1410" s="98"/>
      <c r="R1410" s="98"/>
      <c r="S1410" s="98"/>
      <c r="T1410" s="98"/>
      <c r="U1410" s="98"/>
      <c r="V1410" s="98"/>
      <c r="W1410" s="98"/>
      <c r="X1410" s="98"/>
      <c r="Y1410" s="98"/>
      <c r="Z1410" s="98"/>
      <c r="AA1410" s="98"/>
      <c r="AE1410" s="98"/>
      <c r="AF1410" s="98"/>
      <c r="AG1410" s="98"/>
      <c r="AH1410" s="98"/>
      <c r="AI1410" s="98"/>
      <c r="AJ1410" s="98"/>
      <c r="AK1410" s="98"/>
    </row>
    <row r="1411" ht="14.25">
      <c r="A1411" s="98"/>
      <c r="B1411" s="98"/>
      <c r="C1411" s="98"/>
      <c r="D1411" s="98"/>
      <c r="E1411" s="98"/>
      <c r="F1411" s="98"/>
      <c r="G1411" s="98"/>
      <c r="H1411" s="98"/>
      <c r="I1411" s="98"/>
      <c r="J1411" s="98"/>
      <c r="K1411" s="98"/>
      <c r="L1411" s="98"/>
      <c r="M1411" s="98"/>
      <c r="R1411" s="98"/>
      <c r="S1411" s="98"/>
      <c r="T1411" s="98"/>
      <c r="U1411" s="98"/>
      <c r="V1411" s="98"/>
      <c r="W1411" s="98"/>
      <c r="X1411" s="98"/>
      <c r="Y1411" s="98"/>
      <c r="Z1411" s="98"/>
      <c r="AA1411" s="98"/>
      <c r="AE1411" s="98"/>
      <c r="AF1411" s="98"/>
      <c r="AG1411" s="98"/>
      <c r="AH1411" s="98"/>
      <c r="AI1411" s="98"/>
      <c r="AJ1411" s="98"/>
      <c r="AK1411" s="98"/>
    </row>
    <row r="1412" ht="14.25">
      <c r="A1412" s="98"/>
      <c r="B1412" s="98"/>
      <c r="C1412" s="98"/>
      <c r="D1412" s="98"/>
      <c r="E1412" s="98"/>
      <c r="F1412" s="98"/>
      <c r="G1412" s="98"/>
      <c r="H1412" s="98"/>
      <c r="I1412" s="98"/>
      <c r="J1412" s="98"/>
      <c r="K1412" s="98"/>
      <c r="L1412" s="98"/>
      <c r="M1412" s="98"/>
      <c r="R1412" s="98"/>
      <c r="S1412" s="98"/>
      <c r="T1412" s="98"/>
      <c r="U1412" s="98"/>
      <c r="V1412" s="98"/>
      <c r="W1412" s="98"/>
      <c r="X1412" s="98"/>
      <c r="Y1412" s="98"/>
      <c r="Z1412" s="98"/>
      <c r="AA1412" s="98"/>
      <c r="AE1412" s="98"/>
      <c r="AF1412" s="98"/>
      <c r="AG1412" s="98"/>
      <c r="AH1412" s="98"/>
      <c r="AI1412" s="98"/>
      <c r="AJ1412" s="98"/>
      <c r="AK1412" s="98"/>
    </row>
    <row r="1413" ht="14.25">
      <c r="A1413" s="98"/>
      <c r="B1413" s="98"/>
      <c r="C1413" s="98"/>
      <c r="D1413" s="98"/>
      <c r="E1413" s="98"/>
      <c r="F1413" s="98"/>
      <c r="G1413" s="98"/>
      <c r="H1413" s="98"/>
      <c r="I1413" s="98"/>
      <c r="J1413" s="98"/>
      <c r="K1413" s="98"/>
      <c r="L1413" s="98"/>
      <c r="M1413" s="98"/>
      <c r="R1413" s="98"/>
      <c r="S1413" s="98"/>
      <c r="T1413" s="98"/>
      <c r="U1413" s="98"/>
      <c r="V1413" s="98"/>
      <c r="W1413" s="98"/>
      <c r="X1413" s="98"/>
      <c r="Y1413" s="98"/>
      <c r="Z1413" s="98"/>
      <c r="AA1413" s="98"/>
      <c r="AE1413" s="98"/>
      <c r="AF1413" s="98"/>
      <c r="AG1413" s="98"/>
      <c r="AH1413" s="98"/>
      <c r="AI1413" s="98"/>
      <c r="AJ1413" s="98"/>
      <c r="AK1413" s="98"/>
    </row>
    <row r="1414" ht="14.25">
      <c r="A1414" s="98"/>
      <c r="B1414" s="98"/>
      <c r="C1414" s="98"/>
      <c r="D1414" s="98"/>
      <c r="E1414" s="98"/>
      <c r="F1414" s="98"/>
      <c r="G1414" s="98"/>
      <c r="H1414" s="98"/>
      <c r="I1414" s="98"/>
      <c r="J1414" s="98"/>
      <c r="K1414" s="98"/>
      <c r="L1414" s="98"/>
      <c r="M1414" s="98"/>
      <c r="R1414" s="98"/>
      <c r="S1414" s="98"/>
      <c r="T1414" s="98"/>
      <c r="U1414" s="98"/>
      <c r="V1414" s="98"/>
      <c r="W1414" s="98"/>
      <c r="X1414" s="98"/>
      <c r="Y1414" s="98"/>
      <c r="Z1414" s="98"/>
      <c r="AA1414" s="98"/>
      <c r="AE1414" s="98"/>
      <c r="AF1414" s="98"/>
      <c r="AG1414" s="98"/>
      <c r="AH1414" s="98"/>
      <c r="AI1414" s="98"/>
      <c r="AJ1414" s="98"/>
      <c r="AK1414" s="98"/>
    </row>
    <row r="1415" ht="14.25">
      <c r="A1415" s="98"/>
      <c r="B1415" s="98"/>
      <c r="C1415" s="98"/>
      <c r="D1415" s="98"/>
      <c r="E1415" s="98"/>
      <c r="F1415" s="98"/>
      <c r="G1415" s="98"/>
      <c r="H1415" s="98"/>
      <c r="I1415" s="98"/>
      <c r="J1415" s="98"/>
      <c r="K1415" s="98"/>
      <c r="L1415" s="98"/>
      <c r="M1415" s="98"/>
      <c r="R1415" s="98"/>
      <c r="S1415" s="98"/>
      <c r="T1415" s="98"/>
      <c r="U1415" s="98"/>
      <c r="V1415" s="98"/>
      <c r="W1415" s="98"/>
      <c r="X1415" s="98"/>
      <c r="Y1415" s="98"/>
      <c r="Z1415" s="98"/>
      <c r="AA1415" s="98"/>
      <c r="AE1415" s="98"/>
      <c r="AF1415" s="98"/>
      <c r="AG1415" s="98"/>
      <c r="AH1415" s="98"/>
      <c r="AI1415" s="98"/>
      <c r="AJ1415" s="98"/>
      <c r="AK1415" s="98"/>
    </row>
    <row r="1416" ht="14.25">
      <c r="A1416" s="98"/>
      <c r="B1416" s="98"/>
      <c r="C1416" s="98"/>
      <c r="D1416" s="98"/>
      <c r="E1416" s="98"/>
      <c r="F1416" s="98"/>
      <c r="G1416" s="98"/>
      <c r="H1416" s="98"/>
      <c r="I1416" s="98"/>
      <c r="J1416" s="98"/>
      <c r="K1416" s="98"/>
      <c r="L1416" s="98"/>
      <c r="M1416" s="98"/>
      <c r="R1416" s="98"/>
      <c r="S1416" s="98"/>
      <c r="T1416" s="98"/>
      <c r="U1416" s="98"/>
      <c r="V1416" s="98"/>
      <c r="W1416" s="98"/>
      <c r="X1416" s="98"/>
      <c r="Y1416" s="98"/>
      <c r="Z1416" s="98"/>
      <c r="AA1416" s="98"/>
      <c r="AE1416" s="98"/>
      <c r="AF1416" s="98"/>
      <c r="AG1416" s="98"/>
      <c r="AH1416" s="98"/>
      <c r="AI1416" s="98"/>
      <c r="AJ1416" s="98"/>
      <c r="AK1416" s="98"/>
    </row>
    <row r="1417" ht="14.25">
      <c r="A1417" s="98"/>
      <c r="B1417" s="98"/>
      <c r="C1417" s="98"/>
      <c r="D1417" s="98"/>
      <c r="E1417" s="98"/>
      <c r="F1417" s="98"/>
      <c r="G1417" s="98"/>
      <c r="H1417" s="98"/>
      <c r="I1417" s="98"/>
      <c r="J1417" s="98"/>
      <c r="K1417" s="98"/>
      <c r="L1417" s="98"/>
      <c r="M1417" s="98"/>
      <c r="R1417" s="98"/>
      <c r="S1417" s="98"/>
      <c r="T1417" s="98"/>
      <c r="U1417" s="98"/>
      <c r="V1417" s="98"/>
      <c r="W1417" s="98"/>
      <c r="X1417" s="98"/>
      <c r="Y1417" s="98"/>
      <c r="Z1417" s="98"/>
      <c r="AA1417" s="98"/>
      <c r="AE1417" s="98"/>
      <c r="AF1417" s="98"/>
      <c r="AG1417" s="98"/>
      <c r="AH1417" s="98"/>
      <c r="AI1417" s="98"/>
      <c r="AJ1417" s="98"/>
      <c r="AK1417" s="98"/>
    </row>
    <row r="1418" ht="14.25">
      <c r="A1418" s="98"/>
      <c r="B1418" s="98"/>
      <c r="C1418" s="98"/>
      <c r="D1418" s="98"/>
      <c r="E1418" s="98"/>
      <c r="F1418" s="98"/>
      <c r="G1418" s="98"/>
      <c r="H1418" s="98"/>
      <c r="I1418" s="98"/>
      <c r="J1418" s="98"/>
      <c r="K1418" s="98"/>
      <c r="L1418" s="98"/>
      <c r="M1418" s="98"/>
      <c r="R1418" s="98"/>
      <c r="S1418" s="98"/>
      <c r="T1418" s="98"/>
      <c r="U1418" s="98"/>
      <c r="V1418" s="98"/>
      <c r="W1418" s="98"/>
      <c r="X1418" s="98"/>
      <c r="Y1418" s="98"/>
      <c r="Z1418" s="98"/>
      <c r="AA1418" s="98"/>
      <c r="AE1418" s="98"/>
      <c r="AF1418" s="98"/>
      <c r="AG1418" s="98"/>
      <c r="AH1418" s="98"/>
      <c r="AI1418" s="98"/>
      <c r="AJ1418" s="98"/>
      <c r="AK1418" s="98"/>
    </row>
    <row r="1419" ht="14.25">
      <c r="A1419" s="98"/>
      <c r="B1419" s="98"/>
      <c r="C1419" s="98"/>
      <c r="D1419" s="98"/>
      <c r="E1419" s="98"/>
      <c r="F1419" s="98"/>
      <c r="G1419" s="98"/>
      <c r="H1419" s="98"/>
      <c r="I1419" s="98"/>
      <c r="J1419" s="98"/>
      <c r="K1419" s="98"/>
      <c r="L1419" s="98"/>
      <c r="M1419" s="98"/>
      <c r="R1419" s="98"/>
      <c r="S1419" s="98"/>
      <c r="T1419" s="98"/>
      <c r="U1419" s="98"/>
      <c r="V1419" s="98"/>
      <c r="W1419" s="98"/>
      <c r="X1419" s="98"/>
      <c r="Y1419" s="98"/>
      <c r="Z1419" s="98"/>
      <c r="AA1419" s="98"/>
      <c r="AE1419" s="98"/>
      <c r="AF1419" s="98"/>
      <c r="AG1419" s="98"/>
      <c r="AH1419" s="98"/>
      <c r="AI1419" s="98"/>
      <c r="AJ1419" s="98"/>
      <c r="AK1419" s="98"/>
    </row>
    <row r="1420" ht="14.25">
      <c r="A1420" s="98"/>
      <c r="B1420" s="98"/>
      <c r="C1420" s="98"/>
      <c r="D1420" s="98"/>
      <c r="E1420" s="98"/>
      <c r="F1420" s="98"/>
      <c r="G1420" s="98"/>
      <c r="H1420" s="98"/>
      <c r="I1420" s="98"/>
      <c r="J1420" s="98"/>
      <c r="K1420" s="98"/>
      <c r="L1420" s="98"/>
      <c r="M1420" s="98"/>
      <c r="R1420" s="98"/>
      <c r="S1420" s="98"/>
      <c r="T1420" s="98"/>
      <c r="U1420" s="98"/>
      <c r="V1420" s="98"/>
      <c r="W1420" s="98"/>
      <c r="X1420" s="98"/>
      <c r="Y1420" s="98"/>
      <c r="Z1420" s="98"/>
      <c r="AA1420" s="98"/>
      <c r="AE1420" s="98"/>
      <c r="AF1420" s="98"/>
      <c r="AG1420" s="98"/>
      <c r="AH1420" s="98"/>
      <c r="AI1420" s="98"/>
      <c r="AJ1420" s="98"/>
      <c r="AK1420" s="98"/>
    </row>
    <row r="1421" ht="14.25">
      <c r="A1421" s="98"/>
      <c r="B1421" s="98"/>
      <c r="C1421" s="98"/>
      <c r="D1421" s="98"/>
      <c r="E1421" s="98"/>
      <c r="F1421" s="98"/>
      <c r="G1421" s="98"/>
      <c r="H1421" s="98"/>
      <c r="I1421" s="98"/>
      <c r="J1421" s="98"/>
      <c r="K1421" s="98"/>
      <c r="L1421" s="98"/>
      <c r="M1421" s="98"/>
      <c r="R1421" s="98"/>
      <c r="S1421" s="98"/>
      <c r="T1421" s="98"/>
      <c r="U1421" s="98"/>
      <c r="V1421" s="98"/>
      <c r="W1421" s="98"/>
      <c r="X1421" s="98"/>
      <c r="Y1421" s="98"/>
      <c r="Z1421" s="98"/>
      <c r="AA1421" s="98"/>
      <c r="AE1421" s="98"/>
      <c r="AF1421" s="98"/>
      <c r="AG1421" s="98"/>
      <c r="AH1421" s="98"/>
      <c r="AI1421" s="98"/>
      <c r="AJ1421" s="98"/>
      <c r="AK1421" s="98"/>
    </row>
    <row r="1422" ht="14.25">
      <c r="A1422" s="98"/>
      <c r="B1422" s="98"/>
      <c r="C1422" s="98"/>
      <c r="D1422" s="98"/>
      <c r="E1422" s="98"/>
      <c r="F1422" s="98"/>
      <c r="G1422" s="98"/>
      <c r="H1422" s="98"/>
      <c r="I1422" s="98"/>
      <c r="J1422" s="98"/>
      <c r="K1422" s="98"/>
      <c r="L1422" s="98"/>
      <c r="M1422" s="98"/>
      <c r="R1422" s="98"/>
      <c r="S1422" s="98"/>
      <c r="T1422" s="98"/>
      <c r="U1422" s="98"/>
      <c r="V1422" s="98"/>
      <c r="W1422" s="98"/>
      <c r="X1422" s="98"/>
      <c r="Y1422" s="98"/>
      <c r="Z1422" s="98"/>
      <c r="AA1422" s="98"/>
      <c r="AE1422" s="98"/>
      <c r="AF1422" s="98"/>
      <c r="AG1422" s="98"/>
      <c r="AH1422" s="98"/>
      <c r="AI1422" s="98"/>
      <c r="AJ1422" s="98"/>
      <c r="AK1422" s="98"/>
    </row>
    <row r="1423" ht="14.25">
      <c r="A1423" s="98"/>
      <c r="B1423" s="98"/>
      <c r="C1423" s="98"/>
      <c r="D1423" s="98"/>
      <c r="E1423" s="98"/>
      <c r="F1423" s="98"/>
      <c r="G1423" s="98"/>
      <c r="H1423" s="98"/>
      <c r="I1423" s="98"/>
      <c r="J1423" s="98"/>
      <c r="K1423" s="98"/>
      <c r="L1423" s="98"/>
      <c r="M1423" s="98"/>
      <c r="R1423" s="98"/>
      <c r="S1423" s="98"/>
      <c r="T1423" s="98"/>
      <c r="U1423" s="98"/>
      <c r="V1423" s="98"/>
      <c r="W1423" s="98"/>
      <c r="X1423" s="98"/>
      <c r="Y1423" s="98"/>
      <c r="Z1423" s="98"/>
      <c r="AA1423" s="98"/>
      <c r="AE1423" s="98"/>
      <c r="AF1423" s="98"/>
      <c r="AG1423" s="98"/>
      <c r="AH1423" s="98"/>
      <c r="AI1423" s="98"/>
      <c r="AJ1423" s="98"/>
      <c r="AK1423" s="98"/>
    </row>
    <row r="1424" ht="14.25">
      <c r="A1424" s="98"/>
      <c r="B1424" s="98"/>
      <c r="C1424" s="98"/>
      <c r="D1424" s="98"/>
      <c r="E1424" s="98"/>
      <c r="F1424" s="98"/>
      <c r="G1424" s="98"/>
      <c r="H1424" s="98"/>
      <c r="I1424" s="98"/>
      <c r="J1424" s="98"/>
      <c r="K1424" s="98"/>
      <c r="L1424" s="98"/>
      <c r="M1424" s="98"/>
      <c r="R1424" s="98"/>
      <c r="S1424" s="98"/>
      <c r="T1424" s="98"/>
      <c r="U1424" s="98"/>
      <c r="V1424" s="98"/>
      <c r="W1424" s="98"/>
      <c r="X1424" s="98"/>
      <c r="Y1424" s="98"/>
      <c r="Z1424" s="98"/>
      <c r="AA1424" s="98"/>
      <c r="AE1424" s="98"/>
      <c r="AF1424" s="98"/>
      <c r="AG1424" s="98"/>
      <c r="AH1424" s="98"/>
      <c r="AI1424" s="98"/>
      <c r="AJ1424" s="98"/>
      <c r="AK1424" s="98"/>
    </row>
    <row r="1425" ht="14.25">
      <c r="A1425" s="98"/>
      <c r="B1425" s="98"/>
      <c r="C1425" s="98"/>
      <c r="D1425" s="98"/>
      <c r="E1425" s="98"/>
      <c r="F1425" s="98"/>
      <c r="G1425" s="98"/>
      <c r="H1425" s="98"/>
      <c r="I1425" s="98"/>
      <c r="J1425" s="98"/>
      <c r="K1425" s="98"/>
      <c r="L1425" s="98"/>
      <c r="M1425" s="98"/>
      <c r="R1425" s="98"/>
      <c r="S1425" s="98"/>
      <c r="T1425" s="98"/>
      <c r="U1425" s="98"/>
      <c r="V1425" s="98"/>
      <c r="W1425" s="98"/>
      <c r="X1425" s="98"/>
      <c r="Y1425" s="98"/>
      <c r="Z1425" s="98"/>
      <c r="AA1425" s="98"/>
      <c r="AE1425" s="98"/>
      <c r="AF1425" s="98"/>
      <c r="AG1425" s="98"/>
      <c r="AH1425" s="98"/>
      <c r="AI1425" s="98"/>
      <c r="AJ1425" s="98"/>
      <c r="AK1425" s="98"/>
    </row>
    <row r="1426" ht="14.25">
      <c r="A1426" s="98"/>
      <c r="B1426" s="98"/>
      <c r="C1426" s="98"/>
      <c r="D1426" s="98"/>
      <c r="E1426" s="98"/>
      <c r="F1426" s="98"/>
      <c r="G1426" s="98"/>
      <c r="H1426" s="98"/>
      <c r="I1426" s="98"/>
      <c r="J1426" s="98"/>
      <c r="K1426" s="98"/>
      <c r="L1426" s="98"/>
      <c r="M1426" s="98"/>
      <c r="R1426" s="98"/>
      <c r="S1426" s="98"/>
      <c r="T1426" s="98"/>
      <c r="U1426" s="98"/>
      <c r="V1426" s="98"/>
      <c r="W1426" s="98"/>
      <c r="X1426" s="98"/>
      <c r="Y1426" s="98"/>
      <c r="Z1426" s="98"/>
      <c r="AA1426" s="98"/>
      <c r="AE1426" s="98"/>
      <c r="AF1426" s="98"/>
      <c r="AG1426" s="98"/>
      <c r="AH1426" s="98"/>
      <c r="AI1426" s="98"/>
      <c r="AJ1426" s="98"/>
      <c r="AK1426" s="98"/>
    </row>
    <row r="1427" ht="14.25">
      <c r="A1427" s="98"/>
      <c r="B1427" s="98"/>
      <c r="C1427" s="98"/>
      <c r="D1427" s="98"/>
      <c r="E1427" s="98"/>
      <c r="F1427" s="98"/>
      <c r="G1427" s="98"/>
      <c r="H1427" s="98"/>
      <c r="I1427" s="98"/>
      <c r="J1427" s="98"/>
      <c r="K1427" s="98"/>
      <c r="L1427" s="98"/>
      <c r="M1427" s="98"/>
      <c r="R1427" s="98"/>
      <c r="S1427" s="98"/>
      <c r="T1427" s="98"/>
      <c r="U1427" s="98"/>
      <c r="V1427" s="98"/>
      <c r="W1427" s="98"/>
      <c r="X1427" s="98"/>
      <c r="Y1427" s="98"/>
      <c r="Z1427" s="98"/>
      <c r="AA1427" s="98"/>
      <c r="AE1427" s="98"/>
      <c r="AF1427" s="98"/>
      <c r="AG1427" s="98"/>
      <c r="AH1427" s="98"/>
      <c r="AI1427" s="98"/>
      <c r="AJ1427" s="98"/>
      <c r="AK1427" s="98"/>
    </row>
    <row r="1428" ht="14.25">
      <c r="A1428" s="98"/>
      <c r="B1428" s="98"/>
      <c r="C1428" s="98"/>
      <c r="D1428" s="98"/>
      <c r="E1428" s="98"/>
      <c r="F1428" s="98"/>
      <c r="G1428" s="98"/>
      <c r="H1428" s="98"/>
      <c r="I1428" s="98"/>
      <c r="J1428" s="98"/>
      <c r="K1428" s="98"/>
      <c r="L1428" s="98"/>
      <c r="M1428" s="98"/>
      <c r="R1428" s="98"/>
      <c r="S1428" s="98"/>
      <c r="T1428" s="98"/>
      <c r="U1428" s="98"/>
      <c r="V1428" s="98"/>
      <c r="W1428" s="98"/>
      <c r="X1428" s="98"/>
      <c r="Y1428" s="98"/>
      <c r="Z1428" s="98"/>
      <c r="AA1428" s="98"/>
      <c r="AE1428" s="98"/>
      <c r="AF1428" s="98"/>
      <c r="AG1428" s="98"/>
      <c r="AH1428" s="98"/>
      <c r="AI1428" s="98"/>
      <c r="AJ1428" s="98"/>
      <c r="AK1428" s="98"/>
    </row>
    <row r="1429" ht="14.25">
      <c r="A1429" s="98"/>
      <c r="B1429" s="98"/>
      <c r="C1429" s="98"/>
      <c r="D1429" s="98"/>
      <c r="E1429" s="98"/>
      <c r="F1429" s="98"/>
      <c r="G1429" s="98"/>
      <c r="H1429" s="98"/>
      <c r="I1429" s="98"/>
      <c r="J1429" s="98"/>
      <c r="K1429" s="98"/>
      <c r="L1429" s="98"/>
      <c r="M1429" s="98"/>
      <c r="R1429" s="98"/>
      <c r="S1429" s="98"/>
      <c r="T1429" s="98"/>
      <c r="U1429" s="98"/>
      <c r="V1429" s="98"/>
      <c r="W1429" s="98"/>
      <c r="X1429" s="98"/>
      <c r="Y1429" s="98"/>
      <c r="Z1429" s="98"/>
      <c r="AA1429" s="98"/>
      <c r="AE1429" s="98"/>
      <c r="AF1429" s="98"/>
      <c r="AG1429" s="98"/>
      <c r="AH1429" s="98"/>
      <c r="AI1429" s="98"/>
      <c r="AJ1429" s="98"/>
      <c r="AK1429" s="98"/>
    </row>
    <row r="1430" ht="14.25">
      <c r="A1430" s="98"/>
      <c r="B1430" s="98"/>
      <c r="C1430" s="98"/>
      <c r="D1430" s="98"/>
      <c r="E1430" s="98"/>
      <c r="F1430" s="98"/>
      <c r="G1430" s="98"/>
      <c r="H1430" s="98"/>
      <c r="I1430" s="98"/>
      <c r="J1430" s="98"/>
      <c r="K1430" s="98"/>
      <c r="L1430" s="98"/>
      <c r="M1430" s="98"/>
      <c r="R1430" s="98"/>
      <c r="S1430" s="98"/>
      <c r="T1430" s="98"/>
      <c r="U1430" s="98"/>
      <c r="V1430" s="98"/>
      <c r="W1430" s="98"/>
      <c r="X1430" s="98"/>
      <c r="Y1430" s="98"/>
      <c r="Z1430" s="98"/>
      <c r="AA1430" s="98"/>
      <c r="AE1430" s="98"/>
      <c r="AF1430" s="98"/>
      <c r="AG1430" s="98"/>
      <c r="AH1430" s="98"/>
      <c r="AI1430" s="98"/>
      <c r="AJ1430" s="98"/>
      <c r="AK1430" s="98"/>
    </row>
    <row r="1431" ht="14.25">
      <c r="A1431" s="98"/>
      <c r="B1431" s="98"/>
      <c r="C1431" s="98"/>
      <c r="D1431" s="98"/>
      <c r="E1431" s="98"/>
      <c r="F1431" s="98"/>
      <c r="G1431" s="98"/>
      <c r="H1431" s="98"/>
      <c r="I1431" s="98"/>
      <c r="J1431" s="98"/>
      <c r="K1431" s="98"/>
      <c r="L1431" s="98"/>
      <c r="M1431" s="98"/>
      <c r="R1431" s="98"/>
      <c r="S1431" s="98"/>
      <c r="T1431" s="98"/>
      <c r="U1431" s="98"/>
      <c r="V1431" s="98"/>
      <c r="W1431" s="98"/>
      <c r="X1431" s="98"/>
      <c r="Y1431" s="98"/>
      <c r="Z1431" s="98"/>
      <c r="AA1431" s="98"/>
      <c r="AE1431" s="98"/>
      <c r="AF1431" s="98"/>
      <c r="AG1431" s="98"/>
      <c r="AH1431" s="98"/>
      <c r="AI1431" s="98"/>
      <c r="AJ1431" s="98"/>
      <c r="AK1431" s="98"/>
    </row>
    <row r="1432" ht="14.25">
      <c r="A1432" s="98"/>
      <c r="B1432" s="98"/>
      <c r="C1432" s="98"/>
      <c r="D1432" s="98"/>
      <c r="E1432" s="98"/>
      <c r="F1432" s="98"/>
      <c r="G1432" s="98"/>
      <c r="H1432" s="98"/>
      <c r="I1432" s="98"/>
      <c r="J1432" s="98"/>
      <c r="K1432" s="98"/>
      <c r="L1432" s="98"/>
      <c r="M1432" s="98"/>
      <c r="R1432" s="98"/>
      <c r="S1432" s="98"/>
      <c r="T1432" s="98"/>
      <c r="U1432" s="98"/>
      <c r="V1432" s="98"/>
      <c r="W1432" s="98"/>
      <c r="X1432" s="98"/>
      <c r="Y1432" s="98"/>
      <c r="Z1432" s="98"/>
      <c r="AA1432" s="98"/>
      <c r="AE1432" s="98"/>
      <c r="AF1432" s="98"/>
      <c r="AG1432" s="98"/>
      <c r="AH1432" s="98"/>
      <c r="AI1432" s="98"/>
      <c r="AJ1432" s="98"/>
      <c r="AK1432" s="98"/>
    </row>
    <row r="1433" ht="14.25">
      <c r="A1433" s="98"/>
      <c r="B1433" s="98"/>
      <c r="C1433" s="98"/>
      <c r="D1433" s="98"/>
      <c r="E1433" s="98"/>
      <c r="F1433" s="98"/>
      <c r="G1433" s="98"/>
      <c r="H1433" s="98"/>
      <c r="I1433" s="98"/>
      <c r="J1433" s="98"/>
      <c r="K1433" s="98"/>
      <c r="L1433" s="98"/>
      <c r="M1433" s="98"/>
      <c r="R1433" s="98"/>
      <c r="S1433" s="98"/>
      <c r="T1433" s="98"/>
      <c r="U1433" s="98"/>
      <c r="V1433" s="98"/>
      <c r="W1433" s="98"/>
      <c r="X1433" s="98"/>
      <c r="Y1433" s="98"/>
      <c r="Z1433" s="98"/>
      <c r="AA1433" s="98"/>
      <c r="AE1433" s="98"/>
      <c r="AF1433" s="98"/>
      <c r="AG1433" s="98"/>
      <c r="AH1433" s="98"/>
      <c r="AI1433" s="98"/>
      <c r="AJ1433" s="98"/>
      <c r="AK1433" s="98"/>
    </row>
    <row r="1434" ht="14.25">
      <c r="A1434" s="98"/>
      <c r="B1434" s="98"/>
      <c r="C1434" s="98"/>
      <c r="D1434" s="98"/>
      <c r="E1434" s="98"/>
      <c r="F1434" s="98"/>
      <c r="G1434" s="98"/>
      <c r="H1434" s="98"/>
      <c r="I1434" s="98"/>
      <c r="J1434" s="98"/>
      <c r="K1434" s="98"/>
      <c r="L1434" s="98"/>
      <c r="M1434" s="98"/>
      <c r="R1434" s="98"/>
      <c r="S1434" s="98"/>
      <c r="T1434" s="98"/>
      <c r="U1434" s="98"/>
      <c r="V1434" s="98"/>
      <c r="W1434" s="98"/>
      <c r="X1434" s="98"/>
      <c r="Y1434" s="98"/>
      <c r="Z1434" s="98"/>
      <c r="AA1434" s="98"/>
      <c r="AE1434" s="98"/>
      <c r="AF1434" s="98"/>
      <c r="AG1434" s="98"/>
      <c r="AH1434" s="98"/>
      <c r="AI1434" s="98"/>
      <c r="AJ1434" s="98"/>
      <c r="AK1434" s="98"/>
    </row>
    <row r="1435" ht="14.25">
      <c r="A1435" s="98"/>
      <c r="B1435" s="98"/>
      <c r="C1435" s="98"/>
      <c r="D1435" s="98"/>
      <c r="E1435" s="98"/>
      <c r="F1435" s="98"/>
      <c r="G1435" s="98"/>
      <c r="H1435" s="98"/>
      <c r="I1435" s="98"/>
      <c r="J1435" s="98"/>
      <c r="K1435" s="98"/>
      <c r="L1435" s="98"/>
      <c r="M1435" s="98"/>
      <c r="R1435" s="98"/>
      <c r="S1435" s="98"/>
      <c r="T1435" s="98"/>
      <c r="U1435" s="98"/>
      <c r="V1435" s="98"/>
      <c r="W1435" s="98"/>
      <c r="X1435" s="98"/>
      <c r="Y1435" s="98"/>
      <c r="Z1435" s="98"/>
      <c r="AA1435" s="98"/>
      <c r="AE1435" s="98"/>
      <c r="AF1435" s="98"/>
      <c r="AG1435" s="98"/>
      <c r="AH1435" s="98"/>
      <c r="AI1435" s="98"/>
      <c r="AJ1435" s="98"/>
      <c r="AK1435" s="98"/>
    </row>
    <row r="1436" ht="14.25">
      <c r="A1436" s="98"/>
      <c r="B1436" s="98"/>
      <c r="C1436" s="98"/>
      <c r="D1436" s="98"/>
      <c r="E1436" s="98"/>
      <c r="F1436" s="98"/>
      <c r="G1436" s="98"/>
      <c r="H1436" s="98"/>
      <c r="I1436" s="98"/>
      <c r="J1436" s="98"/>
      <c r="K1436" s="98"/>
      <c r="L1436" s="98"/>
      <c r="M1436" s="98"/>
      <c r="R1436" s="98"/>
      <c r="S1436" s="98"/>
      <c r="T1436" s="98"/>
      <c r="U1436" s="98"/>
      <c r="V1436" s="98"/>
      <c r="W1436" s="98"/>
      <c r="X1436" s="98"/>
      <c r="Y1436" s="98"/>
      <c r="Z1436" s="98"/>
      <c r="AA1436" s="98"/>
      <c r="AE1436" s="98"/>
      <c r="AF1436" s="98"/>
      <c r="AG1436" s="98"/>
      <c r="AH1436" s="98"/>
      <c r="AI1436" s="98"/>
      <c r="AJ1436" s="98"/>
      <c r="AK1436" s="98"/>
    </row>
    <row r="1437" ht="14.25">
      <c r="A1437" s="98"/>
      <c r="B1437" s="98"/>
      <c r="C1437" s="98"/>
      <c r="D1437" s="98"/>
      <c r="E1437" s="98"/>
      <c r="F1437" s="98"/>
      <c r="G1437" s="98"/>
      <c r="H1437" s="98"/>
      <c r="I1437" s="98"/>
      <c r="J1437" s="98"/>
      <c r="K1437" s="98"/>
      <c r="L1437" s="98"/>
      <c r="M1437" s="98"/>
      <c r="R1437" s="98"/>
      <c r="S1437" s="98"/>
      <c r="T1437" s="98"/>
      <c r="U1437" s="98"/>
      <c r="V1437" s="98"/>
      <c r="W1437" s="98"/>
      <c r="X1437" s="98"/>
      <c r="Y1437" s="98"/>
      <c r="Z1437" s="98"/>
      <c r="AA1437" s="98"/>
      <c r="AE1437" s="98"/>
      <c r="AF1437" s="98"/>
      <c r="AG1437" s="98"/>
      <c r="AH1437" s="98"/>
      <c r="AI1437" s="98"/>
      <c r="AJ1437" s="98"/>
      <c r="AK1437" s="98"/>
    </row>
    <row r="1438" ht="14.25">
      <c r="A1438" s="98"/>
      <c r="B1438" s="98"/>
      <c r="C1438" s="98"/>
      <c r="D1438" s="98"/>
      <c r="E1438" s="98"/>
      <c r="F1438" s="98"/>
      <c r="G1438" s="98"/>
      <c r="H1438" s="98"/>
      <c r="I1438" s="98"/>
      <c r="J1438" s="98"/>
      <c r="K1438" s="98"/>
      <c r="L1438" s="98"/>
      <c r="M1438" s="98"/>
      <c r="R1438" s="98"/>
      <c r="S1438" s="98"/>
      <c r="T1438" s="98"/>
      <c r="U1438" s="98"/>
      <c r="V1438" s="98"/>
      <c r="W1438" s="98"/>
      <c r="X1438" s="98"/>
      <c r="Y1438" s="98"/>
      <c r="Z1438" s="98"/>
      <c r="AA1438" s="98"/>
      <c r="AE1438" s="98"/>
      <c r="AF1438" s="98"/>
      <c r="AG1438" s="98"/>
      <c r="AH1438" s="98"/>
      <c r="AI1438" s="98"/>
      <c r="AJ1438" s="98"/>
      <c r="AK1438" s="98"/>
    </row>
    <row r="1439" ht="14.25">
      <c r="A1439" s="98"/>
      <c r="B1439" s="98"/>
      <c r="C1439" s="98"/>
      <c r="D1439" s="98"/>
      <c r="E1439" s="98"/>
      <c r="F1439" s="98"/>
      <c r="G1439" s="98"/>
      <c r="H1439" s="98"/>
      <c r="I1439" s="98"/>
      <c r="J1439" s="98"/>
      <c r="K1439" s="98"/>
      <c r="L1439" s="98"/>
      <c r="M1439" s="98"/>
      <c r="R1439" s="98"/>
      <c r="S1439" s="98"/>
      <c r="T1439" s="98"/>
      <c r="U1439" s="98"/>
      <c r="V1439" s="98"/>
      <c r="W1439" s="98"/>
      <c r="X1439" s="98"/>
      <c r="Y1439" s="98"/>
      <c r="Z1439" s="98"/>
      <c r="AA1439" s="98"/>
      <c r="AE1439" s="98"/>
      <c r="AF1439" s="98"/>
      <c r="AG1439" s="98"/>
      <c r="AH1439" s="98"/>
      <c r="AI1439" s="98"/>
      <c r="AJ1439" s="98"/>
      <c r="AK1439" s="98"/>
    </row>
    <row r="1440" ht="14.25">
      <c r="A1440" s="98"/>
      <c r="B1440" s="98"/>
      <c r="C1440" s="98"/>
      <c r="D1440" s="98"/>
      <c r="E1440" s="98"/>
      <c r="F1440" s="98"/>
      <c r="G1440" s="98"/>
      <c r="H1440" s="98"/>
      <c r="I1440" s="98"/>
      <c r="J1440" s="98"/>
      <c r="K1440" s="98"/>
      <c r="L1440" s="98"/>
      <c r="M1440" s="98"/>
      <c r="R1440" s="98"/>
      <c r="S1440" s="98"/>
      <c r="T1440" s="98"/>
      <c r="U1440" s="98"/>
      <c r="V1440" s="98"/>
      <c r="W1440" s="98"/>
      <c r="X1440" s="98"/>
      <c r="Y1440" s="98"/>
      <c r="Z1440" s="98"/>
      <c r="AA1440" s="98"/>
      <c r="AE1440" s="98"/>
      <c r="AF1440" s="98"/>
      <c r="AG1440" s="98"/>
      <c r="AH1440" s="98"/>
      <c r="AI1440" s="98"/>
      <c r="AJ1440" s="98"/>
      <c r="AK1440" s="98"/>
    </row>
    <row r="1441" ht="14.25">
      <c r="A1441" s="98"/>
      <c r="B1441" s="98"/>
      <c r="C1441" s="98"/>
      <c r="D1441" s="98"/>
      <c r="E1441" s="98"/>
      <c r="F1441" s="98"/>
      <c r="G1441" s="98"/>
      <c r="H1441" s="98"/>
      <c r="I1441" s="98"/>
      <c r="J1441" s="98"/>
      <c r="K1441" s="98"/>
      <c r="L1441" s="98"/>
      <c r="M1441" s="98"/>
      <c r="R1441" s="98"/>
      <c r="S1441" s="98"/>
      <c r="T1441" s="98"/>
      <c r="U1441" s="98"/>
      <c r="V1441" s="98"/>
      <c r="W1441" s="98"/>
      <c r="X1441" s="98"/>
      <c r="Y1441" s="98"/>
      <c r="Z1441" s="98"/>
      <c r="AA1441" s="98"/>
      <c r="AE1441" s="98"/>
      <c r="AF1441" s="98"/>
      <c r="AG1441" s="98"/>
      <c r="AH1441" s="98"/>
      <c r="AI1441" s="98"/>
      <c r="AJ1441" s="98"/>
      <c r="AK1441" s="98"/>
    </row>
    <row r="1442" ht="14.25">
      <c r="A1442" s="98"/>
      <c r="B1442" s="98"/>
      <c r="C1442" s="98"/>
      <c r="D1442" s="98"/>
      <c r="E1442" s="98"/>
      <c r="F1442" s="98"/>
      <c r="G1442" s="98"/>
      <c r="H1442" s="98"/>
      <c r="I1442" s="98"/>
      <c r="J1442" s="98"/>
      <c r="K1442" s="98"/>
      <c r="L1442" s="98"/>
      <c r="M1442" s="98"/>
      <c r="R1442" s="98"/>
      <c r="S1442" s="98"/>
      <c r="T1442" s="98"/>
      <c r="U1442" s="98"/>
      <c r="V1442" s="98"/>
      <c r="W1442" s="98"/>
      <c r="X1442" s="98"/>
      <c r="Y1442" s="98"/>
      <c r="Z1442" s="98"/>
      <c r="AA1442" s="98"/>
      <c r="AE1442" s="98"/>
      <c r="AF1442" s="98"/>
      <c r="AG1442" s="98"/>
      <c r="AH1442" s="98"/>
      <c r="AI1442" s="98"/>
      <c r="AJ1442" s="98"/>
      <c r="AK1442" s="98"/>
    </row>
    <row r="1443" ht="14.25">
      <c r="A1443" s="98"/>
      <c r="B1443" s="98"/>
      <c r="C1443" s="98"/>
      <c r="D1443" s="98"/>
      <c r="E1443" s="98"/>
      <c r="F1443" s="98"/>
      <c r="G1443" s="98"/>
      <c r="H1443" s="98"/>
      <c r="I1443" s="98"/>
      <c r="J1443" s="98"/>
      <c r="K1443" s="98"/>
      <c r="L1443" s="98"/>
      <c r="M1443" s="98"/>
      <c r="R1443" s="98"/>
      <c r="S1443" s="98"/>
      <c r="T1443" s="98"/>
      <c r="U1443" s="98"/>
      <c r="V1443" s="98"/>
      <c r="W1443" s="98"/>
      <c r="X1443" s="98"/>
      <c r="Y1443" s="98"/>
      <c r="Z1443" s="98"/>
      <c r="AA1443" s="98"/>
      <c r="AE1443" s="98"/>
      <c r="AF1443" s="98"/>
      <c r="AG1443" s="98"/>
      <c r="AH1443" s="98"/>
      <c r="AI1443" s="98"/>
      <c r="AJ1443" s="98"/>
      <c r="AK1443" s="98"/>
    </row>
    <row r="1444" ht="14.25">
      <c r="A1444" s="98"/>
      <c r="B1444" s="98"/>
      <c r="C1444" s="98"/>
      <c r="D1444" s="98"/>
      <c r="E1444" s="98"/>
      <c r="F1444" s="98"/>
      <c r="G1444" s="98"/>
      <c r="H1444" s="98"/>
      <c r="I1444" s="98"/>
      <c r="J1444" s="98"/>
      <c r="K1444" s="98"/>
      <c r="L1444" s="98"/>
      <c r="M1444" s="98"/>
      <c r="R1444" s="98"/>
      <c r="S1444" s="98"/>
      <c r="T1444" s="98"/>
      <c r="U1444" s="98"/>
      <c r="V1444" s="98"/>
      <c r="W1444" s="98"/>
      <c r="X1444" s="98"/>
      <c r="Y1444" s="98"/>
      <c r="Z1444" s="98"/>
      <c r="AA1444" s="98"/>
      <c r="AE1444" s="98"/>
      <c r="AF1444" s="98"/>
      <c r="AG1444" s="98"/>
      <c r="AH1444" s="98"/>
      <c r="AI1444" s="98"/>
      <c r="AJ1444" s="98"/>
      <c r="AK1444" s="98"/>
    </row>
    <row r="1445" ht="14.25">
      <c r="A1445" s="98"/>
      <c r="B1445" s="98"/>
      <c r="C1445" s="98"/>
      <c r="D1445" s="98"/>
      <c r="E1445" s="98"/>
      <c r="F1445" s="98"/>
      <c r="G1445" s="98"/>
      <c r="H1445" s="98"/>
      <c r="I1445" s="98"/>
      <c r="J1445" s="98"/>
      <c r="K1445" s="98"/>
      <c r="L1445" s="98"/>
      <c r="M1445" s="98"/>
      <c r="R1445" s="98"/>
      <c r="S1445" s="98"/>
      <c r="T1445" s="98"/>
      <c r="U1445" s="98"/>
      <c r="V1445" s="98"/>
      <c r="W1445" s="98"/>
      <c r="X1445" s="98"/>
      <c r="Y1445" s="98"/>
      <c r="Z1445" s="98"/>
      <c r="AA1445" s="98"/>
      <c r="AE1445" s="98"/>
      <c r="AF1445" s="98"/>
      <c r="AG1445" s="98"/>
      <c r="AH1445" s="98"/>
      <c r="AI1445" s="98"/>
      <c r="AJ1445" s="98"/>
      <c r="AK1445" s="98"/>
    </row>
    <row r="1446" ht="14.25">
      <c r="A1446" s="98"/>
      <c r="B1446" s="98"/>
      <c r="C1446" s="98"/>
      <c r="D1446" s="98"/>
      <c r="E1446" s="98"/>
      <c r="F1446" s="98"/>
      <c r="G1446" s="98"/>
      <c r="H1446" s="98"/>
      <c r="I1446" s="98"/>
      <c r="J1446" s="98"/>
      <c r="K1446" s="98"/>
      <c r="L1446" s="98"/>
      <c r="M1446" s="98"/>
      <c r="R1446" s="98"/>
      <c r="S1446" s="98"/>
      <c r="T1446" s="98"/>
      <c r="U1446" s="98"/>
      <c r="V1446" s="98"/>
      <c r="W1446" s="98"/>
      <c r="X1446" s="98"/>
      <c r="Y1446" s="98"/>
      <c r="Z1446" s="98"/>
      <c r="AA1446" s="98"/>
      <c r="AE1446" s="98"/>
      <c r="AF1446" s="98"/>
      <c r="AG1446" s="98"/>
      <c r="AH1446" s="98"/>
      <c r="AI1446" s="98"/>
      <c r="AJ1446" s="98"/>
      <c r="AK1446" s="98"/>
    </row>
    <row r="1447" ht="14.25">
      <c r="A1447" s="98"/>
      <c r="B1447" s="98"/>
      <c r="C1447" s="98"/>
      <c r="D1447" s="98"/>
      <c r="E1447" s="98"/>
      <c r="F1447" s="98"/>
      <c r="G1447" s="98"/>
      <c r="H1447" s="98"/>
      <c r="I1447" s="98"/>
      <c r="J1447" s="98"/>
      <c r="K1447" s="98"/>
      <c r="L1447" s="98"/>
      <c r="M1447" s="98"/>
      <c r="R1447" s="98"/>
      <c r="S1447" s="98"/>
      <c r="T1447" s="98"/>
      <c r="U1447" s="98"/>
      <c r="V1447" s="98"/>
      <c r="W1447" s="98"/>
      <c r="X1447" s="98"/>
      <c r="Y1447" s="98"/>
      <c r="Z1447" s="98"/>
      <c r="AA1447" s="98"/>
      <c r="AE1447" s="98"/>
      <c r="AF1447" s="98"/>
      <c r="AG1447" s="98"/>
      <c r="AH1447" s="98"/>
      <c r="AI1447" s="98"/>
      <c r="AJ1447" s="98"/>
      <c r="AK1447" s="98"/>
    </row>
    <row r="1448" ht="14.25">
      <c r="A1448" s="98"/>
      <c r="B1448" s="98"/>
      <c r="C1448" s="98"/>
      <c r="D1448" s="98"/>
      <c r="E1448" s="98"/>
      <c r="F1448" s="98"/>
      <c r="G1448" s="98"/>
      <c r="H1448" s="98"/>
      <c r="I1448" s="98"/>
      <c r="J1448" s="98"/>
      <c r="K1448" s="98"/>
      <c r="L1448" s="98"/>
      <c r="M1448" s="98"/>
      <c r="R1448" s="98"/>
      <c r="S1448" s="98"/>
      <c r="T1448" s="98"/>
      <c r="U1448" s="98"/>
      <c r="V1448" s="98"/>
      <c r="W1448" s="98"/>
      <c r="X1448" s="98"/>
      <c r="Y1448" s="98"/>
      <c r="Z1448" s="98"/>
      <c r="AA1448" s="98"/>
      <c r="AE1448" s="98"/>
      <c r="AF1448" s="98"/>
      <c r="AG1448" s="98"/>
      <c r="AH1448" s="98"/>
      <c r="AI1448" s="98"/>
      <c r="AJ1448" s="98"/>
      <c r="AK1448" s="98"/>
    </row>
    <row r="1449" ht="14.25">
      <c r="A1449" s="98"/>
      <c r="B1449" s="98"/>
      <c r="C1449" s="98"/>
      <c r="D1449" s="98"/>
      <c r="E1449" s="98"/>
      <c r="F1449" s="98"/>
      <c r="G1449" s="98"/>
      <c r="H1449" s="98"/>
      <c r="I1449" s="98"/>
      <c r="J1449" s="98"/>
      <c r="K1449" s="98"/>
      <c r="L1449" s="98"/>
      <c r="M1449" s="98"/>
      <c r="R1449" s="98"/>
      <c r="S1449" s="98"/>
      <c r="T1449" s="98"/>
      <c r="U1449" s="98"/>
      <c r="V1449" s="98"/>
      <c r="W1449" s="98"/>
      <c r="X1449" s="98"/>
      <c r="Y1449" s="98"/>
      <c r="Z1449" s="98"/>
      <c r="AA1449" s="98"/>
      <c r="AE1449" s="98"/>
      <c r="AF1449" s="98"/>
      <c r="AG1449" s="98"/>
      <c r="AH1449" s="98"/>
      <c r="AI1449" s="98"/>
      <c r="AJ1449" s="98"/>
      <c r="AK1449" s="98"/>
    </row>
    <row r="1450" ht="14.25">
      <c r="A1450" s="98"/>
      <c r="B1450" s="98"/>
      <c r="C1450" s="98"/>
      <c r="D1450" s="98"/>
      <c r="E1450" s="98"/>
      <c r="F1450" s="98"/>
      <c r="G1450" s="98"/>
      <c r="H1450" s="98"/>
      <c r="I1450" s="98"/>
      <c r="J1450" s="98"/>
      <c r="K1450" s="98"/>
      <c r="L1450" s="98"/>
      <c r="M1450" s="98"/>
      <c r="R1450" s="98"/>
      <c r="S1450" s="98"/>
      <c r="T1450" s="98"/>
      <c r="U1450" s="98"/>
      <c r="V1450" s="98"/>
      <c r="W1450" s="98"/>
      <c r="X1450" s="98"/>
      <c r="Y1450" s="98"/>
      <c r="Z1450" s="98"/>
      <c r="AA1450" s="98"/>
      <c r="AE1450" s="98"/>
      <c r="AF1450" s="98"/>
      <c r="AG1450" s="98"/>
      <c r="AH1450" s="98"/>
      <c r="AI1450" s="98"/>
      <c r="AJ1450" s="98"/>
      <c r="AK1450" s="98"/>
    </row>
    <row r="1451" ht="14.25">
      <c r="A1451" s="98"/>
      <c r="B1451" s="98"/>
      <c r="C1451" s="98"/>
      <c r="D1451" s="98"/>
      <c r="E1451" s="98"/>
      <c r="F1451" s="98"/>
      <c r="G1451" s="98"/>
      <c r="H1451" s="98"/>
      <c r="I1451" s="98"/>
      <c r="J1451" s="98"/>
      <c r="K1451" s="98"/>
      <c r="L1451" s="98"/>
      <c r="M1451" s="98"/>
      <c r="R1451" s="98"/>
      <c r="S1451" s="98"/>
      <c r="T1451" s="98"/>
      <c r="U1451" s="98"/>
      <c r="V1451" s="98"/>
      <c r="W1451" s="98"/>
      <c r="X1451" s="98"/>
      <c r="Y1451" s="98"/>
      <c r="Z1451" s="98"/>
      <c r="AA1451" s="98"/>
      <c r="AE1451" s="98"/>
      <c r="AF1451" s="98"/>
      <c r="AG1451" s="98"/>
      <c r="AH1451" s="98"/>
      <c r="AI1451" s="98"/>
      <c r="AJ1451" s="98"/>
      <c r="AK1451" s="98"/>
    </row>
    <row r="1452" ht="14.25">
      <c r="A1452" s="98"/>
      <c r="B1452" s="98"/>
      <c r="C1452" s="98"/>
      <c r="D1452" s="98"/>
      <c r="E1452" s="98"/>
      <c r="F1452" s="98"/>
      <c r="G1452" s="98"/>
      <c r="H1452" s="98"/>
      <c r="I1452" s="98"/>
      <c r="J1452" s="98"/>
      <c r="K1452" s="98"/>
      <c r="L1452" s="98"/>
      <c r="M1452" s="98"/>
      <c r="R1452" s="98"/>
      <c r="S1452" s="98"/>
      <c r="T1452" s="98"/>
      <c r="U1452" s="98"/>
      <c r="V1452" s="98"/>
      <c r="W1452" s="98"/>
      <c r="X1452" s="98"/>
      <c r="Y1452" s="98"/>
      <c r="Z1452" s="98"/>
      <c r="AA1452" s="98"/>
      <c r="AE1452" s="98"/>
      <c r="AF1452" s="98"/>
      <c r="AG1452" s="98"/>
      <c r="AH1452" s="98"/>
      <c r="AI1452" s="98"/>
      <c r="AJ1452" s="98"/>
      <c r="AK1452" s="98"/>
    </row>
    <row r="1453" ht="14.25">
      <c r="A1453" s="98"/>
      <c r="B1453" s="98"/>
      <c r="C1453" s="98"/>
      <c r="D1453" s="98"/>
      <c r="E1453" s="98"/>
      <c r="F1453" s="98"/>
      <c r="G1453" s="98"/>
      <c r="H1453" s="98"/>
      <c r="I1453" s="98"/>
      <c r="J1453" s="98"/>
      <c r="K1453" s="98"/>
      <c r="L1453" s="98"/>
      <c r="M1453" s="98"/>
      <c r="R1453" s="98"/>
      <c r="S1453" s="98"/>
      <c r="T1453" s="98"/>
      <c r="U1453" s="98"/>
      <c r="V1453" s="98"/>
      <c r="W1453" s="98"/>
      <c r="X1453" s="98"/>
      <c r="Y1453" s="98"/>
      <c r="Z1453" s="98"/>
      <c r="AA1453" s="98"/>
      <c r="AE1453" s="98"/>
      <c r="AF1453" s="98"/>
      <c r="AG1453" s="98"/>
      <c r="AH1453" s="98"/>
      <c r="AI1453" s="98"/>
      <c r="AJ1453" s="98"/>
      <c r="AK1453" s="98"/>
    </row>
    <row r="1454" ht="14.25">
      <c r="A1454" s="98"/>
      <c r="B1454" s="98"/>
      <c r="C1454" s="98"/>
      <c r="D1454" s="98"/>
      <c r="E1454" s="98"/>
      <c r="F1454" s="98"/>
      <c r="G1454" s="98"/>
      <c r="H1454" s="98"/>
      <c r="I1454" s="98"/>
      <c r="J1454" s="98"/>
      <c r="K1454" s="98"/>
      <c r="L1454" s="98"/>
      <c r="M1454" s="98"/>
      <c r="R1454" s="98"/>
      <c r="S1454" s="98"/>
      <c r="T1454" s="98"/>
      <c r="U1454" s="98"/>
      <c r="V1454" s="98"/>
      <c r="W1454" s="98"/>
      <c r="X1454" s="98"/>
      <c r="Y1454" s="98"/>
      <c r="Z1454" s="98"/>
      <c r="AA1454" s="98"/>
      <c r="AE1454" s="98"/>
      <c r="AF1454" s="98"/>
      <c r="AG1454" s="98"/>
      <c r="AH1454" s="98"/>
      <c r="AI1454" s="98"/>
      <c r="AJ1454" s="98"/>
      <c r="AK1454" s="98"/>
    </row>
    <row r="1455" ht="14.25">
      <c r="A1455" s="98"/>
      <c r="B1455" s="98"/>
      <c r="C1455" s="98"/>
      <c r="D1455" s="98"/>
      <c r="E1455" s="98"/>
      <c r="F1455" s="98"/>
      <c r="G1455" s="98"/>
      <c r="H1455" s="98"/>
      <c r="I1455" s="98"/>
      <c r="J1455" s="98"/>
      <c r="K1455" s="98"/>
      <c r="L1455" s="98"/>
      <c r="M1455" s="98"/>
      <c r="R1455" s="98"/>
      <c r="S1455" s="98"/>
      <c r="T1455" s="98"/>
      <c r="U1455" s="98"/>
      <c r="V1455" s="98"/>
      <c r="W1455" s="98"/>
      <c r="X1455" s="98"/>
      <c r="Y1455" s="98"/>
      <c r="Z1455" s="98"/>
      <c r="AA1455" s="98"/>
      <c r="AE1455" s="98"/>
      <c r="AF1455" s="98"/>
      <c r="AG1455" s="98"/>
      <c r="AH1455" s="98"/>
      <c r="AI1455" s="98"/>
      <c r="AJ1455" s="98"/>
      <c r="AK1455" s="98"/>
    </row>
    <row r="1456" ht="14.25">
      <c r="A1456" s="98"/>
      <c r="B1456" s="98"/>
      <c r="C1456" s="98"/>
      <c r="D1456" s="98"/>
      <c r="E1456" s="98"/>
      <c r="F1456" s="98"/>
      <c r="G1456" s="98"/>
      <c r="H1456" s="98"/>
      <c r="I1456" s="98"/>
      <c r="J1456" s="98"/>
      <c r="K1456" s="98"/>
      <c r="L1456" s="98"/>
      <c r="M1456" s="98"/>
      <c r="R1456" s="98"/>
      <c r="S1456" s="98"/>
      <c r="T1456" s="98"/>
      <c r="U1456" s="98"/>
      <c r="V1456" s="98"/>
      <c r="W1456" s="98"/>
      <c r="X1456" s="98"/>
      <c r="Y1456" s="98"/>
      <c r="Z1456" s="98"/>
      <c r="AA1456" s="98"/>
      <c r="AE1456" s="98"/>
      <c r="AF1456" s="98"/>
      <c r="AG1456" s="98"/>
      <c r="AH1456" s="98"/>
      <c r="AI1456" s="98"/>
      <c r="AJ1456" s="98"/>
      <c r="AK1456" s="98"/>
    </row>
    <row r="1457" ht="14.25">
      <c r="A1457" s="98"/>
      <c r="B1457" s="98"/>
      <c r="C1457" s="98"/>
      <c r="D1457" s="98"/>
      <c r="E1457" s="98"/>
      <c r="F1457" s="98"/>
      <c r="G1457" s="98"/>
      <c r="H1457" s="98"/>
      <c r="I1457" s="98"/>
      <c r="J1457" s="98"/>
      <c r="K1457" s="98"/>
      <c r="L1457" s="98"/>
      <c r="M1457" s="98"/>
      <c r="R1457" s="98"/>
      <c r="S1457" s="98"/>
      <c r="T1457" s="98"/>
      <c r="U1457" s="98"/>
      <c r="V1457" s="98"/>
      <c r="W1457" s="98"/>
      <c r="X1457" s="98"/>
      <c r="Y1457" s="98"/>
      <c r="Z1457" s="98"/>
      <c r="AA1457" s="98"/>
      <c r="AE1457" s="98"/>
      <c r="AF1457" s="98"/>
      <c r="AG1457" s="98"/>
      <c r="AH1457" s="98"/>
      <c r="AI1457" s="98"/>
      <c r="AJ1457" s="98"/>
      <c r="AK1457" s="98"/>
    </row>
    <row r="1458" ht="14.25">
      <c r="A1458" s="98"/>
      <c r="B1458" s="98"/>
      <c r="C1458" s="98"/>
      <c r="D1458" s="98"/>
      <c r="E1458" s="98"/>
      <c r="F1458" s="98"/>
      <c r="G1458" s="98"/>
      <c r="H1458" s="98"/>
      <c r="I1458" s="98"/>
      <c r="J1458" s="98"/>
      <c r="K1458" s="98"/>
      <c r="L1458" s="98"/>
      <c r="M1458" s="98"/>
      <c r="R1458" s="98"/>
      <c r="S1458" s="98"/>
      <c r="T1458" s="98"/>
      <c r="U1458" s="98"/>
      <c r="V1458" s="98"/>
      <c r="W1458" s="98"/>
      <c r="X1458" s="98"/>
      <c r="Y1458" s="98"/>
      <c r="Z1458" s="98"/>
      <c r="AA1458" s="98"/>
      <c r="AE1458" s="98"/>
      <c r="AF1458" s="98"/>
      <c r="AG1458" s="98"/>
      <c r="AH1458" s="98"/>
      <c r="AI1458" s="98"/>
      <c r="AJ1458" s="98"/>
      <c r="AK1458" s="98"/>
    </row>
    <row r="1459" ht="14.25">
      <c r="A1459" s="98"/>
      <c r="B1459" s="98"/>
      <c r="C1459" s="98"/>
      <c r="D1459" s="98"/>
      <c r="E1459" s="98"/>
      <c r="F1459" s="98"/>
      <c r="G1459" s="98"/>
      <c r="H1459" s="98"/>
      <c r="I1459" s="98"/>
      <c r="J1459" s="98"/>
      <c r="K1459" s="98"/>
      <c r="L1459" s="98"/>
      <c r="M1459" s="98"/>
      <c r="R1459" s="98"/>
      <c r="S1459" s="98"/>
      <c r="T1459" s="98"/>
      <c r="U1459" s="98"/>
      <c r="V1459" s="98"/>
      <c r="W1459" s="98"/>
      <c r="X1459" s="98"/>
      <c r="Y1459" s="98"/>
      <c r="Z1459" s="98"/>
      <c r="AA1459" s="98"/>
      <c r="AE1459" s="98"/>
      <c r="AF1459" s="98"/>
      <c r="AG1459" s="98"/>
      <c r="AH1459" s="98"/>
      <c r="AI1459" s="98"/>
      <c r="AJ1459" s="98"/>
      <c r="AK1459" s="98"/>
    </row>
    <row r="1460" ht="14.25">
      <c r="A1460" s="98"/>
      <c r="B1460" s="98"/>
      <c r="C1460" s="98"/>
      <c r="D1460" s="98"/>
      <c r="E1460" s="98"/>
      <c r="F1460" s="98"/>
      <c r="G1460" s="98"/>
      <c r="H1460" s="98"/>
      <c r="I1460" s="98"/>
      <c r="J1460" s="98"/>
      <c r="K1460" s="98"/>
      <c r="L1460" s="98"/>
      <c r="M1460" s="98"/>
      <c r="R1460" s="98"/>
      <c r="S1460" s="98"/>
      <c r="T1460" s="98"/>
      <c r="U1460" s="98"/>
      <c r="V1460" s="98"/>
      <c r="W1460" s="98"/>
      <c r="X1460" s="98"/>
      <c r="Y1460" s="98"/>
      <c r="Z1460" s="98"/>
      <c r="AA1460" s="98"/>
      <c r="AE1460" s="98"/>
      <c r="AF1460" s="98"/>
      <c r="AG1460" s="98"/>
      <c r="AH1460" s="98"/>
      <c r="AI1460" s="98"/>
      <c r="AJ1460" s="98"/>
      <c r="AK1460" s="98"/>
    </row>
    <row r="1461" ht="14.25">
      <c r="A1461" s="98"/>
      <c r="B1461" s="98"/>
      <c r="C1461" s="98"/>
      <c r="D1461" s="98"/>
      <c r="E1461" s="98"/>
      <c r="F1461" s="98"/>
      <c r="G1461" s="98"/>
      <c r="H1461" s="98"/>
      <c r="I1461" s="98"/>
      <c r="J1461" s="98"/>
      <c r="K1461" s="98"/>
      <c r="L1461" s="98"/>
      <c r="M1461" s="98"/>
      <c r="R1461" s="98"/>
      <c r="S1461" s="98"/>
      <c r="T1461" s="98"/>
      <c r="U1461" s="98"/>
      <c r="V1461" s="98"/>
      <c r="W1461" s="98"/>
      <c r="X1461" s="98"/>
      <c r="Y1461" s="98"/>
      <c r="Z1461" s="98"/>
      <c r="AA1461" s="98"/>
      <c r="AE1461" s="98"/>
      <c r="AF1461" s="98"/>
      <c r="AG1461" s="98"/>
      <c r="AH1461" s="98"/>
      <c r="AI1461" s="98"/>
      <c r="AJ1461" s="98"/>
      <c r="AK1461" s="98"/>
    </row>
    <row r="1462" ht="14.25">
      <c r="A1462" s="98"/>
      <c r="B1462" s="98"/>
      <c r="C1462" s="98"/>
      <c r="D1462" s="98"/>
      <c r="E1462" s="98"/>
      <c r="F1462" s="98"/>
      <c r="G1462" s="98"/>
      <c r="H1462" s="98"/>
      <c r="I1462" s="98"/>
      <c r="J1462" s="98"/>
      <c r="K1462" s="98"/>
      <c r="L1462" s="98"/>
      <c r="M1462" s="98"/>
      <c r="R1462" s="98"/>
      <c r="S1462" s="98"/>
      <c r="T1462" s="98"/>
      <c r="U1462" s="98"/>
      <c r="V1462" s="98"/>
      <c r="W1462" s="98"/>
      <c r="X1462" s="98"/>
      <c r="Y1462" s="98"/>
      <c r="Z1462" s="98"/>
      <c r="AA1462" s="98"/>
      <c r="AE1462" s="98"/>
      <c r="AF1462" s="98"/>
      <c r="AG1462" s="98"/>
      <c r="AH1462" s="98"/>
      <c r="AI1462" s="98"/>
      <c r="AJ1462" s="98"/>
      <c r="AK1462" s="98"/>
    </row>
    <row r="1463" ht="14.25">
      <c r="A1463" s="98"/>
      <c r="B1463" s="98"/>
      <c r="C1463" s="98"/>
      <c r="D1463" s="98"/>
      <c r="E1463" s="98"/>
      <c r="F1463" s="98"/>
      <c r="G1463" s="98"/>
      <c r="H1463" s="98"/>
      <c r="I1463" s="98"/>
      <c r="J1463" s="98"/>
      <c r="K1463" s="98"/>
      <c r="L1463" s="98"/>
      <c r="M1463" s="98"/>
      <c r="R1463" s="98"/>
      <c r="S1463" s="98"/>
      <c r="T1463" s="98"/>
      <c r="U1463" s="98"/>
      <c r="V1463" s="98"/>
      <c r="W1463" s="98"/>
      <c r="X1463" s="98"/>
      <c r="Y1463" s="98"/>
      <c r="Z1463" s="98"/>
      <c r="AA1463" s="98"/>
      <c r="AE1463" s="98"/>
      <c r="AF1463" s="98"/>
      <c r="AG1463" s="98"/>
      <c r="AH1463" s="98"/>
      <c r="AI1463" s="98"/>
      <c r="AJ1463" s="98"/>
      <c r="AK1463" s="98"/>
    </row>
    <row r="1464" ht="14.25">
      <c r="A1464" s="98"/>
      <c r="B1464" s="98"/>
      <c r="C1464" s="98"/>
      <c r="D1464" s="98"/>
      <c r="E1464" s="98"/>
      <c r="F1464" s="98"/>
      <c r="G1464" s="98"/>
      <c r="H1464" s="98"/>
      <c r="I1464" s="98"/>
      <c r="J1464" s="98"/>
      <c r="K1464" s="98"/>
      <c r="L1464" s="98"/>
      <c r="M1464" s="98"/>
      <c r="R1464" s="98"/>
      <c r="S1464" s="98"/>
      <c r="T1464" s="98"/>
      <c r="U1464" s="98"/>
      <c r="V1464" s="98"/>
      <c r="W1464" s="98"/>
      <c r="X1464" s="98"/>
      <c r="Y1464" s="98"/>
      <c r="Z1464" s="98"/>
      <c r="AA1464" s="98"/>
      <c r="AE1464" s="98"/>
      <c r="AF1464" s="98"/>
      <c r="AG1464" s="98"/>
      <c r="AH1464" s="98"/>
      <c r="AI1464" s="98"/>
      <c r="AJ1464" s="98"/>
      <c r="AK1464" s="98"/>
    </row>
    <row r="1465" ht="14.25">
      <c r="A1465" s="98"/>
      <c r="B1465" s="98"/>
      <c r="C1465" s="98"/>
      <c r="D1465" s="98"/>
      <c r="E1465" s="98"/>
      <c r="F1465" s="98"/>
      <c r="G1465" s="98"/>
      <c r="H1465" s="98"/>
      <c r="I1465" s="98"/>
      <c r="J1465" s="98"/>
      <c r="K1465" s="98"/>
      <c r="L1465" s="98"/>
      <c r="M1465" s="98"/>
      <c r="R1465" s="98"/>
      <c r="S1465" s="98"/>
      <c r="T1465" s="98"/>
      <c r="U1465" s="98"/>
      <c r="V1465" s="98"/>
      <c r="W1465" s="98"/>
      <c r="X1465" s="98"/>
      <c r="Y1465" s="98"/>
      <c r="Z1465" s="98"/>
      <c r="AA1465" s="98"/>
      <c r="AE1465" s="98"/>
      <c r="AF1465" s="98"/>
      <c r="AG1465" s="98"/>
      <c r="AH1465" s="98"/>
      <c r="AI1465" s="98"/>
      <c r="AJ1465" s="98"/>
      <c r="AK1465" s="98"/>
    </row>
    <row r="1466" ht="14.25">
      <c r="A1466" s="98"/>
      <c r="B1466" s="98"/>
      <c r="C1466" s="98"/>
      <c r="D1466" s="98"/>
      <c r="E1466" s="98"/>
      <c r="F1466" s="98"/>
      <c r="G1466" s="98"/>
      <c r="H1466" s="98"/>
      <c r="I1466" s="98"/>
      <c r="J1466" s="98"/>
      <c r="K1466" s="98"/>
      <c r="L1466" s="98"/>
      <c r="M1466" s="98"/>
      <c r="R1466" s="98"/>
      <c r="S1466" s="98"/>
      <c r="T1466" s="98"/>
      <c r="U1466" s="98"/>
      <c r="V1466" s="98"/>
      <c r="W1466" s="98"/>
      <c r="X1466" s="98"/>
      <c r="Y1466" s="98"/>
      <c r="Z1466" s="98"/>
      <c r="AA1466" s="98"/>
      <c r="AE1466" s="98"/>
      <c r="AF1466" s="98"/>
      <c r="AG1466" s="98"/>
      <c r="AH1466" s="98"/>
      <c r="AI1466" s="98"/>
      <c r="AJ1466" s="98"/>
      <c r="AK1466" s="98"/>
    </row>
    <row r="1467" ht="14.25">
      <c r="A1467" s="98"/>
      <c r="B1467" s="98"/>
      <c r="C1467" s="98"/>
      <c r="D1467" s="98"/>
      <c r="E1467" s="98"/>
      <c r="F1467" s="98"/>
      <c r="G1467" s="98"/>
      <c r="H1467" s="98"/>
      <c r="I1467" s="98"/>
      <c r="J1467" s="98"/>
      <c r="K1467" s="98"/>
      <c r="L1467" s="98"/>
      <c r="M1467" s="98"/>
      <c r="R1467" s="98"/>
      <c r="S1467" s="98"/>
      <c r="T1467" s="98"/>
      <c r="U1467" s="98"/>
      <c r="V1467" s="98"/>
      <c r="W1467" s="98"/>
      <c r="X1467" s="98"/>
      <c r="Y1467" s="98"/>
      <c r="Z1467" s="98"/>
      <c r="AA1467" s="98"/>
      <c r="AE1467" s="98"/>
      <c r="AF1467" s="98"/>
      <c r="AG1467" s="98"/>
      <c r="AH1467" s="98"/>
      <c r="AI1467" s="98"/>
      <c r="AJ1467" s="98"/>
      <c r="AK1467" s="98"/>
    </row>
    <row r="1468" ht="14.25">
      <c r="A1468" s="98"/>
      <c r="B1468" s="98"/>
      <c r="C1468" s="98"/>
      <c r="D1468" s="98"/>
      <c r="E1468" s="98"/>
      <c r="F1468" s="98"/>
      <c r="G1468" s="98"/>
      <c r="H1468" s="98"/>
      <c r="I1468" s="98"/>
      <c r="J1468" s="98"/>
      <c r="K1468" s="98"/>
      <c r="L1468" s="98"/>
      <c r="M1468" s="98"/>
      <c r="R1468" s="98"/>
      <c r="S1468" s="98"/>
      <c r="T1468" s="98"/>
      <c r="U1468" s="98"/>
      <c r="V1468" s="98"/>
      <c r="W1468" s="98"/>
      <c r="X1468" s="98"/>
      <c r="Y1468" s="98"/>
      <c r="Z1468" s="98"/>
      <c r="AA1468" s="98"/>
      <c r="AE1468" s="98"/>
      <c r="AF1468" s="98"/>
      <c r="AG1468" s="98"/>
      <c r="AH1468" s="98"/>
      <c r="AI1468" s="98"/>
      <c r="AJ1468" s="98"/>
      <c r="AK1468" s="98"/>
    </row>
    <row r="1469" ht="14.25">
      <c r="A1469" s="98"/>
      <c r="B1469" s="98"/>
      <c r="C1469" s="98"/>
      <c r="D1469" s="98"/>
      <c r="E1469" s="98"/>
      <c r="F1469" s="98"/>
      <c r="G1469" s="98"/>
      <c r="H1469" s="98"/>
      <c r="I1469" s="98"/>
      <c r="J1469" s="98"/>
      <c r="K1469" s="98"/>
      <c r="L1469" s="98"/>
      <c r="M1469" s="98"/>
      <c r="R1469" s="98"/>
      <c r="S1469" s="98"/>
      <c r="T1469" s="98"/>
      <c r="U1469" s="98"/>
      <c r="V1469" s="98"/>
      <c r="W1469" s="98"/>
      <c r="X1469" s="98"/>
      <c r="Y1469" s="98"/>
      <c r="Z1469" s="98"/>
      <c r="AA1469" s="98"/>
      <c r="AE1469" s="98"/>
      <c r="AF1469" s="98"/>
      <c r="AG1469" s="98"/>
      <c r="AH1469" s="98"/>
      <c r="AI1469" s="98"/>
      <c r="AJ1469" s="98"/>
      <c r="AK1469" s="98"/>
    </row>
    <row r="1470" ht="14.25">
      <c r="A1470" s="98"/>
      <c r="B1470" s="98"/>
      <c r="C1470" s="98"/>
      <c r="D1470" s="98"/>
      <c r="E1470" s="98"/>
      <c r="F1470" s="98"/>
      <c r="G1470" s="98"/>
      <c r="H1470" s="98"/>
      <c r="I1470" s="98"/>
      <c r="J1470" s="98"/>
      <c r="K1470" s="98"/>
      <c r="L1470" s="98"/>
      <c r="M1470" s="98"/>
      <c r="R1470" s="98"/>
      <c r="S1470" s="98"/>
      <c r="T1470" s="98"/>
      <c r="U1470" s="98"/>
      <c r="V1470" s="98"/>
      <c r="W1470" s="98"/>
      <c r="X1470" s="98"/>
      <c r="Y1470" s="98"/>
      <c r="Z1470" s="98"/>
      <c r="AA1470" s="98"/>
      <c r="AE1470" s="98"/>
      <c r="AF1470" s="98"/>
      <c r="AG1470" s="98"/>
      <c r="AH1470" s="98"/>
      <c r="AI1470" s="98"/>
      <c r="AJ1470" s="98"/>
      <c r="AK1470" s="98"/>
    </row>
    <row r="1471" ht="14.25">
      <c r="A1471" s="98"/>
      <c r="B1471" s="98"/>
      <c r="C1471" s="98"/>
      <c r="D1471" s="98"/>
      <c r="E1471" s="98"/>
      <c r="F1471" s="98"/>
      <c r="G1471" s="98"/>
      <c r="H1471" s="98"/>
      <c r="I1471" s="98"/>
      <c r="J1471" s="98"/>
      <c r="K1471" s="98"/>
      <c r="L1471" s="98"/>
      <c r="M1471" s="98"/>
      <c r="R1471" s="98"/>
      <c r="S1471" s="98"/>
      <c r="T1471" s="98"/>
      <c r="U1471" s="98"/>
      <c r="V1471" s="98"/>
      <c r="W1471" s="98"/>
      <c r="X1471" s="98"/>
      <c r="Y1471" s="98"/>
      <c r="Z1471" s="98"/>
      <c r="AA1471" s="98"/>
      <c r="AE1471" s="98"/>
      <c r="AF1471" s="98"/>
      <c r="AG1471" s="98"/>
      <c r="AH1471" s="98"/>
      <c r="AI1471" s="98"/>
      <c r="AJ1471" s="98"/>
      <c r="AK1471" s="98"/>
    </row>
    <row r="1472" ht="14.25">
      <c r="A1472" s="98"/>
      <c r="B1472" s="98"/>
      <c r="C1472" s="98"/>
      <c r="D1472" s="98"/>
      <c r="E1472" s="98"/>
      <c r="F1472" s="98"/>
      <c r="G1472" s="98"/>
      <c r="H1472" s="98"/>
      <c r="I1472" s="98"/>
      <c r="J1472" s="98"/>
      <c r="K1472" s="98"/>
      <c r="L1472" s="98"/>
      <c r="M1472" s="98"/>
      <c r="R1472" s="98"/>
      <c r="S1472" s="98"/>
      <c r="T1472" s="98"/>
      <c r="U1472" s="98"/>
      <c r="V1472" s="98"/>
      <c r="W1472" s="98"/>
      <c r="X1472" s="98"/>
      <c r="Y1472" s="98"/>
      <c r="Z1472" s="98"/>
      <c r="AA1472" s="98"/>
      <c r="AE1472" s="98"/>
      <c r="AF1472" s="98"/>
      <c r="AG1472" s="98"/>
      <c r="AH1472" s="98"/>
      <c r="AI1472" s="98"/>
      <c r="AJ1472" s="98"/>
      <c r="AK1472" s="98"/>
    </row>
    <row r="1473" ht="14.25">
      <c r="A1473" s="98"/>
      <c r="B1473" s="98"/>
      <c r="C1473" s="98"/>
      <c r="D1473" s="98"/>
      <c r="E1473" s="98"/>
      <c r="F1473" s="98"/>
      <c r="G1473" s="98"/>
      <c r="H1473" s="98"/>
      <c r="I1473" s="98"/>
      <c r="J1473" s="98"/>
      <c r="K1473" s="98"/>
      <c r="L1473" s="98"/>
      <c r="M1473" s="98"/>
      <c r="R1473" s="98"/>
      <c r="S1473" s="98"/>
      <c r="T1473" s="98"/>
      <c r="U1473" s="98"/>
      <c r="V1473" s="98"/>
      <c r="W1473" s="98"/>
      <c r="X1473" s="98"/>
      <c r="Y1473" s="98"/>
      <c r="Z1473" s="98"/>
      <c r="AA1473" s="98"/>
      <c r="AE1473" s="98"/>
      <c r="AF1473" s="98"/>
      <c r="AG1473" s="98"/>
      <c r="AH1473" s="98"/>
      <c r="AI1473" s="98"/>
      <c r="AJ1473" s="98"/>
      <c r="AK1473" s="98"/>
    </row>
    <row r="1474" ht="14.25">
      <c r="A1474" s="98"/>
      <c r="B1474" s="98"/>
      <c r="C1474" s="98"/>
      <c r="D1474" s="98"/>
      <c r="E1474" s="98"/>
      <c r="F1474" s="98"/>
      <c r="G1474" s="98"/>
      <c r="H1474" s="98"/>
      <c r="I1474" s="98"/>
      <c r="J1474" s="98"/>
      <c r="K1474" s="98"/>
      <c r="L1474" s="98"/>
      <c r="M1474" s="98"/>
      <c r="R1474" s="98"/>
      <c r="S1474" s="98"/>
      <c r="T1474" s="98"/>
      <c r="U1474" s="98"/>
      <c r="V1474" s="98"/>
      <c r="W1474" s="98"/>
      <c r="X1474" s="98"/>
      <c r="Y1474" s="98"/>
      <c r="Z1474" s="98"/>
      <c r="AA1474" s="98"/>
      <c r="AE1474" s="98"/>
      <c r="AF1474" s="98"/>
      <c r="AG1474" s="98"/>
      <c r="AH1474" s="98"/>
      <c r="AI1474" s="98"/>
      <c r="AJ1474" s="98"/>
      <c r="AK1474" s="98"/>
    </row>
    <row r="1475" ht="14.25">
      <c r="A1475" s="98"/>
      <c r="B1475" s="98"/>
      <c r="C1475" s="98"/>
      <c r="D1475" s="98"/>
      <c r="E1475" s="98"/>
      <c r="F1475" s="98"/>
      <c r="G1475" s="98"/>
      <c r="H1475" s="98"/>
      <c r="I1475" s="98"/>
      <c r="J1475" s="98"/>
      <c r="K1475" s="98"/>
      <c r="L1475" s="98"/>
      <c r="M1475" s="98"/>
      <c r="R1475" s="98"/>
      <c r="S1475" s="98"/>
      <c r="T1475" s="98"/>
      <c r="U1475" s="98"/>
      <c r="V1475" s="98"/>
      <c r="W1475" s="98"/>
      <c r="X1475" s="98"/>
      <c r="Y1475" s="98"/>
      <c r="Z1475" s="98"/>
      <c r="AA1475" s="98"/>
      <c r="AE1475" s="98"/>
      <c r="AF1475" s="98"/>
      <c r="AG1475" s="98"/>
      <c r="AH1475" s="98"/>
      <c r="AI1475" s="98"/>
      <c r="AJ1475" s="98"/>
      <c r="AK1475" s="98"/>
    </row>
    <row r="1476" ht="14.25">
      <c r="A1476" s="98"/>
      <c r="B1476" s="98"/>
      <c r="C1476" s="98"/>
      <c r="D1476" s="98"/>
      <c r="E1476" s="98"/>
      <c r="F1476" s="98"/>
      <c r="G1476" s="98"/>
      <c r="H1476" s="98"/>
      <c r="I1476" s="98"/>
      <c r="J1476" s="98"/>
      <c r="K1476" s="98"/>
      <c r="L1476" s="98"/>
      <c r="M1476" s="98"/>
      <c r="R1476" s="98"/>
      <c r="S1476" s="98"/>
      <c r="T1476" s="98"/>
      <c r="U1476" s="98"/>
      <c r="V1476" s="98"/>
      <c r="W1476" s="98"/>
      <c r="X1476" s="98"/>
      <c r="Y1476" s="98"/>
      <c r="Z1476" s="98"/>
      <c r="AA1476" s="98"/>
      <c r="AE1476" s="98"/>
      <c r="AF1476" s="98"/>
      <c r="AG1476" s="98"/>
      <c r="AH1476" s="98"/>
      <c r="AI1476" s="98"/>
      <c r="AJ1476" s="98"/>
      <c r="AK1476" s="98"/>
    </row>
    <row r="1477" ht="14.25">
      <c r="A1477" s="98"/>
      <c r="B1477" s="98"/>
      <c r="C1477" s="98"/>
      <c r="D1477" s="98"/>
      <c r="E1477" s="98"/>
      <c r="F1477" s="98"/>
      <c r="G1477" s="98"/>
      <c r="H1477" s="98"/>
      <c r="I1477" s="98"/>
      <c r="J1477" s="98"/>
      <c r="K1477" s="98"/>
      <c r="L1477" s="98"/>
      <c r="M1477" s="98"/>
      <c r="R1477" s="98"/>
      <c r="S1477" s="98"/>
      <c r="T1477" s="98"/>
      <c r="U1477" s="98"/>
      <c r="V1477" s="98"/>
      <c r="W1477" s="98"/>
      <c r="X1477" s="98"/>
      <c r="Y1477" s="98"/>
      <c r="Z1477" s="98"/>
      <c r="AA1477" s="98"/>
      <c r="AE1477" s="98"/>
      <c r="AF1477" s="98"/>
      <c r="AG1477" s="98"/>
      <c r="AH1477" s="98"/>
      <c r="AI1477" s="98"/>
      <c r="AJ1477" s="98"/>
      <c r="AK1477" s="98"/>
    </row>
    <row r="1478" ht="14.25">
      <c r="A1478" s="98"/>
      <c r="B1478" s="98"/>
      <c r="C1478" s="98"/>
      <c r="D1478" s="98"/>
      <c r="E1478" s="98"/>
      <c r="F1478" s="98"/>
      <c r="G1478" s="98"/>
      <c r="H1478" s="98"/>
      <c r="I1478" s="98"/>
      <c r="J1478" s="98"/>
      <c r="K1478" s="98"/>
      <c r="L1478" s="98"/>
      <c r="M1478" s="98"/>
      <c r="R1478" s="98"/>
      <c r="S1478" s="98"/>
      <c r="T1478" s="98"/>
      <c r="U1478" s="98"/>
      <c r="V1478" s="98"/>
      <c r="W1478" s="98"/>
      <c r="X1478" s="98"/>
      <c r="Y1478" s="98"/>
      <c r="Z1478" s="98"/>
      <c r="AA1478" s="98"/>
      <c r="AE1478" s="98"/>
      <c r="AF1478" s="98"/>
      <c r="AG1478" s="98"/>
      <c r="AH1478" s="98"/>
      <c r="AI1478" s="98"/>
      <c r="AJ1478" s="98"/>
      <c r="AK1478" s="98"/>
    </row>
    <row r="1479" ht="14.25">
      <c r="A1479" s="98"/>
      <c r="B1479" s="98"/>
      <c r="C1479" s="98"/>
      <c r="D1479" s="98"/>
      <c r="E1479" s="98"/>
      <c r="F1479" s="98"/>
      <c r="G1479" s="98"/>
      <c r="H1479" s="98"/>
      <c r="I1479" s="98"/>
      <c r="J1479" s="98"/>
      <c r="K1479" s="98"/>
      <c r="L1479" s="98"/>
      <c r="M1479" s="98"/>
      <c r="R1479" s="98"/>
      <c r="S1479" s="98"/>
      <c r="T1479" s="98"/>
      <c r="U1479" s="98"/>
      <c r="V1479" s="98"/>
      <c r="W1479" s="98"/>
      <c r="X1479" s="98"/>
      <c r="Y1479" s="98"/>
      <c r="Z1479" s="98"/>
      <c r="AA1479" s="98"/>
      <c r="AE1479" s="98"/>
      <c r="AF1479" s="98"/>
      <c r="AG1479" s="98"/>
      <c r="AH1479" s="98"/>
      <c r="AI1479" s="98"/>
      <c r="AJ1479" s="98"/>
      <c r="AK1479" s="98"/>
    </row>
    <row r="1480" ht="14.25">
      <c r="A1480" s="98"/>
      <c r="B1480" s="98"/>
      <c r="C1480" s="98"/>
      <c r="D1480" s="98"/>
      <c r="E1480" s="98"/>
      <c r="F1480" s="98"/>
      <c r="G1480" s="98"/>
      <c r="H1480" s="98"/>
      <c r="I1480" s="98"/>
      <c r="J1480" s="98"/>
      <c r="K1480" s="98"/>
      <c r="L1480" s="98"/>
      <c r="M1480" s="98"/>
      <c r="R1480" s="98"/>
      <c r="S1480" s="98"/>
      <c r="T1480" s="98"/>
      <c r="U1480" s="98"/>
      <c r="V1480" s="98"/>
      <c r="W1480" s="98"/>
      <c r="X1480" s="98"/>
      <c r="Y1480" s="98"/>
      <c r="Z1480" s="98"/>
      <c r="AA1480" s="98"/>
      <c r="AE1480" s="98"/>
      <c r="AF1480" s="98"/>
      <c r="AG1480" s="98"/>
      <c r="AH1480" s="98"/>
      <c r="AI1480" s="98"/>
      <c r="AJ1480" s="98"/>
      <c r="AK1480" s="98"/>
    </row>
    <row r="1481" ht="14.25">
      <c r="A1481" s="98"/>
      <c r="B1481" s="98"/>
      <c r="C1481" s="98"/>
      <c r="D1481" s="98"/>
      <c r="E1481" s="98"/>
      <c r="F1481" s="98"/>
      <c r="G1481" s="98"/>
      <c r="H1481" s="98"/>
      <c r="I1481" s="98"/>
      <c r="J1481" s="98"/>
      <c r="K1481" s="98"/>
      <c r="L1481" s="98"/>
      <c r="M1481" s="98"/>
      <c r="R1481" s="98"/>
      <c r="S1481" s="98"/>
      <c r="T1481" s="98"/>
      <c r="U1481" s="98"/>
      <c r="V1481" s="98"/>
      <c r="W1481" s="98"/>
      <c r="X1481" s="98"/>
      <c r="Y1481" s="98"/>
      <c r="Z1481" s="98"/>
      <c r="AA1481" s="98"/>
      <c r="AE1481" s="98"/>
      <c r="AF1481" s="98"/>
      <c r="AG1481" s="98"/>
      <c r="AH1481" s="98"/>
      <c r="AI1481" s="98"/>
      <c r="AJ1481" s="98"/>
      <c r="AK1481" s="98"/>
    </row>
    <row r="1482" ht="14.25">
      <c r="A1482" s="98"/>
      <c r="B1482" s="98"/>
      <c r="C1482" s="98"/>
      <c r="D1482" s="98"/>
      <c r="E1482" s="98"/>
      <c r="F1482" s="98"/>
      <c r="G1482" s="98"/>
      <c r="H1482" s="98"/>
      <c r="I1482" s="98"/>
      <c r="J1482" s="98"/>
      <c r="K1482" s="98"/>
      <c r="L1482" s="98"/>
      <c r="M1482" s="98"/>
      <c r="R1482" s="98"/>
      <c r="S1482" s="98"/>
      <c r="T1482" s="98"/>
      <c r="U1482" s="98"/>
      <c r="V1482" s="98"/>
      <c r="W1482" s="98"/>
      <c r="X1482" s="98"/>
      <c r="Y1482" s="98"/>
      <c r="Z1482" s="98"/>
      <c r="AA1482" s="98"/>
      <c r="AE1482" s="98"/>
      <c r="AF1482" s="98"/>
      <c r="AG1482" s="98"/>
      <c r="AH1482" s="98"/>
      <c r="AI1482" s="98"/>
      <c r="AJ1482" s="98"/>
      <c r="AK1482" s="98"/>
    </row>
    <row r="1483" ht="14.25">
      <c r="A1483" s="98"/>
      <c r="B1483" s="98"/>
      <c r="C1483" s="98"/>
      <c r="D1483" s="98"/>
      <c r="E1483" s="98"/>
      <c r="F1483" s="98"/>
      <c r="G1483" s="98"/>
      <c r="H1483" s="98"/>
      <c r="I1483" s="98"/>
      <c r="J1483" s="98"/>
      <c r="K1483" s="98"/>
      <c r="L1483" s="98"/>
      <c r="M1483" s="98"/>
      <c r="R1483" s="98"/>
      <c r="S1483" s="98"/>
      <c r="T1483" s="98"/>
      <c r="U1483" s="98"/>
      <c r="V1483" s="98"/>
      <c r="W1483" s="98"/>
      <c r="X1483" s="98"/>
      <c r="Y1483" s="98"/>
      <c r="Z1483" s="98"/>
      <c r="AA1483" s="98"/>
      <c r="AE1483" s="98"/>
      <c r="AF1483" s="98"/>
      <c r="AG1483" s="98"/>
      <c r="AH1483" s="98"/>
      <c r="AI1483" s="98"/>
      <c r="AJ1483" s="98"/>
      <c r="AK1483" s="98"/>
    </row>
    <row r="1484" ht="14.25">
      <c r="A1484" s="98"/>
      <c r="B1484" s="98"/>
      <c r="C1484" s="98"/>
      <c r="D1484" s="98"/>
      <c r="E1484" s="98"/>
      <c r="F1484" s="98"/>
      <c r="G1484" s="98"/>
      <c r="H1484" s="98"/>
      <c r="I1484" s="98"/>
      <c r="J1484" s="98"/>
      <c r="K1484" s="98"/>
      <c r="L1484" s="98"/>
      <c r="M1484" s="98"/>
      <c r="R1484" s="98"/>
      <c r="S1484" s="98"/>
      <c r="T1484" s="98"/>
      <c r="U1484" s="98"/>
      <c r="V1484" s="98"/>
      <c r="W1484" s="98"/>
      <c r="X1484" s="98"/>
      <c r="Y1484" s="98"/>
      <c r="Z1484" s="98"/>
      <c r="AA1484" s="98"/>
      <c r="AE1484" s="98"/>
      <c r="AF1484" s="98"/>
      <c r="AG1484" s="98"/>
      <c r="AH1484" s="98"/>
      <c r="AI1484" s="98"/>
      <c r="AJ1484" s="98"/>
      <c r="AK1484" s="98"/>
    </row>
    <row r="1485" ht="14.25">
      <c r="A1485" s="98"/>
      <c r="B1485" s="98"/>
      <c r="C1485" s="98"/>
      <c r="D1485" s="98"/>
      <c r="E1485" s="98"/>
      <c r="F1485" s="98"/>
      <c r="G1485" s="98"/>
      <c r="H1485" s="98"/>
      <c r="I1485" s="98"/>
      <c r="J1485" s="98"/>
      <c r="K1485" s="98"/>
      <c r="L1485" s="98"/>
      <c r="M1485" s="98"/>
      <c r="R1485" s="98"/>
      <c r="S1485" s="98"/>
      <c r="T1485" s="98"/>
      <c r="U1485" s="98"/>
      <c r="V1485" s="98"/>
      <c r="W1485" s="98"/>
      <c r="X1485" s="98"/>
      <c r="Y1485" s="98"/>
      <c r="Z1485" s="98"/>
      <c r="AA1485" s="98"/>
      <c r="AE1485" s="98"/>
      <c r="AF1485" s="98"/>
      <c r="AG1485" s="98"/>
      <c r="AH1485" s="98"/>
      <c r="AI1485" s="98"/>
      <c r="AJ1485" s="98"/>
      <c r="AK1485" s="98"/>
    </row>
    <row r="1486" ht="14.25">
      <c r="A1486" s="98"/>
      <c r="B1486" s="98"/>
      <c r="C1486" s="98"/>
      <c r="D1486" s="98"/>
      <c r="E1486" s="98"/>
      <c r="F1486" s="98"/>
      <c r="G1486" s="98"/>
      <c r="H1486" s="98"/>
      <c r="I1486" s="98"/>
      <c r="J1486" s="98"/>
      <c r="K1486" s="98"/>
      <c r="L1486" s="98"/>
      <c r="M1486" s="98"/>
      <c r="R1486" s="98"/>
      <c r="S1486" s="98"/>
      <c r="T1486" s="98"/>
      <c r="U1486" s="98"/>
      <c r="V1486" s="98"/>
      <c r="W1486" s="98"/>
      <c r="X1486" s="98"/>
      <c r="Y1486" s="98"/>
      <c r="Z1486" s="98"/>
      <c r="AA1486" s="98"/>
      <c r="AE1486" s="98"/>
      <c r="AF1486" s="98"/>
      <c r="AG1486" s="98"/>
      <c r="AH1486" s="98"/>
      <c r="AI1486" s="98"/>
      <c r="AJ1486" s="98"/>
      <c r="AK1486" s="98"/>
    </row>
    <row r="1487" ht="14.25">
      <c r="A1487" s="98"/>
      <c r="B1487" s="98"/>
      <c r="C1487" s="98"/>
      <c r="D1487" s="98"/>
      <c r="E1487" s="98"/>
      <c r="F1487" s="98"/>
      <c r="G1487" s="98"/>
      <c r="H1487" s="98"/>
      <c r="I1487" s="98"/>
      <c r="J1487" s="98"/>
      <c r="K1487" s="98"/>
      <c r="L1487" s="98"/>
      <c r="M1487" s="98"/>
      <c r="R1487" s="98"/>
      <c r="S1487" s="98"/>
      <c r="T1487" s="98"/>
      <c r="U1487" s="98"/>
      <c r="V1487" s="98"/>
      <c r="W1487" s="98"/>
      <c r="X1487" s="98"/>
      <c r="Y1487" s="98"/>
      <c r="Z1487" s="98"/>
      <c r="AA1487" s="98"/>
      <c r="AE1487" s="98"/>
      <c r="AF1487" s="98"/>
      <c r="AG1487" s="98"/>
      <c r="AH1487" s="98"/>
      <c r="AI1487" s="98"/>
      <c r="AJ1487" s="98"/>
      <c r="AK1487" s="98"/>
    </row>
    <row r="1488" ht="14.25">
      <c r="A1488" s="98"/>
      <c r="B1488" s="98"/>
      <c r="C1488" s="98"/>
      <c r="D1488" s="98"/>
      <c r="E1488" s="98"/>
      <c r="F1488" s="98"/>
      <c r="G1488" s="98"/>
      <c r="H1488" s="98"/>
      <c r="I1488" s="98"/>
      <c r="J1488" s="98"/>
      <c r="K1488" s="98"/>
      <c r="L1488" s="98"/>
      <c r="M1488" s="98"/>
      <c r="R1488" s="98"/>
      <c r="S1488" s="98"/>
      <c r="T1488" s="98"/>
      <c r="U1488" s="98"/>
      <c r="V1488" s="98"/>
      <c r="W1488" s="98"/>
      <c r="X1488" s="98"/>
      <c r="Y1488" s="98"/>
      <c r="Z1488" s="98"/>
      <c r="AA1488" s="98"/>
      <c r="AE1488" s="98"/>
      <c r="AF1488" s="98"/>
      <c r="AG1488" s="98"/>
      <c r="AH1488" s="98"/>
      <c r="AI1488" s="98"/>
      <c r="AJ1488" s="98"/>
      <c r="AK1488" s="98"/>
    </row>
    <row r="1489" ht="14.25">
      <c r="A1489" s="98"/>
      <c r="B1489" s="98"/>
      <c r="C1489" s="98"/>
      <c r="D1489" s="98"/>
      <c r="E1489" s="98"/>
      <c r="F1489" s="98"/>
      <c r="G1489" s="98"/>
      <c r="H1489" s="98"/>
      <c r="I1489" s="98"/>
      <c r="J1489" s="98"/>
      <c r="K1489" s="98"/>
      <c r="L1489" s="98"/>
      <c r="M1489" s="98"/>
      <c r="R1489" s="98"/>
      <c r="S1489" s="98"/>
      <c r="T1489" s="98"/>
      <c r="U1489" s="98"/>
      <c r="V1489" s="98"/>
      <c r="W1489" s="98"/>
      <c r="X1489" s="98"/>
      <c r="Y1489" s="98"/>
      <c r="Z1489" s="98"/>
      <c r="AA1489" s="98"/>
      <c r="AE1489" s="98"/>
      <c r="AF1489" s="98"/>
      <c r="AG1489" s="98"/>
      <c r="AH1489" s="98"/>
      <c r="AI1489" s="98"/>
      <c r="AJ1489" s="98"/>
      <c r="AK1489" s="98"/>
    </row>
    <row r="1490" ht="14.25">
      <c r="A1490" s="98"/>
      <c r="B1490" s="98"/>
      <c r="C1490" s="98"/>
      <c r="D1490" s="98"/>
      <c r="E1490" s="98"/>
      <c r="F1490" s="98"/>
      <c r="G1490" s="98"/>
      <c r="H1490" s="98"/>
      <c r="I1490" s="98"/>
      <c r="J1490" s="98"/>
      <c r="K1490" s="98"/>
      <c r="L1490" s="98"/>
      <c r="M1490" s="98"/>
      <c r="R1490" s="98"/>
      <c r="S1490" s="98"/>
      <c r="T1490" s="98"/>
      <c r="U1490" s="98"/>
      <c r="V1490" s="98"/>
      <c r="W1490" s="98"/>
      <c r="X1490" s="98"/>
      <c r="Y1490" s="98"/>
      <c r="Z1490" s="98"/>
      <c r="AA1490" s="98"/>
      <c r="AE1490" s="98"/>
      <c r="AF1490" s="98"/>
      <c r="AG1490" s="98"/>
      <c r="AH1490" s="98"/>
      <c r="AI1490" s="98"/>
      <c r="AJ1490" s="98"/>
      <c r="AK1490" s="98"/>
    </row>
    <row r="1491" ht="14.25">
      <c r="A1491" s="98"/>
      <c r="B1491" s="98"/>
      <c r="C1491" s="98"/>
      <c r="D1491" s="98"/>
      <c r="E1491" s="98"/>
      <c r="F1491" s="98"/>
      <c r="G1491" s="98"/>
      <c r="H1491" s="98"/>
      <c r="I1491" s="98"/>
      <c r="J1491" s="98"/>
      <c r="K1491" s="98"/>
      <c r="L1491" s="98"/>
      <c r="M1491" s="98"/>
      <c r="R1491" s="98"/>
      <c r="S1491" s="98"/>
      <c r="T1491" s="98"/>
      <c r="U1491" s="98"/>
      <c r="V1491" s="98"/>
      <c r="W1491" s="98"/>
      <c r="X1491" s="98"/>
      <c r="Y1491" s="98"/>
      <c r="Z1491" s="98"/>
      <c r="AA1491" s="98"/>
      <c r="AE1491" s="98"/>
      <c r="AF1491" s="98"/>
      <c r="AG1491" s="98"/>
      <c r="AH1491" s="98"/>
      <c r="AI1491" s="98"/>
      <c r="AJ1491" s="98"/>
      <c r="AK1491" s="98"/>
    </row>
    <row r="1492" ht="14.25">
      <c r="A1492" s="98"/>
      <c r="B1492" s="98"/>
      <c r="C1492" s="98"/>
      <c r="D1492" s="98"/>
      <c r="E1492" s="98"/>
      <c r="F1492" s="98"/>
      <c r="G1492" s="98"/>
      <c r="H1492" s="98"/>
      <c r="I1492" s="98"/>
      <c r="J1492" s="98"/>
      <c r="K1492" s="98"/>
      <c r="L1492" s="98"/>
      <c r="M1492" s="98"/>
      <c r="R1492" s="98"/>
      <c r="S1492" s="98"/>
      <c r="T1492" s="98"/>
      <c r="U1492" s="98"/>
      <c r="V1492" s="98"/>
      <c r="W1492" s="98"/>
      <c r="X1492" s="98"/>
      <c r="Y1492" s="98"/>
      <c r="Z1492" s="98"/>
      <c r="AA1492" s="98"/>
      <c r="AE1492" s="98"/>
      <c r="AF1492" s="98"/>
      <c r="AG1492" s="98"/>
      <c r="AH1492" s="98"/>
      <c r="AI1492" s="98"/>
      <c r="AJ1492" s="98"/>
      <c r="AK1492" s="98"/>
    </row>
    <row r="1493" ht="14.25">
      <c r="A1493" s="98"/>
      <c r="B1493" s="98"/>
      <c r="C1493" s="98"/>
      <c r="D1493" s="98"/>
      <c r="E1493" s="98"/>
      <c r="F1493" s="98"/>
      <c r="G1493" s="98"/>
      <c r="H1493" s="98"/>
      <c r="I1493" s="98"/>
      <c r="J1493" s="98"/>
      <c r="K1493" s="98"/>
      <c r="L1493" s="98"/>
      <c r="M1493" s="98"/>
      <c r="R1493" s="98"/>
      <c r="S1493" s="98"/>
      <c r="T1493" s="98"/>
      <c r="U1493" s="98"/>
      <c r="V1493" s="98"/>
      <c r="W1493" s="98"/>
      <c r="X1493" s="98"/>
      <c r="Y1493" s="98"/>
      <c r="Z1493" s="98"/>
      <c r="AA1493" s="98"/>
      <c r="AE1493" s="98"/>
      <c r="AF1493" s="98"/>
      <c r="AG1493" s="98"/>
      <c r="AH1493" s="98"/>
      <c r="AI1493" s="98"/>
      <c r="AJ1493" s="98"/>
      <c r="AK1493" s="98"/>
    </row>
    <row r="1494" ht="14.25">
      <c r="A1494" s="98"/>
      <c r="B1494" s="98"/>
      <c r="C1494" s="98"/>
      <c r="D1494" s="98"/>
      <c r="E1494" s="98"/>
      <c r="F1494" s="98"/>
      <c r="G1494" s="98"/>
      <c r="H1494" s="98"/>
      <c r="I1494" s="98"/>
      <c r="J1494" s="98"/>
      <c r="K1494" s="98"/>
      <c r="L1494" s="98"/>
      <c r="M1494" s="98"/>
      <c r="R1494" s="98"/>
      <c r="S1494" s="98"/>
      <c r="T1494" s="98"/>
      <c r="U1494" s="98"/>
      <c r="V1494" s="98"/>
      <c r="W1494" s="98"/>
      <c r="X1494" s="98"/>
      <c r="Y1494" s="98"/>
      <c r="Z1494" s="98"/>
      <c r="AA1494" s="98"/>
      <c r="AE1494" s="98"/>
      <c r="AF1494" s="98"/>
      <c r="AG1494" s="98"/>
      <c r="AH1494" s="98"/>
      <c r="AI1494" s="98"/>
      <c r="AJ1494" s="98"/>
      <c r="AK1494" s="98"/>
    </row>
    <row r="1495" ht="14.25">
      <c r="A1495" s="98"/>
      <c r="B1495" s="98"/>
      <c r="C1495" s="98"/>
      <c r="D1495" s="98"/>
      <c r="E1495" s="98"/>
      <c r="F1495" s="98"/>
      <c r="G1495" s="98"/>
      <c r="H1495" s="98"/>
      <c r="I1495" s="98"/>
      <c r="J1495" s="98"/>
      <c r="K1495" s="98"/>
      <c r="L1495" s="98"/>
      <c r="M1495" s="98"/>
      <c r="R1495" s="98"/>
      <c r="S1495" s="98"/>
      <c r="T1495" s="98"/>
      <c r="U1495" s="98"/>
      <c r="V1495" s="98"/>
      <c r="W1495" s="98"/>
      <c r="X1495" s="98"/>
      <c r="Y1495" s="98"/>
      <c r="Z1495" s="98"/>
      <c r="AA1495" s="98"/>
      <c r="AE1495" s="98"/>
      <c r="AF1495" s="98"/>
      <c r="AG1495" s="98"/>
      <c r="AH1495" s="98"/>
      <c r="AI1495" s="98"/>
      <c r="AJ1495" s="98"/>
      <c r="AK1495" s="98"/>
    </row>
    <row r="1496" ht="14.25">
      <c r="A1496" s="98"/>
      <c r="B1496" s="98"/>
      <c r="C1496" s="98"/>
      <c r="D1496" s="98"/>
      <c r="E1496" s="98"/>
      <c r="F1496" s="98"/>
      <c r="G1496" s="98"/>
      <c r="H1496" s="98"/>
      <c r="I1496" s="98"/>
      <c r="J1496" s="98"/>
      <c r="K1496" s="98"/>
      <c r="L1496" s="98"/>
      <c r="M1496" s="98"/>
      <c r="R1496" s="98"/>
      <c r="S1496" s="98"/>
      <c r="T1496" s="98"/>
      <c r="U1496" s="98"/>
      <c r="V1496" s="98"/>
      <c r="W1496" s="98"/>
      <c r="X1496" s="98"/>
      <c r="Y1496" s="98"/>
      <c r="Z1496" s="98"/>
      <c r="AA1496" s="98"/>
      <c r="AE1496" s="98"/>
      <c r="AF1496" s="98"/>
      <c r="AG1496" s="98"/>
      <c r="AH1496" s="98"/>
      <c r="AI1496" s="98"/>
      <c r="AJ1496" s="98"/>
      <c r="AK1496" s="98"/>
    </row>
    <row r="1497" ht="14.25">
      <c r="A1497" s="98"/>
      <c r="B1497" s="98"/>
      <c r="C1497" s="98"/>
      <c r="D1497" s="98"/>
      <c r="E1497" s="98"/>
      <c r="F1497" s="98"/>
      <c r="G1497" s="98"/>
      <c r="H1497" s="98"/>
      <c r="I1497" s="98"/>
      <c r="J1497" s="98"/>
      <c r="K1497" s="98"/>
      <c r="L1497" s="98"/>
      <c r="M1497" s="98"/>
      <c r="R1497" s="98"/>
      <c r="S1497" s="98"/>
      <c r="T1497" s="98"/>
      <c r="U1497" s="98"/>
      <c r="V1497" s="98"/>
      <c r="W1497" s="98"/>
      <c r="X1497" s="98"/>
      <c r="Y1497" s="98"/>
      <c r="Z1497" s="98"/>
      <c r="AA1497" s="98"/>
      <c r="AE1497" s="98"/>
      <c r="AF1497" s="98"/>
      <c r="AG1497" s="98"/>
      <c r="AH1497" s="98"/>
      <c r="AI1497" s="98"/>
      <c r="AJ1497" s="98"/>
      <c r="AK1497" s="98"/>
    </row>
    <row r="1498" ht="14.25">
      <c r="A1498" s="98"/>
      <c r="B1498" s="98"/>
      <c r="C1498" s="98"/>
      <c r="D1498" s="98"/>
      <c r="E1498" s="98"/>
      <c r="F1498" s="98"/>
      <c r="G1498" s="98"/>
      <c r="H1498" s="98"/>
      <c r="I1498" s="98"/>
      <c r="J1498" s="98"/>
      <c r="K1498" s="98"/>
      <c r="L1498" s="98"/>
      <c r="M1498" s="98"/>
      <c r="R1498" s="98"/>
      <c r="S1498" s="98"/>
      <c r="T1498" s="98"/>
      <c r="U1498" s="98"/>
      <c r="V1498" s="98"/>
      <c r="W1498" s="98"/>
      <c r="X1498" s="98"/>
      <c r="Y1498" s="98"/>
      <c r="Z1498" s="98"/>
      <c r="AA1498" s="98"/>
      <c r="AE1498" s="98"/>
      <c r="AF1498" s="98"/>
      <c r="AG1498" s="98"/>
      <c r="AH1498" s="98"/>
      <c r="AI1498" s="98"/>
      <c r="AJ1498" s="98"/>
      <c r="AK1498" s="98"/>
    </row>
    <row r="1499" ht="14.25">
      <c r="A1499" s="98"/>
      <c r="B1499" s="98"/>
      <c r="C1499" s="98"/>
      <c r="D1499" s="98"/>
      <c r="E1499" s="98"/>
      <c r="F1499" s="98"/>
      <c r="G1499" s="98"/>
      <c r="H1499" s="98"/>
      <c r="I1499" s="98"/>
      <c r="J1499" s="98"/>
      <c r="K1499" s="98"/>
      <c r="L1499" s="98"/>
      <c r="M1499" s="98"/>
      <c r="R1499" s="98"/>
      <c r="S1499" s="98"/>
      <c r="T1499" s="98"/>
      <c r="U1499" s="98"/>
      <c r="V1499" s="98"/>
      <c r="W1499" s="98"/>
      <c r="X1499" s="98"/>
      <c r="Y1499" s="98"/>
      <c r="Z1499" s="98"/>
      <c r="AA1499" s="98"/>
      <c r="AE1499" s="98"/>
      <c r="AF1499" s="98"/>
      <c r="AG1499" s="98"/>
      <c r="AH1499" s="98"/>
      <c r="AI1499" s="98"/>
      <c r="AJ1499" s="98"/>
      <c r="AK1499" s="98"/>
    </row>
    <row r="1500" ht="14.25">
      <c r="A1500" s="98"/>
      <c r="B1500" s="98"/>
      <c r="C1500" s="98"/>
      <c r="D1500" s="98"/>
      <c r="E1500" s="98"/>
      <c r="F1500" s="98"/>
      <c r="G1500" s="98"/>
      <c r="H1500" s="98"/>
      <c r="I1500" s="98"/>
      <c r="J1500" s="98"/>
      <c r="K1500" s="98"/>
      <c r="L1500" s="98"/>
      <c r="M1500" s="98"/>
      <c r="R1500" s="98"/>
      <c r="S1500" s="98"/>
      <c r="T1500" s="98"/>
      <c r="U1500" s="98"/>
      <c r="V1500" s="98"/>
      <c r="W1500" s="98"/>
      <c r="X1500" s="98"/>
      <c r="Y1500" s="98"/>
      <c r="Z1500" s="98"/>
      <c r="AA1500" s="98"/>
      <c r="AE1500" s="98"/>
      <c r="AF1500" s="98"/>
      <c r="AG1500" s="98"/>
      <c r="AH1500" s="98"/>
      <c r="AI1500" s="98"/>
      <c r="AJ1500" s="98"/>
      <c r="AK1500" s="98"/>
    </row>
    <row r="1501" ht="14.25">
      <c r="A1501" s="98"/>
      <c r="B1501" s="98"/>
      <c r="C1501" s="98"/>
      <c r="D1501" s="98"/>
      <c r="E1501" s="98"/>
      <c r="F1501" s="98"/>
      <c r="G1501" s="98"/>
      <c r="H1501" s="98"/>
      <c r="I1501" s="98"/>
      <c r="J1501" s="98"/>
      <c r="K1501" s="98"/>
      <c r="L1501" s="98"/>
      <c r="M1501" s="98"/>
      <c r="R1501" s="98"/>
      <c r="S1501" s="98"/>
      <c r="T1501" s="98"/>
      <c r="U1501" s="98"/>
      <c r="V1501" s="98"/>
      <c r="W1501" s="98"/>
      <c r="X1501" s="98"/>
      <c r="Y1501" s="98"/>
      <c r="Z1501" s="98"/>
      <c r="AA1501" s="98"/>
      <c r="AE1501" s="98"/>
      <c r="AF1501" s="98"/>
      <c r="AG1501" s="98"/>
      <c r="AH1501" s="98"/>
      <c r="AI1501" s="98"/>
      <c r="AJ1501" s="98"/>
      <c r="AK1501" s="98"/>
    </row>
    <row r="1502" ht="14.25">
      <c r="A1502" s="98"/>
      <c r="B1502" s="98"/>
      <c r="C1502" s="98"/>
      <c r="D1502" s="98"/>
      <c r="E1502" s="98"/>
      <c r="F1502" s="98"/>
      <c r="G1502" s="98"/>
      <c r="H1502" s="98"/>
      <c r="I1502" s="98"/>
      <c r="J1502" s="98"/>
      <c r="K1502" s="98"/>
      <c r="L1502" s="98"/>
      <c r="M1502" s="98"/>
      <c r="R1502" s="98"/>
      <c r="S1502" s="98"/>
      <c r="T1502" s="98"/>
      <c r="U1502" s="98"/>
      <c r="V1502" s="98"/>
      <c r="W1502" s="98"/>
      <c r="X1502" s="98"/>
      <c r="Y1502" s="98"/>
      <c r="Z1502" s="98"/>
      <c r="AA1502" s="98"/>
      <c r="AE1502" s="98"/>
      <c r="AF1502" s="98"/>
      <c r="AG1502" s="98"/>
      <c r="AH1502" s="98"/>
      <c r="AI1502" s="98"/>
      <c r="AJ1502" s="98"/>
      <c r="AK1502" s="98"/>
    </row>
    <row r="1503" ht="14.25">
      <c r="A1503" s="98"/>
      <c r="B1503" s="98"/>
      <c r="C1503" s="98"/>
      <c r="D1503" s="98"/>
      <c r="E1503" s="98"/>
      <c r="F1503" s="98"/>
      <c r="G1503" s="98"/>
      <c r="H1503" s="98"/>
      <c r="I1503" s="98"/>
      <c r="J1503" s="98"/>
      <c r="K1503" s="98"/>
      <c r="L1503" s="98"/>
      <c r="M1503" s="98"/>
      <c r="R1503" s="98"/>
      <c r="S1503" s="98"/>
      <c r="T1503" s="98"/>
      <c r="U1503" s="98"/>
      <c r="V1503" s="98"/>
      <c r="W1503" s="98"/>
      <c r="X1503" s="98"/>
      <c r="Y1503" s="98"/>
      <c r="Z1503" s="98"/>
      <c r="AA1503" s="98"/>
      <c r="AE1503" s="98"/>
      <c r="AF1503" s="98"/>
      <c r="AG1503" s="98"/>
      <c r="AH1503" s="98"/>
      <c r="AI1503" s="98"/>
      <c r="AJ1503" s="98"/>
      <c r="AK1503" s="98"/>
    </row>
    <row r="1504" ht="14.25">
      <c r="A1504" s="98"/>
      <c r="B1504" s="98"/>
      <c r="C1504" s="98"/>
      <c r="D1504" s="98"/>
      <c r="E1504" s="98"/>
      <c r="F1504" s="98"/>
      <c r="G1504" s="98"/>
      <c r="H1504" s="98"/>
      <c r="I1504" s="98"/>
      <c r="J1504" s="98"/>
      <c r="K1504" s="98"/>
      <c r="L1504" s="98"/>
      <c r="M1504" s="98"/>
      <c r="R1504" s="98"/>
      <c r="S1504" s="98"/>
      <c r="T1504" s="98"/>
      <c r="U1504" s="98"/>
      <c r="V1504" s="98"/>
      <c r="W1504" s="98"/>
      <c r="X1504" s="98"/>
      <c r="Y1504" s="98"/>
      <c r="Z1504" s="98"/>
      <c r="AA1504" s="98"/>
      <c r="AE1504" s="98"/>
      <c r="AF1504" s="98"/>
      <c r="AG1504" s="98"/>
      <c r="AH1504" s="98"/>
      <c r="AI1504" s="98"/>
      <c r="AJ1504" s="98"/>
      <c r="AK1504" s="98"/>
    </row>
    <row r="1505" ht="14.25">
      <c r="A1505" s="98"/>
      <c r="B1505" s="98"/>
      <c r="C1505" s="98"/>
      <c r="D1505" s="98"/>
      <c r="E1505" s="98"/>
      <c r="F1505" s="98"/>
      <c r="G1505" s="98"/>
      <c r="H1505" s="98"/>
      <c r="I1505" s="98"/>
      <c r="J1505" s="98"/>
      <c r="K1505" s="98"/>
      <c r="L1505" s="98"/>
      <c r="M1505" s="98"/>
      <c r="R1505" s="98"/>
      <c r="S1505" s="98"/>
      <c r="T1505" s="98"/>
      <c r="U1505" s="98"/>
      <c r="V1505" s="98"/>
      <c r="W1505" s="98"/>
      <c r="X1505" s="98"/>
      <c r="Y1505" s="98"/>
      <c r="Z1505" s="98"/>
      <c r="AA1505" s="98"/>
      <c r="AE1505" s="98"/>
      <c r="AF1505" s="98"/>
      <c r="AG1505" s="98"/>
      <c r="AH1505" s="98"/>
      <c r="AI1505" s="98"/>
      <c r="AJ1505" s="98"/>
      <c r="AK1505" s="98"/>
    </row>
    <row r="1506" ht="14.25">
      <c r="A1506" s="98"/>
      <c r="B1506" s="98"/>
      <c r="C1506" s="98"/>
      <c r="D1506" s="98"/>
      <c r="E1506" s="98"/>
      <c r="F1506" s="98"/>
      <c r="G1506" s="98"/>
      <c r="H1506" s="98"/>
      <c r="I1506" s="98"/>
      <c r="J1506" s="98"/>
      <c r="K1506" s="98"/>
      <c r="L1506" s="98"/>
      <c r="M1506" s="98"/>
      <c r="R1506" s="98"/>
      <c r="S1506" s="98"/>
      <c r="T1506" s="98"/>
      <c r="U1506" s="98"/>
      <c r="V1506" s="98"/>
      <c r="W1506" s="98"/>
      <c r="X1506" s="98"/>
      <c r="Y1506" s="98"/>
      <c r="Z1506" s="98"/>
      <c r="AA1506" s="98"/>
      <c r="AE1506" s="98"/>
      <c r="AF1506" s="98"/>
      <c r="AG1506" s="98"/>
      <c r="AH1506" s="98"/>
      <c r="AI1506" s="98"/>
      <c r="AJ1506" s="98"/>
      <c r="AK1506" s="98"/>
    </row>
    <row r="1507" ht="14.25">
      <c r="A1507" s="98"/>
      <c r="B1507" s="98"/>
      <c r="C1507" s="98"/>
      <c r="D1507" s="98"/>
      <c r="E1507" s="98"/>
      <c r="F1507" s="98"/>
      <c r="G1507" s="98"/>
      <c r="H1507" s="98"/>
      <c r="I1507" s="98"/>
      <c r="J1507" s="98"/>
      <c r="K1507" s="98"/>
      <c r="L1507" s="98"/>
      <c r="M1507" s="98"/>
      <c r="R1507" s="98"/>
      <c r="S1507" s="98"/>
      <c r="T1507" s="98"/>
      <c r="U1507" s="98"/>
      <c r="V1507" s="98"/>
      <c r="W1507" s="98"/>
      <c r="X1507" s="98"/>
      <c r="Y1507" s="98"/>
      <c r="Z1507" s="98"/>
      <c r="AA1507" s="98"/>
      <c r="AE1507" s="98"/>
      <c r="AF1507" s="98"/>
      <c r="AG1507" s="98"/>
      <c r="AH1507" s="98"/>
      <c r="AI1507" s="98"/>
      <c r="AJ1507" s="98"/>
      <c r="AK1507" s="98"/>
    </row>
    <row r="1508" ht="14.25">
      <c r="A1508" s="98"/>
      <c r="B1508" s="98"/>
      <c r="C1508" s="98"/>
      <c r="D1508" s="98"/>
      <c r="E1508" s="98"/>
      <c r="F1508" s="98"/>
      <c r="G1508" s="98"/>
      <c r="H1508" s="98"/>
      <c r="I1508" s="98"/>
      <c r="J1508" s="98"/>
      <c r="K1508" s="98"/>
      <c r="L1508" s="98"/>
      <c r="M1508" s="98"/>
      <c r="R1508" s="98"/>
      <c r="S1508" s="98"/>
      <c r="T1508" s="98"/>
      <c r="U1508" s="98"/>
      <c r="V1508" s="98"/>
      <c r="W1508" s="98"/>
      <c r="X1508" s="98"/>
      <c r="Y1508" s="98"/>
      <c r="Z1508" s="98"/>
      <c r="AA1508" s="98"/>
      <c r="AE1508" s="98"/>
      <c r="AF1508" s="98"/>
      <c r="AG1508" s="98"/>
      <c r="AH1508" s="98"/>
      <c r="AI1508" s="98"/>
      <c r="AJ1508" s="98"/>
      <c r="AK1508" s="98"/>
    </row>
    <row r="1509" ht="14.25">
      <c r="A1509" s="98"/>
      <c r="B1509" s="98"/>
      <c r="C1509" s="98"/>
      <c r="D1509" s="98"/>
      <c r="E1509" s="98"/>
      <c r="F1509" s="98"/>
      <c r="G1509" s="98"/>
      <c r="H1509" s="98"/>
      <c r="I1509" s="98"/>
      <c r="J1509" s="98"/>
      <c r="K1509" s="98"/>
      <c r="L1509" s="98"/>
      <c r="M1509" s="98"/>
      <c r="R1509" s="98"/>
      <c r="S1509" s="98"/>
      <c r="T1509" s="98"/>
      <c r="U1509" s="98"/>
      <c r="V1509" s="98"/>
      <c r="W1509" s="98"/>
      <c r="X1509" s="98"/>
      <c r="Y1509" s="98"/>
      <c r="Z1509" s="98"/>
      <c r="AA1509" s="98"/>
      <c r="AE1509" s="98"/>
      <c r="AF1509" s="98"/>
      <c r="AG1509" s="98"/>
      <c r="AH1509" s="98"/>
      <c r="AI1509" s="98"/>
      <c r="AJ1509" s="98"/>
      <c r="AK1509" s="98"/>
    </row>
    <row r="1510" ht="14.25">
      <c r="A1510" s="98"/>
      <c r="B1510" s="98"/>
      <c r="C1510" s="98"/>
      <c r="D1510" s="98"/>
      <c r="E1510" s="98"/>
      <c r="F1510" s="98"/>
      <c r="G1510" s="98"/>
      <c r="H1510" s="98"/>
      <c r="I1510" s="98"/>
      <c r="J1510" s="98"/>
      <c r="K1510" s="98"/>
      <c r="L1510" s="98"/>
      <c r="M1510" s="98"/>
      <c r="R1510" s="98"/>
      <c r="S1510" s="98"/>
      <c r="T1510" s="98"/>
      <c r="U1510" s="98"/>
      <c r="V1510" s="98"/>
      <c r="W1510" s="98"/>
      <c r="X1510" s="98"/>
      <c r="Y1510" s="98"/>
      <c r="Z1510" s="98"/>
      <c r="AA1510" s="98"/>
      <c r="AE1510" s="98"/>
      <c r="AF1510" s="98"/>
      <c r="AG1510" s="98"/>
      <c r="AH1510" s="98"/>
      <c r="AI1510" s="98"/>
      <c r="AJ1510" s="98"/>
      <c r="AK1510" s="98"/>
    </row>
    <row r="1511" ht="14.25">
      <c r="A1511" s="98"/>
      <c r="B1511" s="98"/>
      <c r="C1511" s="98"/>
      <c r="D1511" s="98"/>
      <c r="E1511" s="98"/>
      <c r="F1511" s="98"/>
      <c r="G1511" s="98"/>
      <c r="H1511" s="98"/>
      <c r="I1511" s="98"/>
      <c r="J1511" s="98"/>
      <c r="K1511" s="98"/>
      <c r="L1511" s="98"/>
      <c r="M1511" s="98"/>
      <c r="R1511" s="98"/>
      <c r="S1511" s="98"/>
      <c r="T1511" s="98"/>
      <c r="U1511" s="98"/>
      <c r="V1511" s="98"/>
      <c r="W1511" s="98"/>
      <c r="X1511" s="98"/>
      <c r="Y1511" s="98"/>
      <c r="Z1511" s="98"/>
      <c r="AA1511" s="98"/>
      <c r="AE1511" s="98"/>
      <c r="AF1511" s="98"/>
      <c r="AG1511" s="98"/>
      <c r="AH1511" s="98"/>
      <c r="AI1511" s="98"/>
      <c r="AJ1511" s="98"/>
      <c r="AK1511" s="98"/>
    </row>
    <row r="1512" ht="14.25">
      <c r="A1512" s="98"/>
      <c r="B1512" s="98"/>
      <c r="C1512" s="98"/>
      <c r="D1512" s="98"/>
      <c r="E1512" s="98"/>
      <c r="F1512" s="98"/>
      <c r="G1512" s="98"/>
      <c r="H1512" s="98"/>
      <c r="I1512" s="98"/>
      <c r="J1512" s="98"/>
      <c r="K1512" s="98"/>
      <c r="L1512" s="98"/>
      <c r="M1512" s="98"/>
      <c r="R1512" s="98"/>
      <c r="S1512" s="98"/>
      <c r="T1512" s="98"/>
      <c r="U1512" s="98"/>
      <c r="V1512" s="98"/>
      <c r="W1512" s="98"/>
      <c r="X1512" s="98"/>
      <c r="Y1512" s="98"/>
      <c r="Z1512" s="98"/>
      <c r="AA1512" s="98"/>
      <c r="AE1512" s="98"/>
      <c r="AF1512" s="98"/>
      <c r="AG1512" s="98"/>
      <c r="AH1512" s="98"/>
      <c r="AI1512" s="98"/>
      <c r="AJ1512" s="98"/>
      <c r="AK1512" s="98"/>
    </row>
    <row r="1513" ht="14.25">
      <c r="A1513" s="98"/>
      <c r="B1513" s="98"/>
      <c r="C1513" s="98"/>
      <c r="D1513" s="98"/>
      <c r="E1513" s="98"/>
      <c r="F1513" s="98"/>
      <c r="G1513" s="98"/>
      <c r="H1513" s="98"/>
      <c r="I1513" s="98"/>
      <c r="J1513" s="98"/>
      <c r="K1513" s="98"/>
      <c r="L1513" s="98"/>
      <c r="M1513" s="98"/>
      <c r="R1513" s="98"/>
      <c r="S1513" s="98"/>
      <c r="T1513" s="98"/>
      <c r="U1513" s="98"/>
      <c r="V1513" s="98"/>
      <c r="W1513" s="98"/>
      <c r="X1513" s="98"/>
      <c r="Y1513" s="98"/>
      <c r="Z1513" s="98"/>
      <c r="AA1513" s="98"/>
      <c r="AE1513" s="98"/>
      <c r="AF1513" s="98"/>
      <c r="AG1513" s="98"/>
      <c r="AH1513" s="98"/>
      <c r="AI1513" s="98"/>
      <c r="AJ1513" s="98"/>
      <c r="AK1513" s="98"/>
    </row>
    <row r="1514" ht="14.25">
      <c r="A1514" s="98"/>
      <c r="B1514" s="98"/>
      <c r="C1514" s="98"/>
      <c r="D1514" s="98"/>
      <c r="E1514" s="98"/>
      <c r="F1514" s="98"/>
      <c r="G1514" s="98"/>
      <c r="H1514" s="98"/>
      <c r="I1514" s="98"/>
      <c r="J1514" s="98"/>
      <c r="K1514" s="98"/>
      <c r="L1514" s="98"/>
      <c r="M1514" s="98"/>
      <c r="R1514" s="98"/>
      <c r="S1514" s="98"/>
      <c r="T1514" s="98"/>
      <c r="U1514" s="98"/>
      <c r="V1514" s="98"/>
      <c r="W1514" s="98"/>
      <c r="X1514" s="98"/>
      <c r="Y1514" s="98"/>
      <c r="Z1514" s="98"/>
      <c r="AA1514" s="98"/>
      <c r="AE1514" s="98"/>
      <c r="AF1514" s="98"/>
      <c r="AG1514" s="98"/>
      <c r="AH1514" s="98"/>
      <c r="AI1514" s="98"/>
      <c r="AJ1514" s="98"/>
      <c r="AK1514" s="98"/>
    </row>
    <row r="1515" ht="14.25">
      <c r="A1515" s="98"/>
      <c r="B1515" s="98"/>
      <c r="C1515" s="98"/>
      <c r="D1515" s="98"/>
      <c r="E1515" s="98"/>
      <c r="F1515" s="98"/>
      <c r="G1515" s="98"/>
      <c r="H1515" s="98"/>
      <c r="I1515" s="98"/>
      <c r="J1515" s="98"/>
      <c r="K1515" s="98"/>
      <c r="L1515" s="98"/>
      <c r="M1515" s="98"/>
      <c r="R1515" s="98"/>
      <c r="S1515" s="98"/>
      <c r="T1515" s="98"/>
      <c r="U1515" s="98"/>
      <c r="V1515" s="98"/>
      <c r="W1515" s="98"/>
      <c r="X1515" s="98"/>
      <c r="Y1515" s="98"/>
      <c r="Z1515" s="98"/>
      <c r="AA1515" s="98"/>
      <c r="AE1515" s="98"/>
      <c r="AF1515" s="98"/>
      <c r="AG1515" s="98"/>
      <c r="AH1515" s="98"/>
      <c r="AI1515" s="98"/>
      <c r="AJ1515" s="98"/>
      <c r="AK1515" s="98"/>
    </row>
    <row r="1516" ht="14.25">
      <c r="A1516" s="98"/>
      <c r="B1516" s="98"/>
      <c r="C1516" s="98"/>
      <c r="D1516" s="98"/>
      <c r="E1516" s="98"/>
      <c r="F1516" s="98"/>
      <c r="G1516" s="98"/>
      <c r="H1516" s="98"/>
      <c r="I1516" s="98"/>
      <c r="J1516" s="98"/>
      <c r="K1516" s="98"/>
      <c r="L1516" s="98"/>
      <c r="M1516" s="98"/>
      <c r="R1516" s="98"/>
      <c r="S1516" s="98"/>
      <c r="T1516" s="98"/>
      <c r="U1516" s="98"/>
      <c r="V1516" s="98"/>
      <c r="W1516" s="98"/>
      <c r="X1516" s="98"/>
      <c r="Y1516" s="98"/>
      <c r="Z1516" s="98"/>
      <c r="AA1516" s="98"/>
      <c r="AE1516" s="98"/>
      <c r="AF1516" s="98"/>
      <c r="AG1516" s="98"/>
      <c r="AH1516" s="98"/>
      <c r="AI1516" s="98"/>
      <c r="AJ1516" s="98"/>
      <c r="AK1516" s="98"/>
    </row>
    <row r="1517" ht="14.25">
      <c r="A1517" s="98"/>
      <c r="B1517" s="98"/>
      <c r="C1517" s="98"/>
      <c r="D1517" s="98"/>
      <c r="E1517" s="98"/>
      <c r="F1517" s="98"/>
      <c r="G1517" s="98"/>
      <c r="H1517" s="98"/>
      <c r="I1517" s="98"/>
      <c r="J1517" s="98"/>
      <c r="K1517" s="98"/>
      <c r="L1517" s="98"/>
      <c r="M1517" s="98"/>
      <c r="R1517" s="98"/>
      <c r="S1517" s="98"/>
      <c r="T1517" s="98"/>
      <c r="U1517" s="98"/>
      <c r="V1517" s="98"/>
      <c r="W1517" s="98"/>
      <c r="X1517" s="98"/>
      <c r="Y1517" s="98"/>
      <c r="Z1517" s="98"/>
      <c r="AA1517" s="98"/>
      <c r="AE1517" s="98"/>
      <c r="AF1517" s="98"/>
      <c r="AG1517" s="98"/>
      <c r="AH1517" s="98"/>
      <c r="AI1517" s="98"/>
      <c r="AJ1517" s="98"/>
      <c r="AK1517" s="98"/>
    </row>
    <row r="1518" ht="14.25">
      <c r="A1518" s="98"/>
      <c r="B1518" s="98"/>
      <c r="C1518" s="98"/>
      <c r="D1518" s="98"/>
      <c r="E1518" s="98"/>
      <c r="F1518" s="98"/>
      <c r="G1518" s="98"/>
      <c r="H1518" s="98"/>
      <c r="I1518" s="98"/>
      <c r="J1518" s="98"/>
      <c r="K1518" s="98"/>
      <c r="L1518" s="98"/>
      <c r="M1518" s="98"/>
      <c r="R1518" s="98"/>
      <c r="S1518" s="98"/>
      <c r="T1518" s="98"/>
      <c r="U1518" s="98"/>
      <c r="V1518" s="98"/>
      <c r="W1518" s="98"/>
      <c r="X1518" s="98"/>
      <c r="Y1518" s="98"/>
      <c r="Z1518" s="98"/>
      <c r="AA1518" s="98"/>
      <c r="AE1518" s="98"/>
      <c r="AF1518" s="98"/>
      <c r="AG1518" s="98"/>
      <c r="AH1518" s="98"/>
      <c r="AI1518" s="98"/>
      <c r="AJ1518" s="98"/>
      <c r="AK1518" s="98"/>
    </row>
    <row r="1519" ht="14.25">
      <c r="A1519" s="98"/>
      <c r="B1519" s="98"/>
      <c r="C1519" s="98"/>
      <c r="D1519" s="98"/>
      <c r="E1519" s="98"/>
      <c r="F1519" s="98"/>
      <c r="G1519" s="98"/>
      <c r="H1519" s="98"/>
      <c r="I1519" s="98"/>
      <c r="J1519" s="98"/>
      <c r="K1519" s="98"/>
      <c r="L1519" s="98"/>
      <c r="M1519" s="98"/>
      <c r="R1519" s="98"/>
      <c r="S1519" s="98"/>
      <c r="T1519" s="98"/>
      <c r="U1519" s="98"/>
      <c r="V1519" s="98"/>
      <c r="W1519" s="98"/>
      <c r="X1519" s="98"/>
      <c r="Y1519" s="98"/>
      <c r="Z1519" s="98"/>
      <c r="AA1519" s="98"/>
      <c r="AE1519" s="98"/>
      <c r="AF1519" s="98"/>
      <c r="AG1519" s="98"/>
      <c r="AH1519" s="98"/>
      <c r="AI1519" s="98"/>
      <c r="AJ1519" s="98"/>
      <c r="AK1519" s="98"/>
    </row>
    <row r="1520" ht="14.25">
      <c r="A1520" s="98"/>
      <c r="B1520" s="98"/>
      <c r="C1520" s="98"/>
      <c r="D1520" s="98"/>
      <c r="E1520" s="98"/>
      <c r="F1520" s="98"/>
      <c r="G1520" s="98"/>
      <c r="H1520" s="98"/>
      <c r="I1520" s="98"/>
      <c r="J1520" s="98"/>
      <c r="K1520" s="98"/>
      <c r="L1520" s="98"/>
      <c r="M1520" s="98"/>
      <c r="R1520" s="98"/>
      <c r="S1520" s="98"/>
      <c r="T1520" s="98"/>
      <c r="U1520" s="98"/>
      <c r="V1520" s="98"/>
      <c r="W1520" s="98"/>
      <c r="X1520" s="98"/>
      <c r="Y1520" s="98"/>
      <c r="Z1520" s="98"/>
      <c r="AA1520" s="98"/>
      <c r="AE1520" s="98"/>
      <c r="AF1520" s="98"/>
      <c r="AG1520" s="98"/>
      <c r="AH1520" s="98"/>
      <c r="AI1520" s="98"/>
      <c r="AJ1520" s="98"/>
      <c r="AK1520" s="98"/>
    </row>
    <row r="1521" ht="14.25">
      <c r="A1521" s="98"/>
      <c r="B1521" s="98"/>
      <c r="C1521" s="98"/>
      <c r="D1521" s="98"/>
      <c r="E1521" s="98"/>
      <c r="F1521" s="98"/>
      <c r="G1521" s="98"/>
      <c r="H1521" s="98"/>
      <c r="I1521" s="98"/>
      <c r="J1521" s="98"/>
      <c r="K1521" s="98"/>
      <c r="L1521" s="98"/>
      <c r="M1521" s="98"/>
      <c r="R1521" s="98"/>
      <c r="S1521" s="98"/>
      <c r="T1521" s="98"/>
      <c r="U1521" s="98"/>
      <c r="V1521" s="98"/>
      <c r="W1521" s="98"/>
      <c r="X1521" s="98"/>
      <c r="Y1521" s="98"/>
      <c r="Z1521" s="98"/>
      <c r="AA1521" s="98"/>
      <c r="AE1521" s="98"/>
      <c r="AF1521" s="98"/>
      <c r="AG1521" s="98"/>
      <c r="AH1521" s="98"/>
      <c r="AI1521" s="98"/>
      <c r="AJ1521" s="98"/>
      <c r="AK1521" s="98"/>
    </row>
    <row r="1522" ht="14.25">
      <c r="A1522" s="98"/>
      <c r="B1522" s="98"/>
      <c r="C1522" s="98"/>
      <c r="D1522" s="98"/>
      <c r="E1522" s="98"/>
      <c r="F1522" s="98"/>
      <c r="G1522" s="98"/>
      <c r="H1522" s="98"/>
      <c r="I1522" s="98"/>
      <c r="J1522" s="98"/>
      <c r="K1522" s="98"/>
      <c r="L1522" s="98"/>
      <c r="M1522" s="98"/>
      <c r="R1522" s="98"/>
      <c r="S1522" s="98"/>
      <c r="T1522" s="98"/>
      <c r="U1522" s="98"/>
      <c r="V1522" s="98"/>
      <c r="W1522" s="98"/>
      <c r="X1522" s="98"/>
      <c r="Y1522" s="98"/>
      <c r="Z1522" s="98"/>
      <c r="AA1522" s="98"/>
      <c r="AE1522" s="98"/>
      <c r="AF1522" s="98"/>
      <c r="AG1522" s="98"/>
      <c r="AH1522" s="98"/>
      <c r="AI1522" s="98"/>
      <c r="AJ1522" s="98"/>
      <c r="AK1522" s="98"/>
    </row>
    <row r="1523" ht="14.25">
      <c r="A1523" s="98"/>
      <c r="B1523" s="98"/>
      <c r="C1523" s="98"/>
      <c r="D1523" s="98"/>
      <c r="E1523" s="98"/>
      <c r="F1523" s="98"/>
      <c r="G1523" s="98"/>
      <c r="H1523" s="98"/>
      <c r="I1523" s="98"/>
      <c r="J1523" s="98"/>
      <c r="K1523" s="98"/>
      <c r="L1523" s="98"/>
      <c r="M1523" s="98"/>
      <c r="R1523" s="98"/>
      <c r="S1523" s="98"/>
      <c r="T1523" s="98"/>
      <c r="U1523" s="98"/>
      <c r="V1523" s="98"/>
      <c r="W1523" s="98"/>
      <c r="X1523" s="98"/>
      <c r="Y1523" s="98"/>
      <c r="Z1523" s="98"/>
      <c r="AA1523" s="98"/>
      <c r="AE1523" s="98"/>
      <c r="AF1523" s="98"/>
      <c r="AG1523" s="98"/>
      <c r="AH1523" s="98"/>
      <c r="AI1523" s="98"/>
      <c r="AJ1523" s="98"/>
      <c r="AK1523" s="98"/>
    </row>
    <row r="1524" ht="14.25">
      <c r="A1524" s="98"/>
      <c r="B1524" s="98"/>
      <c r="C1524" s="98"/>
      <c r="D1524" s="98"/>
      <c r="E1524" s="98"/>
      <c r="F1524" s="98"/>
      <c r="G1524" s="98"/>
      <c r="H1524" s="98"/>
      <c r="I1524" s="98"/>
      <c r="J1524" s="98"/>
      <c r="K1524" s="98"/>
      <c r="L1524" s="98"/>
      <c r="M1524" s="98"/>
      <c r="R1524" s="98"/>
      <c r="S1524" s="98"/>
      <c r="T1524" s="98"/>
      <c r="U1524" s="98"/>
      <c r="V1524" s="98"/>
      <c r="W1524" s="98"/>
      <c r="X1524" s="98"/>
      <c r="Y1524" s="98"/>
      <c r="Z1524" s="98"/>
      <c r="AA1524" s="98"/>
      <c r="AE1524" s="98"/>
      <c r="AF1524" s="98"/>
      <c r="AG1524" s="98"/>
      <c r="AH1524" s="98"/>
      <c r="AI1524" s="98"/>
      <c r="AJ1524" s="98"/>
      <c r="AK1524" s="98"/>
    </row>
    <row r="1525" ht="14.25">
      <c r="A1525" s="98"/>
      <c r="B1525" s="98"/>
      <c r="C1525" s="98"/>
      <c r="D1525" s="98"/>
      <c r="E1525" s="98"/>
      <c r="F1525" s="98"/>
      <c r="G1525" s="98"/>
      <c r="H1525" s="98"/>
      <c r="I1525" s="98"/>
      <c r="J1525" s="98"/>
      <c r="K1525" s="98"/>
      <c r="L1525" s="98"/>
      <c r="M1525" s="98"/>
      <c r="R1525" s="98"/>
      <c r="S1525" s="98"/>
      <c r="T1525" s="98"/>
      <c r="U1525" s="98"/>
      <c r="V1525" s="98"/>
      <c r="W1525" s="98"/>
      <c r="X1525" s="98"/>
      <c r="Y1525" s="98"/>
      <c r="Z1525" s="98"/>
      <c r="AA1525" s="98"/>
      <c r="AE1525" s="98"/>
      <c r="AF1525" s="98"/>
      <c r="AG1525" s="98"/>
      <c r="AH1525" s="98"/>
      <c r="AI1525" s="98"/>
      <c r="AJ1525" s="98"/>
      <c r="AK1525" s="98"/>
    </row>
    <row r="1526" ht="14.25">
      <c r="A1526" s="98"/>
      <c r="B1526" s="98"/>
      <c r="C1526" s="98"/>
      <c r="D1526" s="98"/>
      <c r="E1526" s="98"/>
      <c r="F1526" s="98"/>
      <c r="G1526" s="98"/>
      <c r="H1526" s="98"/>
      <c r="I1526" s="98"/>
      <c r="J1526" s="98"/>
      <c r="K1526" s="98"/>
      <c r="L1526" s="98"/>
      <c r="M1526" s="98"/>
      <c r="R1526" s="98"/>
      <c r="S1526" s="98"/>
      <c r="T1526" s="98"/>
      <c r="U1526" s="98"/>
      <c r="V1526" s="98"/>
      <c r="W1526" s="98"/>
      <c r="X1526" s="98"/>
      <c r="Y1526" s="98"/>
      <c r="Z1526" s="98"/>
      <c r="AA1526" s="98"/>
      <c r="AE1526" s="98"/>
      <c r="AF1526" s="98"/>
      <c r="AG1526" s="98"/>
      <c r="AH1526" s="98"/>
      <c r="AI1526" s="98"/>
      <c r="AJ1526" s="98"/>
      <c r="AK1526" s="98"/>
    </row>
    <row r="1527" ht="14.25">
      <c r="A1527" s="98"/>
      <c r="B1527" s="98"/>
      <c r="C1527" s="98"/>
      <c r="D1527" s="98"/>
      <c r="E1527" s="98"/>
      <c r="F1527" s="98"/>
      <c r="G1527" s="98"/>
      <c r="H1527" s="98"/>
      <c r="I1527" s="98"/>
      <c r="J1527" s="98"/>
      <c r="K1527" s="98"/>
      <c r="L1527" s="98"/>
      <c r="M1527" s="98"/>
      <c r="R1527" s="98"/>
      <c r="S1527" s="98"/>
      <c r="T1527" s="98"/>
      <c r="U1527" s="98"/>
      <c r="V1527" s="98"/>
      <c r="W1527" s="98"/>
      <c r="X1527" s="98"/>
      <c r="Y1527" s="98"/>
      <c r="Z1527" s="98"/>
      <c r="AA1527" s="98"/>
      <c r="AE1527" s="98"/>
      <c r="AF1527" s="98"/>
      <c r="AG1527" s="98"/>
      <c r="AH1527" s="98"/>
      <c r="AI1527" s="98"/>
      <c r="AJ1527" s="98"/>
      <c r="AK1527" s="98"/>
    </row>
    <row r="1528" ht="14.25">
      <c r="A1528" s="98"/>
      <c r="B1528" s="98"/>
      <c r="C1528" s="98"/>
      <c r="D1528" s="98"/>
      <c r="E1528" s="98"/>
      <c r="F1528" s="98"/>
      <c r="G1528" s="98"/>
      <c r="H1528" s="98"/>
      <c r="I1528" s="98"/>
      <c r="J1528" s="98"/>
      <c r="K1528" s="98"/>
      <c r="L1528" s="98"/>
      <c r="M1528" s="98"/>
      <c r="R1528" s="98"/>
      <c r="S1528" s="98"/>
      <c r="T1528" s="98"/>
      <c r="U1528" s="98"/>
      <c r="V1528" s="98"/>
      <c r="W1528" s="98"/>
      <c r="X1528" s="98"/>
      <c r="Y1528" s="98"/>
      <c r="Z1528" s="98"/>
      <c r="AA1528" s="98"/>
      <c r="AE1528" s="98"/>
      <c r="AF1528" s="98"/>
      <c r="AG1528" s="98"/>
      <c r="AH1528" s="98"/>
      <c r="AI1528" s="98"/>
      <c r="AJ1528" s="98"/>
      <c r="AK1528" s="98"/>
    </row>
    <row r="1529" ht="14.25">
      <c r="A1529" s="98"/>
      <c r="B1529" s="98"/>
      <c r="C1529" s="98"/>
      <c r="D1529" s="98"/>
      <c r="E1529" s="98"/>
      <c r="F1529" s="98"/>
      <c r="G1529" s="98"/>
      <c r="H1529" s="98"/>
      <c r="I1529" s="98"/>
      <c r="J1529" s="98"/>
      <c r="K1529" s="98"/>
      <c r="L1529" s="98"/>
      <c r="M1529" s="98"/>
      <c r="R1529" s="98"/>
      <c r="S1529" s="98"/>
      <c r="T1529" s="98"/>
      <c r="U1529" s="98"/>
      <c r="V1529" s="98"/>
      <c r="W1529" s="98"/>
      <c r="X1529" s="98"/>
      <c r="Y1529" s="98"/>
      <c r="Z1529" s="98"/>
      <c r="AA1529" s="98"/>
      <c r="AE1529" s="98"/>
      <c r="AF1529" s="98"/>
      <c r="AG1529" s="98"/>
      <c r="AH1529" s="98"/>
      <c r="AI1529" s="98"/>
      <c r="AJ1529" s="98"/>
      <c r="AK1529" s="98"/>
    </row>
    <row r="1530" ht="14.25">
      <c r="A1530" s="98"/>
      <c r="B1530" s="98"/>
      <c r="C1530" s="98"/>
      <c r="D1530" s="98"/>
      <c r="E1530" s="98"/>
      <c r="F1530" s="98"/>
      <c r="G1530" s="98"/>
      <c r="H1530" s="98"/>
      <c r="I1530" s="98"/>
      <c r="J1530" s="98"/>
      <c r="K1530" s="98"/>
      <c r="L1530" s="98"/>
      <c r="M1530" s="98"/>
      <c r="R1530" s="98"/>
      <c r="S1530" s="98"/>
      <c r="T1530" s="98"/>
      <c r="U1530" s="98"/>
      <c r="V1530" s="98"/>
      <c r="W1530" s="98"/>
      <c r="X1530" s="98"/>
      <c r="Y1530" s="98"/>
      <c r="Z1530" s="98"/>
      <c r="AA1530" s="98"/>
      <c r="AE1530" s="98"/>
      <c r="AF1530" s="98"/>
      <c r="AG1530" s="98"/>
      <c r="AH1530" s="98"/>
      <c r="AI1530" s="98"/>
      <c r="AJ1530" s="98"/>
      <c r="AK1530" s="98"/>
    </row>
    <row r="1531" ht="14.25">
      <c r="A1531" s="98"/>
      <c r="B1531" s="98"/>
      <c r="C1531" s="98"/>
      <c r="D1531" s="98"/>
      <c r="E1531" s="98"/>
      <c r="F1531" s="98"/>
      <c r="G1531" s="98"/>
      <c r="H1531" s="98"/>
      <c r="I1531" s="98"/>
      <c r="J1531" s="98"/>
      <c r="K1531" s="98"/>
      <c r="L1531" s="98"/>
      <c r="M1531" s="98"/>
      <c r="R1531" s="98"/>
      <c r="S1531" s="98"/>
      <c r="T1531" s="98"/>
      <c r="U1531" s="98"/>
      <c r="V1531" s="98"/>
      <c r="W1531" s="98"/>
      <c r="X1531" s="98"/>
      <c r="Y1531" s="98"/>
      <c r="Z1531" s="98"/>
      <c r="AA1531" s="98"/>
      <c r="AE1531" s="98"/>
      <c r="AF1531" s="98"/>
      <c r="AG1531" s="98"/>
      <c r="AH1531" s="98"/>
      <c r="AI1531" s="98"/>
      <c r="AJ1531" s="98"/>
      <c r="AK1531" s="98"/>
    </row>
    <row r="1532" ht="14.25">
      <c r="A1532" s="98"/>
      <c r="B1532" s="98"/>
      <c r="C1532" s="98"/>
      <c r="D1532" s="98"/>
      <c r="E1532" s="98"/>
      <c r="F1532" s="98"/>
      <c r="G1532" s="98"/>
      <c r="H1532" s="98"/>
      <c r="I1532" s="98"/>
      <c r="J1532" s="98"/>
      <c r="K1532" s="98"/>
      <c r="L1532" s="98"/>
      <c r="M1532" s="98"/>
      <c r="R1532" s="98"/>
      <c r="S1532" s="98"/>
      <c r="T1532" s="98"/>
      <c r="U1532" s="98"/>
      <c r="V1532" s="98"/>
      <c r="W1532" s="98"/>
      <c r="X1532" s="98"/>
      <c r="Y1532" s="98"/>
      <c r="Z1532" s="98"/>
      <c r="AA1532" s="98"/>
      <c r="AE1532" s="98"/>
      <c r="AF1532" s="98"/>
      <c r="AG1532" s="98"/>
      <c r="AH1532" s="98"/>
      <c r="AI1532" s="98"/>
      <c r="AJ1532" s="98"/>
      <c r="AK1532" s="98"/>
    </row>
    <row r="1533" ht="14.25">
      <c r="A1533" s="98"/>
      <c r="B1533" s="98"/>
      <c r="C1533" s="98"/>
      <c r="D1533" s="98"/>
      <c r="E1533" s="98"/>
      <c r="F1533" s="98"/>
      <c r="G1533" s="98"/>
      <c r="H1533" s="98"/>
      <c r="I1533" s="98"/>
      <c r="J1533" s="98"/>
      <c r="K1533" s="98"/>
      <c r="L1533" s="98"/>
      <c r="M1533" s="98"/>
      <c r="R1533" s="98"/>
      <c r="S1533" s="98"/>
      <c r="T1533" s="98"/>
      <c r="U1533" s="98"/>
      <c r="V1533" s="98"/>
      <c r="W1533" s="98"/>
      <c r="X1533" s="98"/>
      <c r="Y1533" s="98"/>
      <c r="Z1533" s="98"/>
      <c r="AA1533" s="98"/>
      <c r="AE1533" s="98"/>
      <c r="AF1533" s="98"/>
      <c r="AG1533" s="98"/>
      <c r="AH1533" s="98"/>
      <c r="AI1533" s="98"/>
      <c r="AJ1533" s="98"/>
      <c r="AK1533" s="98"/>
    </row>
    <row r="1534" ht="14.25">
      <c r="A1534" s="98"/>
      <c r="B1534" s="98"/>
      <c r="C1534" s="98"/>
      <c r="D1534" s="98"/>
      <c r="E1534" s="98"/>
      <c r="F1534" s="98"/>
      <c r="G1534" s="98"/>
      <c r="H1534" s="98"/>
      <c r="I1534" s="98"/>
      <c r="J1534" s="98"/>
      <c r="K1534" s="98"/>
      <c r="L1534" s="98"/>
      <c r="M1534" s="98"/>
      <c r="R1534" s="98"/>
      <c r="S1534" s="98"/>
      <c r="T1534" s="98"/>
      <c r="U1534" s="98"/>
      <c r="V1534" s="98"/>
      <c r="W1534" s="98"/>
      <c r="X1534" s="98"/>
      <c r="Y1534" s="98"/>
      <c r="Z1534" s="98"/>
      <c r="AA1534" s="98"/>
      <c r="AE1534" s="98"/>
      <c r="AF1534" s="98"/>
      <c r="AG1534" s="98"/>
      <c r="AH1534" s="98"/>
      <c r="AI1534" s="98"/>
      <c r="AJ1534" s="98"/>
      <c r="AK1534" s="98"/>
    </row>
    <row r="1535" ht="14.25">
      <c r="A1535" s="98"/>
      <c r="B1535" s="98"/>
      <c r="C1535" s="98"/>
      <c r="D1535" s="98"/>
      <c r="E1535" s="98"/>
      <c r="F1535" s="98"/>
      <c r="G1535" s="98"/>
      <c r="H1535" s="98"/>
      <c r="I1535" s="98"/>
      <c r="J1535" s="98"/>
      <c r="K1535" s="98"/>
      <c r="L1535" s="98"/>
      <c r="M1535" s="98"/>
      <c r="R1535" s="98"/>
      <c r="S1535" s="98"/>
      <c r="T1535" s="98"/>
      <c r="U1535" s="98"/>
      <c r="V1535" s="98"/>
      <c r="W1535" s="98"/>
      <c r="X1535" s="98"/>
      <c r="Y1535" s="98"/>
      <c r="Z1535" s="98"/>
      <c r="AA1535" s="98"/>
      <c r="AE1535" s="98"/>
      <c r="AF1535" s="98"/>
      <c r="AG1535" s="98"/>
      <c r="AH1535" s="98"/>
      <c r="AI1535" s="98"/>
      <c r="AJ1535" s="98"/>
      <c r="AK1535" s="98"/>
    </row>
    <row r="1536" ht="14.25">
      <c r="A1536" s="98"/>
      <c r="B1536" s="98"/>
      <c r="C1536" s="98"/>
      <c r="D1536" s="98"/>
      <c r="E1536" s="98"/>
      <c r="F1536" s="98"/>
      <c r="G1536" s="98"/>
      <c r="H1536" s="98"/>
      <c r="I1536" s="98"/>
      <c r="J1536" s="98"/>
      <c r="K1536" s="98"/>
      <c r="L1536" s="98"/>
      <c r="M1536" s="98"/>
      <c r="R1536" s="98"/>
      <c r="S1536" s="98"/>
      <c r="T1536" s="98"/>
      <c r="U1536" s="98"/>
      <c r="V1536" s="98"/>
      <c r="W1536" s="98"/>
      <c r="X1536" s="98"/>
      <c r="Y1536" s="98"/>
      <c r="Z1536" s="98"/>
      <c r="AA1536" s="98"/>
      <c r="AE1536" s="98"/>
      <c r="AF1536" s="98"/>
      <c r="AG1536" s="98"/>
      <c r="AH1536" s="98"/>
      <c r="AI1536" s="98"/>
      <c r="AJ1536" s="98"/>
      <c r="AK1536" s="98"/>
    </row>
    <row r="1537" ht="14.25">
      <c r="A1537" s="98"/>
      <c r="B1537" s="98"/>
      <c r="C1537" s="98"/>
      <c r="D1537" s="98"/>
      <c r="E1537" s="98"/>
      <c r="F1537" s="98"/>
      <c r="G1537" s="98"/>
      <c r="H1537" s="98"/>
      <c r="I1537" s="98"/>
      <c r="J1537" s="98"/>
      <c r="K1537" s="98"/>
      <c r="L1537" s="98"/>
      <c r="M1537" s="98"/>
      <c r="R1537" s="98"/>
      <c r="S1537" s="98"/>
      <c r="T1537" s="98"/>
      <c r="U1537" s="98"/>
      <c r="V1537" s="98"/>
      <c r="W1537" s="98"/>
      <c r="X1537" s="98"/>
      <c r="Y1537" s="98"/>
      <c r="Z1537" s="98"/>
      <c r="AA1537" s="98"/>
      <c r="AE1537" s="98"/>
      <c r="AF1537" s="98"/>
      <c r="AG1537" s="98"/>
      <c r="AH1537" s="98"/>
      <c r="AI1537" s="98"/>
      <c r="AJ1537" s="98"/>
      <c r="AK1537" s="98"/>
    </row>
    <row r="1538" ht="14.25">
      <c r="A1538" s="98"/>
      <c r="B1538" s="98"/>
      <c r="C1538" s="98"/>
      <c r="D1538" s="98"/>
      <c r="E1538" s="98"/>
      <c r="F1538" s="98"/>
      <c r="G1538" s="98"/>
      <c r="H1538" s="98"/>
      <c r="I1538" s="98"/>
      <c r="J1538" s="98"/>
      <c r="K1538" s="98"/>
      <c r="L1538" s="98"/>
      <c r="M1538" s="98"/>
      <c r="R1538" s="98"/>
      <c r="S1538" s="98"/>
      <c r="T1538" s="98"/>
      <c r="U1538" s="98"/>
      <c r="V1538" s="98"/>
      <c r="W1538" s="98"/>
      <c r="X1538" s="98"/>
      <c r="Y1538" s="98"/>
      <c r="Z1538" s="98"/>
      <c r="AA1538" s="98"/>
      <c r="AE1538" s="98"/>
      <c r="AF1538" s="98"/>
      <c r="AG1538" s="98"/>
      <c r="AH1538" s="98"/>
      <c r="AI1538" s="98"/>
      <c r="AJ1538" s="98"/>
      <c r="AK1538" s="98"/>
    </row>
    <row r="1539" ht="14.25">
      <c r="A1539" s="98"/>
      <c r="B1539" s="98"/>
      <c r="C1539" s="98"/>
      <c r="D1539" s="98"/>
      <c r="E1539" s="98"/>
      <c r="F1539" s="98"/>
      <c r="G1539" s="98"/>
      <c r="H1539" s="98"/>
      <c r="I1539" s="98"/>
      <c r="J1539" s="98"/>
      <c r="K1539" s="98"/>
      <c r="L1539" s="98"/>
      <c r="M1539" s="98"/>
      <c r="R1539" s="98"/>
      <c r="S1539" s="98"/>
      <c r="T1539" s="98"/>
      <c r="U1539" s="98"/>
      <c r="V1539" s="98"/>
      <c r="W1539" s="98"/>
      <c r="X1539" s="98"/>
      <c r="Y1539" s="98"/>
      <c r="Z1539" s="98"/>
      <c r="AA1539" s="98"/>
      <c r="AE1539" s="98"/>
      <c r="AF1539" s="98"/>
      <c r="AG1539" s="98"/>
      <c r="AH1539" s="98"/>
      <c r="AI1539" s="98"/>
      <c r="AJ1539" s="98"/>
      <c r="AK1539" s="98"/>
    </row>
    <row r="1540" ht="14.25">
      <c r="A1540" s="98"/>
      <c r="B1540" s="98"/>
      <c r="C1540" s="98"/>
      <c r="D1540" s="98"/>
      <c r="E1540" s="98"/>
      <c r="F1540" s="98"/>
      <c r="G1540" s="98"/>
      <c r="H1540" s="98"/>
      <c r="I1540" s="98"/>
      <c r="J1540" s="98"/>
      <c r="K1540" s="98"/>
      <c r="L1540" s="98"/>
      <c r="M1540" s="98"/>
      <c r="R1540" s="98"/>
      <c r="S1540" s="98"/>
      <c r="T1540" s="98"/>
      <c r="U1540" s="98"/>
      <c r="V1540" s="98"/>
      <c r="W1540" s="98"/>
      <c r="X1540" s="98"/>
      <c r="Y1540" s="98"/>
      <c r="Z1540" s="98"/>
      <c r="AA1540" s="98"/>
      <c r="AE1540" s="98"/>
      <c r="AF1540" s="98"/>
      <c r="AG1540" s="98"/>
      <c r="AH1540" s="98"/>
      <c r="AI1540" s="98"/>
      <c r="AJ1540" s="98"/>
      <c r="AK1540" s="98"/>
    </row>
    <row r="1541" ht="14.25">
      <c r="A1541" s="98"/>
      <c r="B1541" s="98"/>
      <c r="C1541" s="98"/>
      <c r="D1541" s="98"/>
      <c r="E1541" s="98"/>
      <c r="F1541" s="98"/>
      <c r="G1541" s="98"/>
      <c r="H1541" s="98"/>
      <c r="I1541" s="98"/>
      <c r="J1541" s="98"/>
      <c r="K1541" s="98"/>
      <c r="L1541" s="98"/>
      <c r="M1541" s="98"/>
      <c r="R1541" s="98"/>
      <c r="S1541" s="98"/>
      <c r="T1541" s="98"/>
      <c r="U1541" s="98"/>
      <c r="V1541" s="98"/>
      <c r="W1541" s="98"/>
      <c r="X1541" s="98"/>
      <c r="Y1541" s="98"/>
      <c r="Z1541" s="98"/>
      <c r="AA1541" s="98"/>
      <c r="AE1541" s="98"/>
      <c r="AF1541" s="98"/>
      <c r="AG1541" s="98"/>
      <c r="AH1541" s="98"/>
      <c r="AI1541" s="98"/>
      <c r="AJ1541" s="98"/>
      <c r="AK1541" s="98"/>
    </row>
    <row r="1542" ht="14.25">
      <c r="A1542" s="98"/>
      <c r="B1542" s="98"/>
      <c r="C1542" s="98"/>
      <c r="D1542" s="98"/>
      <c r="E1542" s="98"/>
      <c r="F1542" s="98"/>
      <c r="G1542" s="98"/>
      <c r="H1542" s="98"/>
      <c r="I1542" s="98"/>
      <c r="J1542" s="98"/>
      <c r="K1542" s="98"/>
      <c r="L1542" s="98"/>
      <c r="M1542" s="98"/>
      <c r="R1542" s="98"/>
      <c r="S1542" s="98"/>
      <c r="T1542" s="98"/>
      <c r="U1542" s="98"/>
      <c r="V1542" s="98"/>
      <c r="W1542" s="98"/>
      <c r="X1542" s="98"/>
      <c r="Y1542" s="98"/>
      <c r="Z1542" s="98"/>
      <c r="AA1542" s="98"/>
      <c r="AE1542" s="98"/>
      <c r="AF1542" s="98"/>
      <c r="AG1542" s="98"/>
      <c r="AH1542" s="98"/>
      <c r="AI1542" s="98"/>
      <c r="AJ1542" s="98"/>
      <c r="AK1542" s="98"/>
    </row>
    <row r="1543" ht="14.25">
      <c r="A1543" s="98"/>
      <c r="B1543" s="98"/>
      <c r="C1543" s="98"/>
      <c r="D1543" s="98"/>
      <c r="E1543" s="98"/>
      <c r="F1543" s="98"/>
      <c r="G1543" s="98"/>
      <c r="H1543" s="98"/>
      <c r="I1543" s="98"/>
      <c r="J1543" s="98"/>
      <c r="K1543" s="98"/>
      <c r="L1543" s="98"/>
      <c r="M1543" s="98"/>
      <c r="R1543" s="98"/>
      <c r="S1543" s="98"/>
      <c r="T1543" s="98"/>
      <c r="U1543" s="98"/>
      <c r="V1543" s="98"/>
      <c r="W1543" s="98"/>
      <c r="X1543" s="98"/>
      <c r="Y1543" s="98"/>
      <c r="Z1543" s="98"/>
      <c r="AA1543" s="98"/>
      <c r="AE1543" s="98"/>
      <c r="AF1543" s="98"/>
      <c r="AG1543" s="98"/>
      <c r="AH1543" s="98"/>
      <c r="AI1543" s="98"/>
      <c r="AJ1543" s="98"/>
      <c r="AK1543" s="98"/>
    </row>
    <row r="1544" ht="14.25">
      <c r="A1544" s="98"/>
      <c r="B1544" s="98"/>
      <c r="C1544" s="98"/>
      <c r="D1544" s="98"/>
      <c r="E1544" s="98"/>
      <c r="F1544" s="98"/>
      <c r="G1544" s="98"/>
      <c r="H1544" s="98"/>
      <c r="I1544" s="98"/>
      <c r="J1544" s="98"/>
      <c r="K1544" s="98"/>
      <c r="L1544" s="98"/>
      <c r="M1544" s="98"/>
      <c r="R1544" s="98"/>
      <c r="S1544" s="98"/>
      <c r="T1544" s="98"/>
      <c r="U1544" s="98"/>
      <c r="V1544" s="98"/>
      <c r="W1544" s="98"/>
      <c r="X1544" s="98"/>
      <c r="Y1544" s="98"/>
      <c r="Z1544" s="98"/>
      <c r="AA1544" s="98"/>
      <c r="AE1544" s="98"/>
      <c r="AF1544" s="98"/>
      <c r="AG1544" s="98"/>
      <c r="AH1544" s="98"/>
      <c r="AI1544" s="98"/>
      <c r="AJ1544" s="98"/>
      <c r="AK1544" s="98"/>
    </row>
    <row r="1545" ht="14.25">
      <c r="A1545" s="98"/>
      <c r="B1545" s="98"/>
      <c r="C1545" s="98"/>
      <c r="D1545" s="98"/>
      <c r="E1545" s="98"/>
      <c r="F1545" s="98"/>
      <c r="G1545" s="98"/>
      <c r="H1545" s="98"/>
      <c r="I1545" s="98"/>
      <c r="J1545" s="98"/>
      <c r="K1545" s="98"/>
      <c r="L1545" s="98"/>
      <c r="M1545" s="98"/>
      <c r="R1545" s="98"/>
      <c r="S1545" s="98"/>
      <c r="T1545" s="98"/>
      <c r="U1545" s="98"/>
      <c r="V1545" s="98"/>
      <c r="W1545" s="98"/>
      <c r="X1545" s="98"/>
      <c r="Y1545" s="98"/>
      <c r="Z1545" s="98"/>
      <c r="AA1545" s="98"/>
      <c r="AE1545" s="98"/>
      <c r="AF1545" s="98"/>
      <c r="AG1545" s="98"/>
      <c r="AH1545" s="98"/>
      <c r="AI1545" s="98"/>
      <c r="AJ1545" s="98"/>
      <c r="AK1545" s="98"/>
    </row>
    <row r="1546" ht="14.25">
      <c r="A1546" s="98"/>
      <c r="B1546" s="98"/>
      <c r="C1546" s="98"/>
      <c r="D1546" s="98"/>
      <c r="E1546" s="98"/>
      <c r="F1546" s="98"/>
      <c r="G1546" s="98"/>
      <c r="H1546" s="98"/>
      <c r="I1546" s="98"/>
      <c r="J1546" s="98"/>
      <c r="K1546" s="98"/>
      <c r="L1546" s="98"/>
      <c r="M1546" s="98"/>
      <c r="R1546" s="98"/>
      <c r="S1546" s="98"/>
      <c r="T1546" s="98"/>
      <c r="U1546" s="98"/>
      <c r="V1546" s="98"/>
      <c r="W1546" s="98"/>
      <c r="X1546" s="98"/>
      <c r="Y1546" s="98"/>
      <c r="Z1546" s="98"/>
      <c r="AA1546" s="98"/>
      <c r="AE1546" s="98"/>
      <c r="AF1546" s="98"/>
      <c r="AG1546" s="98"/>
      <c r="AH1546" s="98"/>
      <c r="AI1546" s="98"/>
      <c r="AJ1546" s="98"/>
      <c r="AK1546" s="98"/>
    </row>
    <row r="1547" ht="14.25">
      <c r="A1547" s="98"/>
      <c r="B1547" s="98"/>
      <c r="C1547" s="98"/>
      <c r="D1547" s="98"/>
      <c r="E1547" s="98"/>
      <c r="F1547" s="98"/>
      <c r="G1547" s="98"/>
      <c r="H1547" s="98"/>
      <c r="I1547" s="98"/>
      <c r="J1547" s="98"/>
      <c r="K1547" s="98"/>
      <c r="L1547" s="98"/>
      <c r="M1547" s="98"/>
      <c r="R1547" s="98"/>
      <c r="S1547" s="98"/>
      <c r="T1547" s="98"/>
      <c r="U1547" s="98"/>
      <c r="V1547" s="98"/>
      <c r="W1547" s="98"/>
      <c r="X1547" s="98"/>
      <c r="Y1547" s="98"/>
      <c r="Z1547" s="98"/>
      <c r="AA1547" s="98"/>
      <c r="AE1547" s="98"/>
      <c r="AF1547" s="98"/>
      <c r="AG1547" s="98"/>
      <c r="AH1547" s="98"/>
      <c r="AI1547" s="98"/>
      <c r="AJ1547" s="98"/>
      <c r="AK1547" s="98"/>
    </row>
    <row r="1548" ht="14.25">
      <c r="A1548" s="98"/>
      <c r="B1548" s="98"/>
      <c r="C1548" s="98"/>
      <c r="D1548" s="98"/>
      <c r="E1548" s="98"/>
      <c r="F1548" s="98"/>
      <c r="G1548" s="98"/>
      <c r="H1548" s="98"/>
      <c r="I1548" s="98"/>
      <c r="J1548" s="98"/>
      <c r="K1548" s="98"/>
      <c r="L1548" s="98"/>
      <c r="M1548" s="98"/>
      <c r="R1548" s="98"/>
      <c r="S1548" s="98"/>
      <c r="T1548" s="98"/>
      <c r="U1548" s="98"/>
      <c r="V1548" s="98"/>
      <c r="W1548" s="98"/>
      <c r="X1548" s="98"/>
      <c r="Y1548" s="98"/>
      <c r="Z1548" s="98"/>
      <c r="AA1548" s="98"/>
      <c r="AE1548" s="98"/>
      <c r="AF1548" s="98"/>
      <c r="AG1548" s="98"/>
      <c r="AH1548" s="98"/>
      <c r="AI1548" s="98"/>
      <c r="AJ1548" s="98"/>
      <c r="AK1548" s="98"/>
    </row>
    <row r="1549" ht="14.25">
      <c r="A1549" s="98"/>
      <c r="B1549" s="98"/>
      <c r="C1549" s="98"/>
      <c r="D1549" s="98"/>
      <c r="E1549" s="98"/>
      <c r="F1549" s="98"/>
      <c r="G1549" s="98"/>
      <c r="H1549" s="98"/>
      <c r="I1549" s="98"/>
      <c r="J1549" s="98"/>
      <c r="K1549" s="98"/>
      <c r="L1549" s="98"/>
      <c r="M1549" s="98"/>
      <c r="R1549" s="98"/>
      <c r="S1549" s="98"/>
      <c r="T1549" s="98"/>
      <c r="U1549" s="98"/>
      <c r="V1549" s="98"/>
      <c r="W1549" s="98"/>
      <c r="X1549" s="98"/>
      <c r="Y1549" s="98"/>
      <c r="Z1549" s="98"/>
      <c r="AA1549" s="98"/>
      <c r="AE1549" s="98"/>
      <c r="AF1549" s="98"/>
      <c r="AG1549" s="98"/>
      <c r="AH1549" s="98"/>
      <c r="AI1549" s="98"/>
      <c r="AJ1549" s="98"/>
      <c r="AK1549" s="98"/>
    </row>
    <row r="1550" ht="14.25">
      <c r="A1550" s="98"/>
      <c r="B1550" s="98"/>
      <c r="C1550" s="98"/>
      <c r="D1550" s="98"/>
      <c r="E1550" s="98"/>
      <c r="F1550" s="98"/>
      <c r="G1550" s="98"/>
      <c r="H1550" s="98"/>
      <c r="I1550" s="98"/>
      <c r="J1550" s="98"/>
      <c r="K1550" s="98"/>
      <c r="L1550" s="98"/>
      <c r="M1550" s="98"/>
      <c r="R1550" s="98"/>
      <c r="S1550" s="98"/>
      <c r="T1550" s="98"/>
      <c r="U1550" s="98"/>
      <c r="V1550" s="98"/>
      <c r="W1550" s="98"/>
      <c r="X1550" s="98"/>
      <c r="Y1550" s="98"/>
      <c r="Z1550" s="98"/>
      <c r="AA1550" s="98"/>
      <c r="AE1550" s="98"/>
      <c r="AF1550" s="98"/>
      <c r="AG1550" s="98"/>
      <c r="AH1550" s="98"/>
      <c r="AI1550" s="98"/>
      <c r="AJ1550" s="98"/>
      <c r="AK1550" s="98"/>
    </row>
    <row r="1551" ht="14.25">
      <c r="A1551" s="98"/>
      <c r="B1551" s="98"/>
      <c r="C1551" s="98"/>
      <c r="D1551" s="98"/>
      <c r="E1551" s="98"/>
      <c r="F1551" s="98"/>
      <c r="G1551" s="98"/>
      <c r="H1551" s="98"/>
      <c r="I1551" s="98"/>
      <c r="J1551" s="98"/>
      <c r="K1551" s="98"/>
      <c r="L1551" s="98"/>
      <c r="M1551" s="98"/>
      <c r="R1551" s="98"/>
      <c r="S1551" s="98"/>
      <c r="T1551" s="98"/>
      <c r="U1551" s="98"/>
      <c r="V1551" s="98"/>
      <c r="W1551" s="98"/>
      <c r="X1551" s="98"/>
      <c r="Y1551" s="98"/>
      <c r="Z1551" s="98"/>
      <c r="AA1551" s="98"/>
      <c r="AE1551" s="98"/>
      <c r="AF1551" s="98"/>
      <c r="AG1551" s="98"/>
      <c r="AH1551" s="98"/>
      <c r="AI1551" s="98"/>
      <c r="AJ1551" s="98"/>
      <c r="AK1551" s="98"/>
    </row>
    <row r="1552" ht="14.25">
      <c r="A1552" s="98"/>
      <c r="B1552" s="98"/>
      <c r="C1552" s="98"/>
      <c r="D1552" s="98"/>
      <c r="E1552" s="98"/>
      <c r="F1552" s="98"/>
      <c r="G1552" s="98"/>
      <c r="H1552" s="98"/>
      <c r="I1552" s="98"/>
      <c r="J1552" s="98"/>
      <c r="K1552" s="98"/>
      <c r="L1552" s="98"/>
      <c r="M1552" s="98"/>
      <c r="R1552" s="98"/>
      <c r="S1552" s="98"/>
      <c r="T1552" s="98"/>
      <c r="U1552" s="98"/>
      <c r="V1552" s="98"/>
      <c r="W1552" s="98"/>
      <c r="X1552" s="98"/>
      <c r="Y1552" s="98"/>
      <c r="Z1552" s="98"/>
      <c r="AA1552" s="98"/>
      <c r="AE1552" s="98"/>
      <c r="AF1552" s="98"/>
      <c r="AG1552" s="98"/>
      <c r="AH1552" s="98"/>
      <c r="AI1552" s="98"/>
      <c r="AJ1552" s="98"/>
      <c r="AK1552" s="98"/>
    </row>
    <row r="1553" ht="14.25">
      <c r="A1553" s="98"/>
      <c r="B1553" s="98"/>
      <c r="C1553" s="98"/>
      <c r="D1553" s="98"/>
      <c r="E1553" s="98"/>
      <c r="F1553" s="98"/>
      <c r="G1553" s="98"/>
      <c r="H1553" s="98"/>
      <c r="I1553" s="98"/>
      <c r="J1553" s="98"/>
      <c r="K1553" s="98"/>
      <c r="L1553" s="98"/>
      <c r="M1553" s="98"/>
      <c r="R1553" s="98"/>
      <c r="S1553" s="98"/>
      <c r="T1553" s="98"/>
      <c r="U1553" s="98"/>
      <c r="V1553" s="98"/>
      <c r="W1553" s="98"/>
      <c r="X1553" s="98"/>
      <c r="Y1553" s="98"/>
      <c r="Z1553" s="98"/>
      <c r="AA1553" s="98"/>
      <c r="AE1553" s="98"/>
      <c r="AF1553" s="98"/>
      <c r="AG1553" s="98"/>
      <c r="AH1553" s="98"/>
      <c r="AI1553" s="98"/>
      <c r="AJ1553" s="98"/>
      <c r="AK1553" s="98"/>
    </row>
    <row r="1554" ht="14.25">
      <c r="A1554" s="98"/>
      <c r="B1554" s="98"/>
      <c r="C1554" s="98"/>
      <c r="D1554" s="98"/>
      <c r="E1554" s="98"/>
      <c r="F1554" s="98"/>
      <c r="G1554" s="98"/>
      <c r="H1554" s="98"/>
      <c r="I1554" s="98"/>
      <c r="J1554" s="98"/>
      <c r="K1554" s="98"/>
      <c r="L1554" s="98"/>
      <c r="M1554" s="98"/>
      <c r="R1554" s="98"/>
      <c r="S1554" s="98"/>
      <c r="T1554" s="98"/>
      <c r="U1554" s="98"/>
      <c r="V1554" s="98"/>
      <c r="W1554" s="98"/>
      <c r="X1554" s="98"/>
      <c r="Y1554" s="98"/>
      <c r="Z1554" s="98"/>
      <c r="AA1554" s="98"/>
      <c r="AE1554" s="98"/>
      <c r="AF1554" s="98"/>
      <c r="AG1554" s="98"/>
      <c r="AH1554" s="98"/>
      <c r="AI1554" s="98"/>
      <c r="AJ1554" s="98"/>
      <c r="AK1554" s="98"/>
    </row>
    <row r="1555" ht="14.25">
      <c r="A1555" s="98"/>
      <c r="B1555" s="98"/>
      <c r="C1555" s="98"/>
      <c r="D1555" s="98"/>
      <c r="E1555" s="98"/>
      <c r="F1555" s="98"/>
      <c r="G1555" s="98"/>
      <c r="H1555" s="98"/>
      <c r="I1555" s="98"/>
      <c r="J1555" s="98"/>
      <c r="K1555" s="98"/>
      <c r="L1555" s="98"/>
      <c r="M1555" s="98"/>
      <c r="R1555" s="98"/>
      <c r="S1555" s="98"/>
      <c r="T1555" s="98"/>
      <c r="U1555" s="98"/>
      <c r="V1555" s="98"/>
      <c r="W1555" s="98"/>
      <c r="X1555" s="98"/>
      <c r="Y1555" s="98"/>
      <c r="Z1555" s="98"/>
      <c r="AA1555" s="98"/>
      <c r="AE1555" s="98"/>
      <c r="AF1555" s="98"/>
      <c r="AG1555" s="98"/>
      <c r="AH1555" s="98"/>
      <c r="AI1555" s="98"/>
      <c r="AJ1555" s="98"/>
      <c r="AK1555" s="98"/>
    </row>
    <row r="1556" ht="14.25">
      <c r="A1556" s="98"/>
      <c r="B1556" s="98"/>
      <c r="C1556" s="98"/>
      <c r="D1556" s="98"/>
      <c r="E1556" s="98"/>
      <c r="F1556" s="98"/>
      <c r="G1556" s="98"/>
      <c r="H1556" s="98"/>
      <c r="I1556" s="98"/>
      <c r="J1556" s="98"/>
      <c r="K1556" s="98"/>
      <c r="L1556" s="98"/>
      <c r="M1556" s="98"/>
      <c r="R1556" s="98"/>
      <c r="S1556" s="98"/>
      <c r="T1556" s="98"/>
      <c r="U1556" s="98"/>
      <c r="V1556" s="98"/>
      <c r="W1556" s="98"/>
      <c r="X1556" s="98"/>
      <c r="Y1556" s="98"/>
      <c r="Z1556" s="98"/>
      <c r="AA1556" s="98"/>
      <c r="AE1556" s="98"/>
      <c r="AF1556" s="98"/>
      <c r="AG1556" s="98"/>
      <c r="AH1556" s="98"/>
      <c r="AI1556" s="98"/>
      <c r="AJ1556" s="98"/>
      <c r="AK1556" s="98"/>
    </row>
    <row r="1557" ht="14.25">
      <c r="A1557" s="98"/>
      <c r="B1557" s="98"/>
      <c r="C1557" s="98"/>
      <c r="D1557" s="98"/>
      <c r="E1557" s="98"/>
      <c r="F1557" s="98"/>
      <c r="G1557" s="98"/>
      <c r="H1557" s="98"/>
      <c r="I1557" s="98"/>
      <c r="J1557" s="98"/>
      <c r="K1557" s="98"/>
      <c r="L1557" s="98"/>
      <c r="M1557" s="98"/>
      <c r="R1557" s="98"/>
      <c r="S1557" s="98"/>
      <c r="T1557" s="98"/>
      <c r="U1557" s="98"/>
      <c r="V1557" s="98"/>
      <c r="W1557" s="98"/>
      <c r="X1557" s="98"/>
      <c r="Y1557" s="98"/>
      <c r="Z1557" s="98"/>
      <c r="AA1557" s="98"/>
      <c r="AE1557" s="98"/>
      <c r="AF1557" s="98"/>
      <c r="AG1557" s="98"/>
      <c r="AH1557" s="98"/>
      <c r="AI1557" s="98"/>
      <c r="AJ1557" s="98"/>
      <c r="AK1557" s="98"/>
    </row>
    <row r="1558" ht="14.25">
      <c r="A1558" s="98"/>
      <c r="B1558" s="98"/>
      <c r="C1558" s="98"/>
      <c r="D1558" s="98"/>
      <c r="E1558" s="98"/>
      <c r="F1558" s="98"/>
      <c r="G1558" s="98"/>
      <c r="H1558" s="98"/>
      <c r="I1558" s="98"/>
      <c r="J1558" s="98"/>
      <c r="K1558" s="98"/>
      <c r="L1558" s="98"/>
      <c r="M1558" s="98"/>
      <c r="R1558" s="98"/>
      <c r="S1558" s="98"/>
      <c r="T1558" s="98"/>
      <c r="U1558" s="98"/>
      <c r="V1558" s="98"/>
      <c r="W1558" s="98"/>
      <c r="X1558" s="98"/>
      <c r="Y1558" s="98"/>
      <c r="Z1558" s="98"/>
      <c r="AA1558" s="98"/>
      <c r="AE1558" s="98"/>
      <c r="AF1558" s="98"/>
      <c r="AG1558" s="98"/>
      <c r="AH1558" s="98"/>
      <c r="AI1558" s="98"/>
      <c r="AJ1558" s="98"/>
      <c r="AK1558" s="98"/>
    </row>
    <row r="1559" ht="14.25">
      <c r="A1559" s="98"/>
      <c r="B1559" s="98"/>
      <c r="C1559" s="98"/>
      <c r="D1559" s="98"/>
      <c r="E1559" s="98"/>
      <c r="F1559" s="98"/>
      <c r="G1559" s="98"/>
      <c r="H1559" s="98"/>
      <c r="I1559" s="98"/>
      <c r="J1559" s="98"/>
      <c r="K1559" s="98"/>
      <c r="L1559" s="98"/>
      <c r="M1559" s="98"/>
      <c r="R1559" s="98"/>
      <c r="S1559" s="98"/>
      <c r="T1559" s="98"/>
      <c r="U1559" s="98"/>
      <c r="V1559" s="98"/>
      <c r="W1559" s="98"/>
      <c r="X1559" s="98"/>
      <c r="Y1559" s="98"/>
      <c r="Z1559" s="98"/>
      <c r="AA1559" s="98"/>
      <c r="AE1559" s="98"/>
      <c r="AF1559" s="98"/>
      <c r="AG1559" s="98"/>
      <c r="AH1559" s="98"/>
      <c r="AI1559" s="98"/>
      <c r="AJ1559" s="98"/>
      <c r="AK1559" s="98"/>
    </row>
    <row r="1560" ht="14.25">
      <c r="A1560" s="98"/>
      <c r="B1560" s="98"/>
      <c r="C1560" s="98"/>
      <c r="D1560" s="98"/>
      <c r="E1560" s="98"/>
      <c r="F1560" s="98"/>
      <c r="G1560" s="98"/>
      <c r="H1560" s="98"/>
      <c r="I1560" s="98"/>
      <c r="J1560" s="98"/>
      <c r="K1560" s="98"/>
      <c r="L1560" s="98"/>
      <c r="M1560" s="98"/>
      <c r="R1560" s="98"/>
      <c r="S1560" s="98"/>
      <c r="T1560" s="98"/>
      <c r="U1560" s="98"/>
      <c r="V1560" s="98"/>
      <c r="W1560" s="98"/>
      <c r="X1560" s="98"/>
      <c r="Y1560" s="98"/>
      <c r="Z1560" s="98"/>
      <c r="AA1560" s="98"/>
      <c r="AE1560" s="98"/>
      <c r="AF1560" s="98"/>
      <c r="AG1560" s="98"/>
      <c r="AH1560" s="98"/>
      <c r="AI1560" s="98"/>
      <c r="AJ1560" s="98"/>
      <c r="AK1560" s="98"/>
    </row>
    <row r="1561" ht="14.25">
      <c r="A1561" s="98"/>
      <c r="B1561" s="98"/>
      <c r="C1561" s="98"/>
      <c r="D1561" s="98"/>
      <c r="E1561" s="98"/>
      <c r="F1561" s="98"/>
      <c r="G1561" s="98"/>
      <c r="H1561" s="98"/>
      <c r="I1561" s="98"/>
      <c r="J1561" s="98"/>
      <c r="K1561" s="98"/>
      <c r="L1561" s="98"/>
      <c r="M1561" s="98"/>
      <c r="R1561" s="98"/>
      <c r="S1561" s="98"/>
      <c r="T1561" s="98"/>
      <c r="U1561" s="98"/>
      <c r="V1561" s="98"/>
      <c r="W1561" s="98"/>
      <c r="X1561" s="98"/>
      <c r="Y1561" s="98"/>
      <c r="Z1561" s="98"/>
      <c r="AA1561" s="98"/>
      <c r="AE1561" s="98"/>
      <c r="AF1561" s="98"/>
      <c r="AG1561" s="98"/>
      <c r="AH1561" s="98"/>
      <c r="AI1561" s="98"/>
      <c r="AJ1561" s="98"/>
      <c r="AK1561" s="98"/>
    </row>
    <row r="1562" ht="14.25">
      <c r="A1562" s="98"/>
      <c r="B1562" s="98"/>
      <c r="C1562" s="98"/>
      <c r="D1562" s="98"/>
      <c r="E1562" s="98"/>
      <c r="F1562" s="98"/>
      <c r="G1562" s="98"/>
      <c r="H1562" s="98"/>
      <c r="I1562" s="98"/>
      <c r="J1562" s="98"/>
      <c r="K1562" s="98"/>
      <c r="L1562" s="98"/>
      <c r="M1562" s="98"/>
      <c r="R1562" s="98"/>
      <c r="S1562" s="98"/>
      <c r="T1562" s="98"/>
      <c r="U1562" s="98"/>
      <c r="V1562" s="98"/>
      <c r="W1562" s="98"/>
      <c r="X1562" s="98"/>
      <c r="Y1562" s="98"/>
      <c r="Z1562" s="98"/>
      <c r="AA1562" s="98"/>
      <c r="AE1562" s="98"/>
      <c r="AF1562" s="98"/>
      <c r="AG1562" s="98"/>
      <c r="AH1562" s="98"/>
      <c r="AI1562" s="98"/>
      <c r="AJ1562" s="98"/>
      <c r="AK1562" s="98"/>
    </row>
    <row r="1563" ht="14.25">
      <c r="A1563" s="98"/>
      <c r="B1563" s="98"/>
      <c r="C1563" s="98"/>
      <c r="D1563" s="98"/>
      <c r="E1563" s="98"/>
      <c r="F1563" s="98"/>
      <c r="G1563" s="98"/>
      <c r="H1563" s="98"/>
      <c r="I1563" s="98"/>
      <c r="J1563" s="98"/>
      <c r="K1563" s="98"/>
      <c r="L1563" s="98"/>
      <c r="M1563" s="98"/>
      <c r="R1563" s="98"/>
      <c r="S1563" s="98"/>
      <c r="T1563" s="98"/>
      <c r="U1563" s="98"/>
      <c r="V1563" s="98"/>
      <c r="W1563" s="98"/>
      <c r="X1563" s="98"/>
      <c r="Y1563" s="98"/>
      <c r="Z1563" s="98"/>
      <c r="AA1563" s="98"/>
      <c r="AE1563" s="98"/>
      <c r="AF1563" s="98"/>
      <c r="AG1563" s="98"/>
      <c r="AH1563" s="98"/>
      <c r="AI1563" s="98"/>
      <c r="AJ1563" s="98"/>
      <c r="AK1563" s="98"/>
    </row>
    <row r="1564" ht="14.25">
      <c r="A1564" s="98"/>
      <c r="B1564" s="98"/>
      <c r="C1564" s="98"/>
      <c r="D1564" s="98"/>
      <c r="E1564" s="98"/>
      <c r="F1564" s="98"/>
      <c r="G1564" s="98"/>
      <c r="H1564" s="98"/>
      <c r="I1564" s="98"/>
      <c r="J1564" s="98"/>
      <c r="K1564" s="98"/>
      <c r="L1564" s="98"/>
      <c r="M1564" s="98"/>
      <c r="R1564" s="98"/>
      <c r="S1564" s="98"/>
      <c r="T1564" s="98"/>
      <c r="U1564" s="98"/>
      <c r="V1564" s="98"/>
      <c r="W1564" s="98"/>
      <c r="X1564" s="98"/>
      <c r="Y1564" s="98"/>
      <c r="Z1564" s="98"/>
      <c r="AA1564" s="98"/>
      <c r="AE1564" s="98"/>
      <c r="AF1564" s="98"/>
      <c r="AG1564" s="98"/>
      <c r="AH1564" s="98"/>
      <c r="AI1564" s="98"/>
      <c r="AJ1564" s="98"/>
      <c r="AK1564" s="98"/>
    </row>
    <row r="1565" ht="14.25">
      <c r="A1565" s="98"/>
      <c r="B1565" s="98"/>
      <c r="C1565" s="98"/>
      <c r="D1565" s="98"/>
      <c r="E1565" s="98"/>
      <c r="F1565" s="98"/>
      <c r="G1565" s="98"/>
      <c r="H1565" s="98"/>
      <c r="I1565" s="98"/>
      <c r="J1565" s="98"/>
      <c r="K1565" s="98"/>
      <c r="L1565" s="98"/>
      <c r="M1565" s="98"/>
      <c r="R1565" s="98"/>
      <c r="S1565" s="98"/>
      <c r="T1565" s="98"/>
      <c r="U1565" s="98"/>
      <c r="V1565" s="98"/>
      <c r="W1565" s="98"/>
      <c r="X1565" s="98"/>
      <c r="Y1565" s="98"/>
      <c r="Z1565" s="98"/>
      <c r="AA1565" s="98"/>
      <c r="AE1565" s="98"/>
      <c r="AF1565" s="98"/>
      <c r="AG1565" s="98"/>
      <c r="AH1565" s="98"/>
      <c r="AI1565" s="98"/>
      <c r="AJ1565" s="98"/>
      <c r="AK1565" s="98"/>
    </row>
    <row r="1566" ht="14.25">
      <c r="A1566" s="98"/>
      <c r="B1566" s="98"/>
      <c r="C1566" s="98"/>
      <c r="D1566" s="98"/>
      <c r="E1566" s="98"/>
      <c r="F1566" s="98"/>
      <c r="G1566" s="98"/>
      <c r="H1566" s="98"/>
      <c r="I1566" s="98"/>
      <c r="J1566" s="98"/>
      <c r="K1566" s="98"/>
      <c r="L1566" s="98"/>
      <c r="M1566" s="98"/>
      <c r="R1566" s="98"/>
      <c r="S1566" s="98"/>
      <c r="T1566" s="98"/>
      <c r="U1566" s="98"/>
      <c r="V1566" s="98"/>
      <c r="W1566" s="98"/>
      <c r="X1566" s="98"/>
      <c r="Y1566" s="98"/>
      <c r="Z1566" s="98"/>
      <c r="AA1566" s="98"/>
      <c r="AE1566" s="98"/>
      <c r="AF1566" s="98"/>
      <c r="AG1566" s="98"/>
      <c r="AH1566" s="98"/>
      <c r="AI1566" s="98"/>
      <c r="AJ1566" s="98"/>
      <c r="AK1566" s="98"/>
    </row>
    <row r="1567" ht="14.25">
      <c r="A1567" s="98"/>
      <c r="B1567" s="98"/>
      <c r="C1567" s="98"/>
      <c r="D1567" s="98"/>
      <c r="E1567" s="98"/>
      <c r="F1567" s="98"/>
      <c r="G1567" s="98"/>
      <c r="H1567" s="98"/>
      <c r="I1567" s="98"/>
      <c r="J1567" s="98"/>
      <c r="K1567" s="98"/>
      <c r="L1567" s="98"/>
      <c r="M1567" s="98"/>
      <c r="R1567" s="98"/>
      <c r="S1567" s="98"/>
      <c r="T1567" s="98"/>
      <c r="U1567" s="98"/>
      <c r="V1567" s="98"/>
      <c r="W1567" s="98"/>
      <c r="X1567" s="98"/>
      <c r="Y1567" s="98"/>
      <c r="Z1567" s="98"/>
      <c r="AA1567" s="98"/>
      <c r="AE1567" s="98"/>
      <c r="AF1567" s="98"/>
      <c r="AG1567" s="98"/>
      <c r="AH1567" s="98"/>
      <c r="AI1567" s="98"/>
      <c r="AJ1567" s="98"/>
      <c r="AK1567" s="98"/>
    </row>
    <row r="1568" ht="14.25">
      <c r="A1568" s="98"/>
      <c r="B1568" s="98"/>
      <c r="C1568" s="98"/>
      <c r="D1568" s="98"/>
      <c r="E1568" s="98"/>
      <c r="F1568" s="98"/>
      <c r="G1568" s="98"/>
      <c r="H1568" s="98"/>
      <c r="I1568" s="98"/>
      <c r="J1568" s="98"/>
      <c r="K1568" s="98"/>
      <c r="L1568" s="98"/>
      <c r="M1568" s="98"/>
      <c r="R1568" s="98"/>
      <c r="S1568" s="98"/>
      <c r="T1568" s="98"/>
      <c r="U1568" s="98"/>
      <c r="V1568" s="98"/>
      <c r="W1568" s="98"/>
      <c r="X1568" s="98"/>
      <c r="Y1568" s="98"/>
      <c r="Z1568" s="98"/>
      <c r="AA1568" s="98"/>
      <c r="AE1568" s="98"/>
      <c r="AF1568" s="98"/>
      <c r="AG1568" s="98"/>
      <c r="AH1568" s="98"/>
      <c r="AI1568" s="98"/>
      <c r="AJ1568" s="98"/>
      <c r="AK1568" s="98"/>
    </row>
    <row r="1569" ht="14.25">
      <c r="A1569" s="98"/>
      <c r="B1569" s="98"/>
      <c r="C1569" s="98"/>
      <c r="D1569" s="98"/>
      <c r="E1569" s="98"/>
      <c r="F1569" s="98"/>
      <c r="G1569" s="98"/>
      <c r="H1569" s="98"/>
      <c r="I1569" s="98"/>
      <c r="J1569" s="98"/>
      <c r="K1569" s="98"/>
      <c r="L1569" s="98"/>
      <c r="M1569" s="98"/>
      <c r="R1569" s="98"/>
      <c r="S1569" s="98"/>
      <c r="T1569" s="98"/>
      <c r="U1569" s="98"/>
      <c r="V1569" s="98"/>
      <c r="W1569" s="98"/>
      <c r="X1569" s="98"/>
      <c r="Y1569" s="98"/>
      <c r="Z1569" s="98"/>
      <c r="AA1569" s="98"/>
      <c r="AE1569" s="98"/>
      <c r="AF1569" s="98"/>
      <c r="AG1569" s="98"/>
      <c r="AH1569" s="98"/>
      <c r="AI1569" s="98"/>
      <c r="AJ1569" s="98"/>
      <c r="AK1569" s="98"/>
    </row>
    <row r="1570" ht="14.25">
      <c r="A1570" s="98"/>
      <c r="B1570" s="98"/>
      <c r="C1570" s="98"/>
      <c r="D1570" s="98"/>
      <c r="E1570" s="98"/>
      <c r="F1570" s="98"/>
      <c r="G1570" s="98"/>
      <c r="H1570" s="98"/>
      <c r="I1570" s="98"/>
      <c r="J1570" s="98"/>
      <c r="K1570" s="98"/>
      <c r="L1570" s="98"/>
      <c r="M1570" s="98"/>
      <c r="R1570" s="98"/>
      <c r="S1570" s="98"/>
      <c r="T1570" s="98"/>
      <c r="U1570" s="98"/>
      <c r="V1570" s="98"/>
      <c r="W1570" s="98"/>
      <c r="X1570" s="98"/>
      <c r="Y1570" s="98"/>
      <c r="Z1570" s="98"/>
      <c r="AA1570" s="98"/>
      <c r="AE1570" s="98"/>
      <c r="AF1570" s="98"/>
      <c r="AG1570" s="98"/>
      <c r="AH1570" s="98"/>
      <c r="AI1570" s="98"/>
      <c r="AJ1570" s="98"/>
      <c r="AK1570" s="98"/>
    </row>
    <row r="1571" ht="14.25">
      <c r="A1571" s="98"/>
      <c r="B1571" s="98"/>
      <c r="C1571" s="98"/>
      <c r="D1571" s="98"/>
      <c r="E1571" s="98"/>
      <c r="F1571" s="98"/>
      <c r="G1571" s="98"/>
      <c r="H1571" s="98"/>
      <c r="I1571" s="98"/>
      <c r="J1571" s="98"/>
      <c r="K1571" s="98"/>
      <c r="L1571" s="98"/>
      <c r="M1571" s="98"/>
      <c r="R1571" s="98"/>
      <c r="S1571" s="98"/>
      <c r="T1571" s="98"/>
      <c r="U1571" s="98"/>
      <c r="V1571" s="98"/>
      <c r="W1571" s="98"/>
      <c r="X1571" s="98"/>
      <c r="Y1571" s="98"/>
      <c r="Z1571" s="98"/>
      <c r="AA1571" s="98"/>
      <c r="AE1571" s="98"/>
      <c r="AF1571" s="98"/>
      <c r="AG1571" s="98"/>
      <c r="AH1571" s="98"/>
      <c r="AI1571" s="98"/>
      <c r="AJ1571" s="98"/>
      <c r="AK1571" s="98"/>
    </row>
    <row r="1572" ht="14.25">
      <c r="A1572" s="98"/>
      <c r="B1572" s="98"/>
      <c r="C1572" s="98"/>
      <c r="D1572" s="98"/>
      <c r="E1572" s="98"/>
      <c r="F1572" s="98"/>
      <c r="G1572" s="98"/>
      <c r="H1572" s="98"/>
      <c r="I1572" s="98"/>
      <c r="J1572" s="98"/>
      <c r="K1572" s="98"/>
      <c r="L1572" s="98"/>
      <c r="M1572" s="98"/>
      <c r="R1572" s="98"/>
      <c r="S1572" s="98"/>
      <c r="T1572" s="98"/>
      <c r="U1572" s="98"/>
      <c r="V1572" s="98"/>
      <c r="W1572" s="98"/>
      <c r="X1572" s="98"/>
      <c r="Y1572" s="98"/>
      <c r="Z1572" s="98"/>
      <c r="AA1572" s="98"/>
      <c r="AE1572" s="98"/>
      <c r="AF1572" s="98"/>
      <c r="AG1572" s="98"/>
      <c r="AH1572" s="98"/>
      <c r="AI1572" s="98"/>
      <c r="AJ1572" s="98"/>
      <c r="AK1572" s="98"/>
    </row>
    <row r="1573" ht="14.25">
      <c r="A1573" s="98"/>
      <c r="B1573" s="98"/>
      <c r="C1573" s="98"/>
      <c r="D1573" s="98"/>
      <c r="E1573" s="98"/>
      <c r="F1573" s="98"/>
      <c r="G1573" s="98"/>
      <c r="H1573" s="98"/>
      <c r="I1573" s="98"/>
      <c r="J1573" s="98"/>
      <c r="K1573" s="98"/>
      <c r="L1573" s="98"/>
      <c r="M1573" s="98"/>
      <c r="R1573" s="98"/>
      <c r="S1573" s="98"/>
      <c r="T1573" s="98"/>
      <c r="U1573" s="98"/>
      <c r="V1573" s="98"/>
      <c r="W1573" s="98"/>
      <c r="X1573" s="98"/>
      <c r="Y1573" s="98"/>
      <c r="Z1573" s="98"/>
      <c r="AA1573" s="98"/>
      <c r="AE1573" s="98"/>
      <c r="AF1573" s="98"/>
      <c r="AG1573" s="98"/>
      <c r="AH1573" s="98"/>
      <c r="AI1573" s="98"/>
      <c r="AJ1573" s="98"/>
      <c r="AK1573" s="98"/>
    </row>
    <row r="1574" ht="14.25">
      <c r="A1574" s="98"/>
      <c r="B1574" s="98"/>
      <c r="C1574" s="98"/>
      <c r="D1574" s="98"/>
      <c r="E1574" s="98"/>
      <c r="F1574" s="98"/>
      <c r="G1574" s="98"/>
      <c r="H1574" s="98"/>
      <c r="I1574" s="98"/>
      <c r="J1574" s="98"/>
      <c r="K1574" s="98"/>
      <c r="L1574" s="98"/>
      <c r="M1574" s="98"/>
      <c r="R1574" s="98"/>
      <c r="S1574" s="98"/>
      <c r="T1574" s="98"/>
      <c r="U1574" s="98"/>
      <c r="V1574" s="98"/>
      <c r="W1574" s="98"/>
      <c r="X1574" s="98"/>
      <c r="Y1574" s="98"/>
      <c r="Z1574" s="98"/>
      <c r="AA1574" s="98"/>
      <c r="AE1574" s="98"/>
      <c r="AF1574" s="98"/>
      <c r="AG1574" s="98"/>
      <c r="AH1574" s="98"/>
      <c r="AI1574" s="98"/>
      <c r="AJ1574" s="98"/>
      <c r="AK1574" s="98"/>
    </row>
    <row r="1575" ht="14.25">
      <c r="A1575" s="98"/>
      <c r="B1575" s="98"/>
      <c r="C1575" s="98"/>
      <c r="D1575" s="98"/>
      <c r="E1575" s="98"/>
      <c r="F1575" s="98"/>
      <c r="G1575" s="98"/>
      <c r="H1575" s="98"/>
      <c r="I1575" s="98"/>
      <c r="J1575" s="98"/>
      <c r="K1575" s="98"/>
      <c r="L1575" s="98"/>
      <c r="M1575" s="98"/>
      <c r="R1575" s="98"/>
      <c r="S1575" s="98"/>
      <c r="T1575" s="98"/>
      <c r="U1575" s="98"/>
      <c r="V1575" s="98"/>
      <c r="W1575" s="98"/>
      <c r="X1575" s="98"/>
      <c r="Y1575" s="98"/>
      <c r="Z1575" s="98"/>
      <c r="AA1575" s="98"/>
      <c r="AE1575" s="98"/>
      <c r="AF1575" s="98"/>
      <c r="AG1575" s="98"/>
      <c r="AH1575" s="98"/>
      <c r="AI1575" s="98"/>
      <c r="AJ1575" s="98"/>
      <c r="AK1575" s="98"/>
    </row>
    <row r="1576" ht="14.25">
      <c r="A1576" s="98"/>
      <c r="B1576" s="98"/>
      <c r="C1576" s="98"/>
      <c r="D1576" s="98"/>
      <c r="E1576" s="98"/>
      <c r="F1576" s="98"/>
      <c r="G1576" s="98"/>
      <c r="H1576" s="98"/>
      <c r="I1576" s="98"/>
      <c r="J1576" s="98"/>
      <c r="K1576" s="98"/>
      <c r="L1576" s="98"/>
      <c r="M1576" s="98"/>
      <c r="R1576" s="98"/>
      <c r="S1576" s="98"/>
      <c r="T1576" s="98"/>
      <c r="U1576" s="98"/>
      <c r="V1576" s="98"/>
      <c r="W1576" s="98"/>
      <c r="X1576" s="98"/>
      <c r="Y1576" s="98"/>
      <c r="Z1576" s="98"/>
      <c r="AA1576" s="98"/>
      <c r="AE1576" s="98"/>
      <c r="AF1576" s="98"/>
      <c r="AG1576" s="98"/>
      <c r="AH1576" s="98"/>
      <c r="AI1576" s="98"/>
      <c r="AJ1576" s="98"/>
      <c r="AK1576" s="98"/>
    </row>
    <row r="1577" ht="14.25">
      <c r="A1577" s="98"/>
      <c r="B1577" s="98"/>
      <c r="C1577" s="98"/>
      <c r="D1577" s="98"/>
      <c r="E1577" s="98"/>
      <c r="F1577" s="98"/>
      <c r="G1577" s="98"/>
      <c r="H1577" s="98"/>
      <c r="I1577" s="98"/>
      <c r="J1577" s="98"/>
      <c r="K1577" s="98"/>
      <c r="L1577" s="98"/>
      <c r="M1577" s="98"/>
      <c r="R1577" s="98"/>
      <c r="S1577" s="98"/>
      <c r="T1577" s="98"/>
      <c r="U1577" s="98"/>
      <c r="V1577" s="98"/>
      <c r="W1577" s="98"/>
      <c r="X1577" s="98"/>
      <c r="Y1577" s="98"/>
      <c r="Z1577" s="98"/>
      <c r="AA1577" s="98"/>
      <c r="AE1577" s="98"/>
      <c r="AF1577" s="98"/>
      <c r="AG1577" s="98"/>
      <c r="AH1577" s="98"/>
      <c r="AI1577" s="98"/>
      <c r="AJ1577" s="98"/>
      <c r="AK1577" s="98"/>
    </row>
    <row r="1578" ht="14.25">
      <c r="A1578" s="98"/>
      <c r="B1578" s="98"/>
      <c r="C1578" s="98"/>
      <c r="D1578" s="98"/>
      <c r="E1578" s="98"/>
      <c r="F1578" s="98"/>
      <c r="G1578" s="98"/>
      <c r="H1578" s="98"/>
      <c r="I1578" s="98"/>
      <c r="J1578" s="98"/>
      <c r="K1578" s="98"/>
      <c r="L1578" s="98"/>
      <c r="M1578" s="98"/>
      <c r="R1578" s="98"/>
      <c r="S1578" s="98"/>
      <c r="T1578" s="98"/>
      <c r="U1578" s="98"/>
      <c r="V1578" s="98"/>
      <c r="W1578" s="98"/>
      <c r="X1578" s="98"/>
      <c r="Y1578" s="98"/>
      <c r="Z1578" s="98"/>
      <c r="AA1578" s="98"/>
      <c r="AE1578" s="98"/>
      <c r="AF1578" s="98"/>
      <c r="AG1578" s="98"/>
      <c r="AH1578" s="98"/>
      <c r="AI1578" s="98"/>
      <c r="AJ1578" s="98"/>
      <c r="AK1578" s="98"/>
    </row>
    <row r="1579" ht="14.25">
      <c r="A1579" s="98"/>
      <c r="B1579" s="98"/>
      <c r="C1579" s="98"/>
      <c r="D1579" s="98"/>
      <c r="E1579" s="98"/>
      <c r="F1579" s="98"/>
      <c r="G1579" s="98"/>
      <c r="H1579" s="98"/>
      <c r="I1579" s="98"/>
      <c r="J1579" s="98"/>
      <c r="K1579" s="98"/>
      <c r="L1579" s="98"/>
      <c r="M1579" s="98"/>
      <c r="R1579" s="98"/>
      <c r="S1579" s="98"/>
      <c r="T1579" s="98"/>
      <c r="U1579" s="98"/>
      <c r="V1579" s="98"/>
      <c r="W1579" s="98"/>
      <c r="X1579" s="98"/>
      <c r="Y1579" s="98"/>
      <c r="Z1579" s="98"/>
      <c r="AA1579" s="98"/>
      <c r="AE1579" s="98"/>
      <c r="AF1579" s="98"/>
      <c r="AG1579" s="98"/>
      <c r="AH1579" s="98"/>
      <c r="AI1579" s="98"/>
      <c r="AJ1579" s="98"/>
      <c r="AK1579" s="98"/>
    </row>
    <row r="1580" ht="14.25">
      <c r="A1580" s="98"/>
      <c r="B1580" s="98"/>
      <c r="C1580" s="98"/>
      <c r="D1580" s="98"/>
      <c r="E1580" s="98"/>
      <c r="F1580" s="98"/>
      <c r="G1580" s="98"/>
      <c r="H1580" s="98"/>
      <c r="I1580" s="98"/>
      <c r="J1580" s="98"/>
      <c r="K1580" s="98"/>
      <c r="L1580" s="98"/>
      <c r="M1580" s="98"/>
      <c r="R1580" s="98"/>
      <c r="S1580" s="98"/>
      <c r="T1580" s="98"/>
      <c r="U1580" s="98"/>
      <c r="V1580" s="98"/>
      <c r="W1580" s="98"/>
      <c r="X1580" s="98"/>
      <c r="Y1580" s="98"/>
      <c r="Z1580" s="98"/>
      <c r="AA1580" s="98"/>
      <c r="AE1580" s="98"/>
      <c r="AF1580" s="98"/>
      <c r="AG1580" s="98"/>
      <c r="AH1580" s="98"/>
      <c r="AI1580" s="98"/>
      <c r="AJ1580" s="98"/>
      <c r="AK1580" s="98"/>
    </row>
    <row r="1581" ht="14.25">
      <c r="A1581" s="98"/>
      <c r="B1581" s="98"/>
      <c r="C1581" s="98"/>
      <c r="D1581" s="98"/>
      <c r="E1581" s="98"/>
      <c r="F1581" s="98"/>
      <c r="G1581" s="98"/>
      <c r="H1581" s="98"/>
      <c r="I1581" s="98"/>
      <c r="J1581" s="98"/>
      <c r="K1581" s="98"/>
      <c r="L1581" s="98"/>
      <c r="M1581" s="98"/>
      <c r="R1581" s="98"/>
      <c r="S1581" s="98"/>
      <c r="T1581" s="98"/>
      <c r="U1581" s="98"/>
      <c r="V1581" s="98"/>
      <c r="W1581" s="98"/>
      <c r="X1581" s="98"/>
      <c r="Y1581" s="98"/>
      <c r="Z1581" s="98"/>
      <c r="AA1581" s="98"/>
      <c r="AE1581" s="98"/>
      <c r="AF1581" s="98"/>
      <c r="AG1581" s="98"/>
      <c r="AH1581" s="98"/>
      <c r="AI1581" s="98"/>
      <c r="AJ1581" s="98"/>
      <c r="AK1581" s="98"/>
    </row>
    <row r="1582" ht="14.25">
      <c r="A1582" s="98"/>
      <c r="B1582" s="98"/>
      <c r="C1582" s="98"/>
      <c r="D1582" s="98"/>
      <c r="E1582" s="98"/>
      <c r="F1582" s="98"/>
      <c r="G1582" s="98"/>
      <c r="H1582" s="98"/>
      <c r="I1582" s="98"/>
      <c r="J1582" s="98"/>
      <c r="K1582" s="98"/>
      <c r="L1582" s="98"/>
      <c r="M1582" s="98"/>
      <c r="R1582" s="98"/>
      <c r="S1582" s="98"/>
      <c r="T1582" s="98"/>
      <c r="U1582" s="98"/>
      <c r="V1582" s="98"/>
      <c r="W1582" s="98"/>
      <c r="X1582" s="98"/>
      <c r="Y1582" s="98"/>
      <c r="Z1582" s="98"/>
      <c r="AA1582" s="98"/>
      <c r="AE1582" s="98"/>
      <c r="AF1582" s="98"/>
      <c r="AG1582" s="98"/>
      <c r="AH1582" s="98"/>
      <c r="AI1582" s="98"/>
      <c r="AJ1582" s="98"/>
      <c r="AK1582" s="98"/>
    </row>
    <row r="1583" ht="14.25">
      <c r="A1583" s="98"/>
      <c r="B1583" s="98"/>
      <c r="C1583" s="98"/>
      <c r="D1583" s="98"/>
      <c r="E1583" s="98"/>
      <c r="F1583" s="98"/>
      <c r="G1583" s="98"/>
      <c r="H1583" s="98"/>
      <c r="I1583" s="98"/>
      <c r="J1583" s="98"/>
      <c r="K1583" s="98"/>
      <c r="L1583" s="98"/>
      <c r="M1583" s="98"/>
      <c r="R1583" s="98"/>
      <c r="S1583" s="98"/>
      <c r="T1583" s="98"/>
      <c r="U1583" s="98"/>
      <c r="V1583" s="98"/>
      <c r="W1583" s="98"/>
      <c r="X1583" s="98"/>
      <c r="Y1583" s="98"/>
      <c r="Z1583" s="98"/>
      <c r="AA1583" s="98"/>
      <c r="AE1583" s="98"/>
      <c r="AF1583" s="98"/>
      <c r="AG1583" s="98"/>
      <c r="AH1583" s="98"/>
      <c r="AI1583" s="98"/>
      <c r="AJ1583" s="98"/>
      <c r="AK1583" s="98"/>
    </row>
    <row r="1584" ht="14.25">
      <c r="A1584" s="98"/>
      <c r="B1584" s="98"/>
      <c r="C1584" s="98"/>
      <c r="D1584" s="98"/>
      <c r="E1584" s="98"/>
      <c r="F1584" s="98"/>
      <c r="G1584" s="98"/>
      <c r="H1584" s="98"/>
      <c r="I1584" s="98"/>
      <c r="J1584" s="98"/>
      <c r="K1584" s="98"/>
      <c r="L1584" s="98"/>
      <c r="M1584" s="98"/>
      <c r="R1584" s="98"/>
      <c r="S1584" s="98"/>
      <c r="T1584" s="98"/>
      <c r="U1584" s="98"/>
      <c r="V1584" s="98"/>
      <c r="W1584" s="98"/>
      <c r="X1584" s="98"/>
      <c r="Y1584" s="98"/>
      <c r="Z1584" s="98"/>
      <c r="AA1584" s="98"/>
      <c r="AE1584" s="98"/>
      <c r="AF1584" s="98"/>
      <c r="AG1584" s="98"/>
      <c r="AH1584" s="98"/>
      <c r="AI1584" s="98"/>
      <c r="AJ1584" s="98"/>
      <c r="AK1584" s="98"/>
    </row>
    <row r="1585" ht="14.25">
      <c r="A1585" s="98"/>
      <c r="B1585" s="98"/>
      <c r="C1585" s="98"/>
      <c r="D1585" s="98"/>
      <c r="E1585" s="98"/>
      <c r="F1585" s="98"/>
      <c r="G1585" s="98"/>
      <c r="H1585" s="98"/>
      <c r="I1585" s="98"/>
      <c r="J1585" s="98"/>
      <c r="K1585" s="98"/>
      <c r="L1585" s="98"/>
      <c r="M1585" s="98"/>
      <c r="R1585" s="98"/>
      <c r="S1585" s="98"/>
      <c r="T1585" s="98"/>
      <c r="U1585" s="98"/>
      <c r="V1585" s="98"/>
      <c r="W1585" s="98"/>
      <c r="X1585" s="98"/>
      <c r="Y1585" s="98"/>
      <c r="Z1585" s="98"/>
      <c r="AA1585" s="98"/>
      <c r="AE1585" s="98"/>
      <c r="AF1585" s="98"/>
      <c r="AG1585" s="98"/>
      <c r="AH1585" s="98"/>
      <c r="AI1585" s="98"/>
      <c r="AJ1585" s="98"/>
      <c r="AK1585" s="98"/>
    </row>
    <row r="1586" ht="14.25">
      <c r="A1586" s="98"/>
      <c r="B1586" s="98"/>
      <c r="C1586" s="98"/>
      <c r="D1586" s="98"/>
      <c r="E1586" s="98"/>
      <c r="F1586" s="98"/>
      <c r="G1586" s="98"/>
      <c r="H1586" s="98"/>
      <c r="I1586" s="98"/>
      <c r="J1586" s="98"/>
      <c r="K1586" s="98"/>
      <c r="L1586" s="98"/>
      <c r="M1586" s="98"/>
      <c r="R1586" s="98"/>
      <c r="S1586" s="98"/>
      <c r="T1586" s="98"/>
      <c r="U1586" s="98"/>
      <c r="V1586" s="98"/>
      <c r="W1586" s="98"/>
      <c r="X1586" s="98"/>
      <c r="Y1586" s="98"/>
      <c r="Z1586" s="98"/>
      <c r="AA1586" s="98"/>
      <c r="AE1586" s="98"/>
      <c r="AF1586" s="98"/>
      <c r="AG1586" s="98"/>
      <c r="AH1586" s="98"/>
      <c r="AI1586" s="98"/>
      <c r="AJ1586" s="98"/>
      <c r="AK1586" s="98"/>
    </row>
    <row r="1587" ht="14.25">
      <c r="A1587" s="98"/>
      <c r="B1587" s="98"/>
      <c r="C1587" s="98"/>
      <c r="D1587" s="98"/>
      <c r="E1587" s="98"/>
      <c r="F1587" s="98"/>
      <c r="G1587" s="98"/>
      <c r="H1587" s="98"/>
      <c r="I1587" s="98"/>
      <c r="J1587" s="98"/>
      <c r="K1587" s="98"/>
      <c r="L1587" s="98"/>
      <c r="M1587" s="98"/>
      <c r="R1587" s="98"/>
      <c r="S1587" s="98"/>
      <c r="T1587" s="98"/>
      <c r="U1587" s="98"/>
      <c r="V1587" s="98"/>
      <c r="W1587" s="98"/>
      <c r="X1587" s="98"/>
      <c r="Y1587" s="98"/>
      <c r="Z1587" s="98"/>
      <c r="AA1587" s="98"/>
      <c r="AE1587" s="98"/>
      <c r="AF1587" s="98"/>
      <c r="AG1587" s="98"/>
      <c r="AH1587" s="98"/>
      <c r="AI1587" s="98"/>
      <c r="AJ1587" s="98"/>
      <c r="AK1587" s="98"/>
    </row>
    <row r="1588" ht="14.25">
      <c r="A1588" s="98"/>
      <c r="B1588" s="98"/>
      <c r="C1588" s="98"/>
      <c r="D1588" s="98"/>
      <c r="E1588" s="98"/>
      <c r="F1588" s="98"/>
      <c r="G1588" s="98"/>
      <c r="H1588" s="98"/>
      <c r="I1588" s="98"/>
      <c r="J1588" s="98"/>
      <c r="K1588" s="98"/>
      <c r="L1588" s="98"/>
      <c r="M1588" s="98"/>
      <c r="R1588" s="98"/>
      <c r="S1588" s="98"/>
      <c r="T1588" s="98"/>
      <c r="U1588" s="98"/>
      <c r="V1588" s="98"/>
      <c r="W1588" s="98"/>
      <c r="X1588" s="98"/>
      <c r="Y1588" s="98"/>
      <c r="Z1588" s="98"/>
      <c r="AA1588" s="98"/>
      <c r="AE1588" s="98"/>
      <c r="AF1588" s="98"/>
      <c r="AG1588" s="98"/>
      <c r="AH1588" s="98"/>
      <c r="AI1588" s="98"/>
      <c r="AJ1588" s="98"/>
      <c r="AK1588" s="98"/>
    </row>
    <row r="1589" ht="14.25">
      <c r="A1589" s="98"/>
      <c r="B1589" s="98"/>
      <c r="C1589" s="98"/>
      <c r="D1589" s="98"/>
      <c r="E1589" s="98"/>
      <c r="F1589" s="98"/>
      <c r="G1589" s="98"/>
      <c r="H1589" s="98"/>
      <c r="I1589" s="98"/>
      <c r="J1589" s="98"/>
      <c r="K1589" s="98"/>
      <c r="L1589" s="98"/>
      <c r="M1589" s="98"/>
      <c r="R1589" s="98"/>
      <c r="S1589" s="98"/>
      <c r="T1589" s="98"/>
      <c r="U1589" s="98"/>
      <c r="V1589" s="98"/>
      <c r="W1589" s="98"/>
      <c r="X1589" s="98"/>
      <c r="Y1589" s="98"/>
      <c r="Z1589" s="98"/>
      <c r="AA1589" s="98"/>
      <c r="AE1589" s="98"/>
      <c r="AF1589" s="98"/>
      <c r="AG1589" s="98"/>
      <c r="AH1589" s="98"/>
      <c r="AI1589" s="98"/>
      <c r="AJ1589" s="98"/>
      <c r="AK1589" s="98"/>
    </row>
    <row r="1590" ht="14.25">
      <c r="A1590" s="98"/>
      <c r="B1590" s="98"/>
      <c r="C1590" s="98"/>
      <c r="D1590" s="98"/>
      <c r="E1590" s="98"/>
      <c r="F1590" s="98"/>
      <c r="G1590" s="98"/>
      <c r="H1590" s="98"/>
      <c r="I1590" s="98"/>
      <c r="J1590" s="98"/>
      <c r="K1590" s="98"/>
      <c r="L1590" s="98"/>
      <c r="M1590" s="98"/>
      <c r="R1590" s="98"/>
      <c r="S1590" s="98"/>
      <c r="T1590" s="98"/>
      <c r="U1590" s="98"/>
      <c r="V1590" s="98"/>
      <c r="W1590" s="98"/>
      <c r="X1590" s="98"/>
      <c r="Y1590" s="98"/>
      <c r="Z1590" s="98"/>
      <c r="AA1590" s="98"/>
      <c r="AE1590" s="98"/>
      <c r="AF1590" s="98"/>
      <c r="AG1590" s="98"/>
      <c r="AH1590" s="98"/>
      <c r="AI1590" s="98"/>
      <c r="AJ1590" s="98"/>
      <c r="AK1590" s="98"/>
    </row>
    <row r="1591" ht="14.25">
      <c r="A1591" s="98"/>
      <c r="B1591" s="98"/>
      <c r="C1591" s="98"/>
      <c r="D1591" s="98"/>
      <c r="E1591" s="98"/>
      <c r="F1591" s="98"/>
      <c r="G1591" s="98"/>
      <c r="H1591" s="98"/>
      <c r="I1591" s="98"/>
      <c r="J1591" s="98"/>
      <c r="K1591" s="98"/>
      <c r="L1591" s="98"/>
      <c r="M1591" s="98"/>
      <c r="R1591" s="98"/>
      <c r="S1591" s="98"/>
      <c r="T1591" s="98"/>
      <c r="U1591" s="98"/>
      <c r="V1591" s="98"/>
      <c r="W1591" s="98"/>
      <c r="X1591" s="98"/>
      <c r="Y1591" s="98"/>
      <c r="Z1591" s="98"/>
      <c r="AA1591" s="98"/>
      <c r="AE1591" s="98"/>
      <c r="AF1591" s="98"/>
      <c r="AG1591" s="98"/>
      <c r="AH1591" s="98"/>
      <c r="AI1591" s="98"/>
      <c r="AJ1591" s="98"/>
      <c r="AK1591" s="98"/>
    </row>
    <row r="1592" ht="14.25">
      <c r="A1592" s="98"/>
      <c r="B1592" s="98"/>
      <c r="C1592" s="98"/>
      <c r="D1592" s="98"/>
      <c r="E1592" s="98"/>
      <c r="F1592" s="98"/>
      <c r="G1592" s="98"/>
      <c r="H1592" s="98"/>
      <c r="I1592" s="98"/>
      <c r="J1592" s="98"/>
      <c r="K1592" s="98"/>
      <c r="L1592" s="98"/>
      <c r="M1592" s="98"/>
      <c r="R1592" s="98"/>
      <c r="S1592" s="98"/>
      <c r="T1592" s="98"/>
      <c r="U1592" s="98"/>
      <c r="V1592" s="98"/>
      <c r="W1592" s="98"/>
      <c r="X1592" s="98"/>
      <c r="Y1592" s="98"/>
      <c r="Z1592" s="98"/>
      <c r="AA1592" s="98"/>
      <c r="AE1592" s="98"/>
      <c r="AF1592" s="98"/>
      <c r="AG1592" s="98"/>
      <c r="AH1592" s="98"/>
      <c r="AI1592" s="98"/>
      <c r="AJ1592" s="98"/>
      <c r="AK1592" s="98"/>
    </row>
    <row r="1593" ht="14.25">
      <c r="A1593" s="98"/>
      <c r="B1593" s="98"/>
      <c r="C1593" s="98"/>
      <c r="D1593" s="98"/>
      <c r="E1593" s="98"/>
      <c r="F1593" s="98"/>
      <c r="G1593" s="98"/>
      <c r="H1593" s="98"/>
      <c r="I1593" s="98"/>
      <c r="J1593" s="98"/>
      <c r="K1593" s="98"/>
      <c r="L1593" s="98"/>
      <c r="M1593" s="98"/>
      <c r="R1593" s="98"/>
      <c r="S1593" s="98"/>
      <c r="T1593" s="98"/>
      <c r="U1593" s="98"/>
      <c r="V1593" s="98"/>
      <c r="W1593" s="98"/>
      <c r="X1593" s="98"/>
      <c r="Y1593" s="98"/>
      <c r="Z1593" s="98"/>
      <c r="AA1593" s="98"/>
      <c r="AE1593" s="98"/>
      <c r="AF1593" s="98"/>
      <c r="AG1593" s="98"/>
      <c r="AH1593" s="98"/>
      <c r="AI1593" s="98"/>
      <c r="AJ1593" s="98"/>
      <c r="AK1593" s="98"/>
    </row>
    <row r="1594" ht="14.25">
      <c r="A1594" s="98"/>
      <c r="B1594" s="98"/>
      <c r="C1594" s="98"/>
      <c r="D1594" s="98"/>
      <c r="E1594" s="98"/>
      <c r="F1594" s="98"/>
      <c r="G1594" s="98"/>
      <c r="H1594" s="98"/>
      <c r="I1594" s="98"/>
      <c r="J1594" s="98"/>
      <c r="K1594" s="98"/>
      <c r="L1594" s="98"/>
      <c r="M1594" s="98"/>
      <c r="R1594" s="98"/>
      <c r="S1594" s="98"/>
      <c r="T1594" s="98"/>
      <c r="U1594" s="98"/>
      <c r="V1594" s="98"/>
      <c r="W1594" s="98"/>
      <c r="X1594" s="98"/>
      <c r="Y1594" s="98"/>
      <c r="Z1594" s="98"/>
      <c r="AA1594" s="98"/>
      <c r="AE1594" s="98"/>
      <c r="AF1594" s="98"/>
      <c r="AG1594" s="98"/>
      <c r="AH1594" s="98"/>
      <c r="AI1594" s="98"/>
      <c r="AJ1594" s="98"/>
      <c r="AK1594" s="98"/>
    </row>
    <row r="1595" ht="14.25">
      <c r="A1595" s="98"/>
      <c r="B1595" s="98"/>
      <c r="C1595" s="98"/>
      <c r="D1595" s="98"/>
      <c r="E1595" s="98"/>
      <c r="F1595" s="98"/>
      <c r="G1595" s="98"/>
      <c r="H1595" s="98"/>
      <c r="I1595" s="98"/>
      <c r="J1595" s="98"/>
      <c r="K1595" s="98"/>
      <c r="L1595" s="98"/>
      <c r="M1595" s="98"/>
      <c r="R1595" s="98"/>
      <c r="S1595" s="98"/>
      <c r="T1595" s="98"/>
      <c r="U1595" s="98"/>
      <c r="V1595" s="98"/>
      <c r="W1595" s="98"/>
      <c r="X1595" s="98"/>
      <c r="Y1595" s="98"/>
      <c r="Z1595" s="98"/>
      <c r="AA1595" s="98"/>
      <c r="AE1595" s="98"/>
      <c r="AF1595" s="98"/>
      <c r="AG1595" s="98"/>
      <c r="AH1595" s="98"/>
      <c r="AI1595" s="98"/>
      <c r="AJ1595" s="98"/>
      <c r="AK1595" s="98"/>
    </row>
    <row r="1596" ht="14.25">
      <c r="A1596" s="98"/>
      <c r="B1596" s="98"/>
      <c r="C1596" s="98"/>
      <c r="D1596" s="98"/>
      <c r="E1596" s="98"/>
      <c r="F1596" s="98"/>
      <c r="G1596" s="98"/>
      <c r="H1596" s="98"/>
      <c r="I1596" s="98"/>
      <c r="J1596" s="98"/>
      <c r="K1596" s="98"/>
      <c r="L1596" s="98"/>
      <c r="M1596" s="98"/>
      <c r="R1596" s="98"/>
      <c r="S1596" s="98"/>
      <c r="T1596" s="98"/>
      <c r="U1596" s="98"/>
      <c r="V1596" s="98"/>
      <c r="W1596" s="98"/>
      <c r="X1596" s="98"/>
      <c r="Y1596" s="98"/>
      <c r="Z1596" s="98"/>
      <c r="AA1596" s="98"/>
      <c r="AE1596" s="98"/>
      <c r="AF1596" s="98"/>
      <c r="AG1596" s="98"/>
      <c r="AH1596" s="98"/>
      <c r="AI1596" s="98"/>
      <c r="AJ1596" s="98"/>
      <c r="AK1596" s="98"/>
    </row>
    <row r="1597" ht="14.25">
      <c r="A1597" s="98"/>
      <c r="B1597" s="98"/>
      <c r="C1597" s="98"/>
      <c r="D1597" s="98"/>
      <c r="E1597" s="98"/>
      <c r="F1597" s="98"/>
      <c r="G1597" s="98"/>
      <c r="H1597" s="98"/>
      <c r="I1597" s="98"/>
      <c r="J1597" s="98"/>
      <c r="K1597" s="98"/>
      <c r="L1597" s="98"/>
      <c r="M1597" s="98"/>
      <c r="R1597" s="98"/>
      <c r="S1597" s="98"/>
      <c r="T1597" s="98"/>
      <c r="U1597" s="98"/>
      <c r="V1597" s="98"/>
      <c r="W1597" s="98"/>
      <c r="X1597" s="98"/>
      <c r="Y1597" s="98"/>
      <c r="Z1597" s="98"/>
      <c r="AA1597" s="98"/>
      <c r="AE1597" s="98"/>
      <c r="AF1597" s="98"/>
      <c r="AG1597" s="98"/>
      <c r="AH1597" s="98"/>
      <c r="AI1597" s="98"/>
      <c r="AJ1597" s="98"/>
      <c r="AK1597" s="98"/>
    </row>
    <row r="1598" ht="14.25">
      <c r="A1598" s="98"/>
      <c r="B1598" s="98"/>
      <c r="C1598" s="98"/>
      <c r="D1598" s="98"/>
      <c r="E1598" s="98"/>
      <c r="F1598" s="98"/>
      <c r="G1598" s="98"/>
      <c r="H1598" s="98"/>
      <c r="I1598" s="98"/>
      <c r="J1598" s="98"/>
      <c r="K1598" s="98"/>
      <c r="L1598" s="98"/>
      <c r="M1598" s="98"/>
      <c r="R1598" s="98"/>
      <c r="S1598" s="98"/>
      <c r="T1598" s="98"/>
      <c r="U1598" s="98"/>
      <c r="V1598" s="98"/>
      <c r="W1598" s="98"/>
      <c r="X1598" s="98"/>
      <c r="Y1598" s="98"/>
      <c r="Z1598" s="98"/>
      <c r="AA1598" s="98"/>
      <c r="AE1598" s="98"/>
      <c r="AF1598" s="98"/>
      <c r="AG1598" s="98"/>
      <c r="AH1598" s="98"/>
      <c r="AI1598" s="98"/>
      <c r="AJ1598" s="98"/>
      <c r="AK1598" s="98"/>
    </row>
    <row r="1599" ht="14.25">
      <c r="A1599" s="98"/>
      <c r="B1599" s="98"/>
      <c r="C1599" s="98"/>
      <c r="D1599" s="98"/>
      <c r="E1599" s="98"/>
      <c r="F1599" s="98"/>
      <c r="G1599" s="98"/>
      <c r="H1599" s="98"/>
      <c r="I1599" s="98"/>
      <c r="J1599" s="98"/>
      <c r="K1599" s="98"/>
      <c r="L1599" s="98"/>
      <c r="M1599" s="98"/>
      <c r="R1599" s="98"/>
      <c r="S1599" s="98"/>
      <c r="T1599" s="98"/>
      <c r="U1599" s="98"/>
      <c r="V1599" s="98"/>
      <c r="W1599" s="98"/>
      <c r="X1599" s="98"/>
      <c r="Y1599" s="98"/>
      <c r="Z1599" s="98"/>
      <c r="AA1599" s="98"/>
      <c r="AE1599" s="98"/>
      <c r="AF1599" s="98"/>
      <c r="AG1599" s="98"/>
      <c r="AH1599" s="98"/>
      <c r="AI1599" s="98"/>
      <c r="AJ1599" s="98"/>
      <c r="AK1599" s="98"/>
    </row>
    <row r="1600" ht="14.25">
      <c r="A1600" s="98"/>
      <c r="B1600" s="98"/>
      <c r="C1600" s="98"/>
      <c r="D1600" s="98"/>
      <c r="E1600" s="98"/>
      <c r="F1600" s="98"/>
      <c r="G1600" s="98"/>
      <c r="H1600" s="98"/>
      <c r="I1600" s="98"/>
      <c r="J1600" s="98"/>
      <c r="K1600" s="98"/>
      <c r="L1600" s="98"/>
      <c r="M1600" s="98"/>
      <c r="R1600" s="98"/>
      <c r="S1600" s="98"/>
      <c r="T1600" s="98"/>
      <c r="U1600" s="98"/>
      <c r="V1600" s="98"/>
      <c r="W1600" s="98"/>
      <c r="X1600" s="98"/>
      <c r="Y1600" s="98"/>
      <c r="Z1600" s="98"/>
      <c r="AA1600" s="98"/>
      <c r="AE1600" s="98"/>
      <c r="AF1600" s="98"/>
      <c r="AG1600" s="98"/>
      <c r="AH1600" s="98"/>
      <c r="AI1600" s="98"/>
      <c r="AJ1600" s="98"/>
      <c r="AK1600" s="98"/>
    </row>
    <row r="1601" ht="14.25">
      <c r="A1601" s="98"/>
      <c r="B1601" s="98"/>
      <c r="C1601" s="98"/>
      <c r="D1601" s="98"/>
      <c r="E1601" s="98"/>
      <c r="F1601" s="98"/>
      <c r="G1601" s="98"/>
      <c r="H1601" s="98"/>
      <c r="I1601" s="98"/>
      <c r="J1601" s="98"/>
      <c r="K1601" s="98"/>
      <c r="L1601" s="98"/>
      <c r="M1601" s="98"/>
      <c r="R1601" s="98"/>
      <c r="S1601" s="98"/>
      <c r="T1601" s="98"/>
      <c r="U1601" s="98"/>
      <c r="V1601" s="98"/>
      <c r="W1601" s="98"/>
      <c r="X1601" s="98"/>
      <c r="Y1601" s="98"/>
      <c r="Z1601" s="98"/>
      <c r="AA1601" s="98"/>
      <c r="AE1601" s="98"/>
      <c r="AF1601" s="98"/>
      <c r="AG1601" s="98"/>
      <c r="AH1601" s="98"/>
      <c r="AI1601" s="98"/>
      <c r="AJ1601" s="98"/>
      <c r="AK1601" s="98"/>
    </row>
    <row r="1602" ht="14.25">
      <c r="A1602" s="98"/>
      <c r="B1602" s="98"/>
      <c r="C1602" s="98"/>
      <c r="D1602" s="98"/>
      <c r="E1602" s="98"/>
      <c r="F1602" s="98"/>
      <c r="G1602" s="98"/>
      <c r="H1602" s="98"/>
      <c r="I1602" s="98"/>
      <c r="J1602" s="98"/>
      <c r="K1602" s="98"/>
      <c r="L1602" s="98"/>
      <c r="M1602" s="98"/>
      <c r="R1602" s="98"/>
      <c r="S1602" s="98"/>
      <c r="T1602" s="98"/>
      <c r="U1602" s="98"/>
      <c r="V1602" s="98"/>
      <c r="W1602" s="98"/>
      <c r="X1602" s="98"/>
      <c r="Y1602" s="98"/>
      <c r="Z1602" s="98"/>
      <c r="AA1602" s="98"/>
      <c r="AE1602" s="98"/>
      <c r="AF1602" s="98"/>
      <c r="AG1602" s="98"/>
      <c r="AH1602" s="98"/>
      <c r="AI1602" s="98"/>
      <c r="AJ1602" s="98"/>
      <c r="AK1602" s="98"/>
    </row>
    <row r="1603" ht="14.25">
      <c r="A1603" s="98"/>
      <c r="B1603" s="98"/>
      <c r="C1603" s="98"/>
      <c r="D1603" s="98"/>
      <c r="E1603" s="98"/>
      <c r="F1603" s="98"/>
      <c r="G1603" s="98"/>
      <c r="H1603" s="98"/>
      <c r="I1603" s="98"/>
      <c r="J1603" s="98"/>
      <c r="K1603" s="98"/>
      <c r="L1603" s="98"/>
      <c r="M1603" s="98"/>
      <c r="R1603" s="98"/>
      <c r="S1603" s="98"/>
      <c r="T1603" s="98"/>
      <c r="U1603" s="98"/>
      <c r="V1603" s="98"/>
      <c r="W1603" s="98"/>
      <c r="X1603" s="98"/>
      <c r="Y1603" s="98"/>
      <c r="Z1603" s="98"/>
      <c r="AA1603" s="98"/>
      <c r="AE1603" s="98"/>
      <c r="AF1603" s="98"/>
      <c r="AG1603" s="98"/>
      <c r="AH1603" s="98"/>
      <c r="AI1603" s="98"/>
      <c r="AJ1603" s="98"/>
      <c r="AK1603" s="98"/>
    </row>
    <row r="1604" ht="14.25">
      <c r="A1604" s="98"/>
      <c r="B1604" s="98"/>
      <c r="C1604" s="98"/>
      <c r="D1604" s="98"/>
      <c r="E1604" s="98"/>
      <c r="F1604" s="98"/>
      <c r="G1604" s="98"/>
      <c r="H1604" s="98"/>
      <c r="I1604" s="98"/>
      <c r="J1604" s="98"/>
      <c r="K1604" s="98"/>
      <c r="L1604" s="98"/>
      <c r="M1604" s="98"/>
      <c r="R1604" s="98"/>
      <c r="S1604" s="98"/>
      <c r="T1604" s="98"/>
      <c r="U1604" s="98"/>
      <c r="V1604" s="98"/>
      <c r="W1604" s="98"/>
      <c r="X1604" s="98"/>
      <c r="Y1604" s="98"/>
      <c r="Z1604" s="98"/>
      <c r="AA1604" s="98"/>
      <c r="AE1604" s="98"/>
      <c r="AF1604" s="98"/>
      <c r="AG1604" s="98"/>
      <c r="AH1604" s="98"/>
      <c r="AI1604" s="98"/>
      <c r="AJ1604" s="98"/>
      <c r="AK1604" s="98"/>
    </row>
    <row r="1605" ht="14.25">
      <c r="A1605" s="98"/>
      <c r="B1605" s="98"/>
      <c r="C1605" s="98"/>
      <c r="D1605" s="98"/>
      <c r="E1605" s="98"/>
      <c r="F1605" s="98"/>
      <c r="G1605" s="98"/>
      <c r="H1605" s="98"/>
      <c r="I1605" s="98"/>
      <c r="J1605" s="98"/>
      <c r="K1605" s="98"/>
      <c r="L1605" s="98"/>
      <c r="M1605" s="98"/>
      <c r="R1605" s="98"/>
      <c r="S1605" s="98"/>
      <c r="T1605" s="98"/>
      <c r="U1605" s="98"/>
      <c r="V1605" s="98"/>
      <c r="W1605" s="98"/>
      <c r="X1605" s="98"/>
      <c r="Y1605" s="98"/>
      <c r="Z1605" s="98"/>
      <c r="AA1605" s="98"/>
      <c r="AE1605" s="98"/>
      <c r="AF1605" s="98"/>
      <c r="AG1605" s="98"/>
      <c r="AH1605" s="98"/>
      <c r="AI1605" s="98"/>
      <c r="AJ1605" s="98"/>
      <c r="AK1605" s="98"/>
    </row>
    <row r="1606" ht="14.25">
      <c r="A1606" s="98"/>
      <c r="B1606" s="98"/>
      <c r="C1606" s="98"/>
      <c r="D1606" s="98"/>
      <c r="E1606" s="98"/>
      <c r="F1606" s="98"/>
      <c r="G1606" s="98"/>
      <c r="H1606" s="98"/>
      <c r="I1606" s="98"/>
      <c r="J1606" s="98"/>
      <c r="K1606" s="98"/>
      <c r="L1606" s="98"/>
      <c r="M1606" s="98"/>
      <c r="R1606" s="98"/>
      <c r="S1606" s="98"/>
      <c r="T1606" s="98"/>
      <c r="U1606" s="98"/>
      <c r="V1606" s="98"/>
      <c r="W1606" s="98"/>
      <c r="X1606" s="98"/>
      <c r="Y1606" s="98"/>
      <c r="Z1606" s="98"/>
      <c r="AA1606" s="98"/>
      <c r="AE1606" s="98"/>
      <c r="AF1606" s="98"/>
      <c r="AG1606" s="98"/>
      <c r="AH1606" s="98"/>
      <c r="AI1606" s="98"/>
      <c r="AJ1606" s="98"/>
      <c r="AK1606" s="98"/>
    </row>
    <row r="1607" ht="14.25">
      <c r="A1607" s="98"/>
      <c r="B1607" s="98"/>
      <c r="C1607" s="98"/>
      <c r="D1607" s="98"/>
      <c r="E1607" s="98"/>
      <c r="F1607" s="98"/>
      <c r="G1607" s="98"/>
      <c r="H1607" s="98"/>
      <c r="I1607" s="98"/>
      <c r="J1607" s="98"/>
      <c r="K1607" s="98"/>
      <c r="L1607" s="98"/>
      <c r="M1607" s="98"/>
      <c r="R1607" s="98"/>
      <c r="S1607" s="98"/>
      <c r="T1607" s="98"/>
      <c r="U1607" s="98"/>
      <c r="V1607" s="98"/>
      <c r="W1607" s="98"/>
      <c r="X1607" s="98"/>
      <c r="Y1607" s="98"/>
      <c r="Z1607" s="98"/>
      <c r="AA1607" s="98"/>
      <c r="AE1607" s="98"/>
      <c r="AF1607" s="98"/>
      <c r="AG1607" s="98"/>
      <c r="AH1607" s="98"/>
      <c r="AI1607" s="98"/>
      <c r="AJ1607" s="98"/>
      <c r="AK1607" s="98"/>
    </row>
    <row r="1608" ht="14.25">
      <c r="A1608" s="98"/>
      <c r="B1608" s="98"/>
      <c r="C1608" s="98"/>
      <c r="D1608" s="98"/>
      <c r="E1608" s="98"/>
      <c r="F1608" s="98"/>
      <c r="G1608" s="98"/>
      <c r="H1608" s="98"/>
      <c r="I1608" s="98"/>
      <c r="J1608" s="98"/>
      <c r="K1608" s="98"/>
      <c r="L1608" s="98"/>
      <c r="M1608" s="98"/>
      <c r="R1608" s="98"/>
      <c r="S1608" s="98"/>
      <c r="T1608" s="98"/>
      <c r="U1608" s="98"/>
      <c r="V1608" s="98"/>
      <c r="W1608" s="98"/>
      <c r="X1608" s="98"/>
      <c r="Y1608" s="98"/>
      <c r="Z1608" s="98"/>
      <c r="AA1608" s="98"/>
      <c r="AE1608" s="98"/>
      <c r="AF1608" s="98"/>
      <c r="AG1608" s="98"/>
      <c r="AH1608" s="98"/>
      <c r="AI1608" s="98"/>
      <c r="AJ1608" s="98"/>
      <c r="AK1608" s="98"/>
    </row>
    <row r="1609" ht="14.25">
      <c r="A1609" s="98"/>
      <c r="B1609" s="98"/>
      <c r="C1609" s="98"/>
      <c r="D1609" s="98"/>
      <c r="E1609" s="98"/>
      <c r="F1609" s="98"/>
      <c r="G1609" s="98"/>
      <c r="H1609" s="98"/>
      <c r="I1609" s="98"/>
      <c r="J1609" s="98"/>
      <c r="K1609" s="98"/>
      <c r="L1609" s="98"/>
      <c r="M1609" s="98"/>
      <c r="R1609" s="98"/>
      <c r="S1609" s="98"/>
      <c r="T1609" s="98"/>
      <c r="U1609" s="98"/>
      <c r="V1609" s="98"/>
      <c r="W1609" s="98"/>
      <c r="X1609" s="98"/>
      <c r="Y1609" s="98"/>
      <c r="Z1609" s="98"/>
      <c r="AA1609" s="98"/>
      <c r="AE1609" s="98"/>
      <c r="AF1609" s="98"/>
      <c r="AG1609" s="98"/>
      <c r="AH1609" s="98"/>
      <c r="AI1609" s="98"/>
      <c r="AJ1609" s="98"/>
      <c r="AK1609" s="98"/>
    </row>
    <row r="1610" ht="14.25">
      <c r="A1610" s="98"/>
      <c r="B1610" s="98"/>
      <c r="C1610" s="98"/>
      <c r="D1610" s="98"/>
      <c r="E1610" s="98"/>
      <c r="F1610" s="98"/>
      <c r="G1610" s="98"/>
      <c r="H1610" s="98"/>
      <c r="I1610" s="98"/>
      <c r="J1610" s="98"/>
      <c r="K1610" s="98"/>
      <c r="L1610" s="98"/>
      <c r="M1610" s="98"/>
      <c r="R1610" s="98"/>
      <c r="S1610" s="98"/>
      <c r="T1610" s="98"/>
      <c r="U1610" s="98"/>
      <c r="V1610" s="98"/>
      <c r="W1610" s="98"/>
      <c r="X1610" s="98"/>
      <c r="Y1610" s="98"/>
      <c r="Z1610" s="98"/>
      <c r="AA1610" s="98"/>
      <c r="AE1610" s="98"/>
      <c r="AF1610" s="98"/>
      <c r="AG1610" s="98"/>
      <c r="AH1610" s="98"/>
      <c r="AI1610" s="98"/>
      <c r="AJ1610" s="98"/>
      <c r="AK1610" s="98"/>
    </row>
    <row r="1611" ht="14.25">
      <c r="A1611" s="98"/>
      <c r="B1611" s="98"/>
      <c r="C1611" s="98"/>
      <c r="D1611" s="98"/>
      <c r="E1611" s="98"/>
      <c r="F1611" s="98"/>
      <c r="G1611" s="98"/>
      <c r="H1611" s="98"/>
      <c r="I1611" s="98"/>
      <c r="J1611" s="98"/>
      <c r="K1611" s="98"/>
      <c r="L1611" s="98"/>
      <c r="M1611" s="98"/>
      <c r="R1611" s="98"/>
      <c r="S1611" s="98"/>
      <c r="T1611" s="98"/>
      <c r="U1611" s="98"/>
      <c r="V1611" s="98"/>
      <c r="W1611" s="98"/>
      <c r="X1611" s="98"/>
      <c r="Y1611" s="98"/>
      <c r="Z1611" s="98"/>
      <c r="AA1611" s="98"/>
      <c r="AE1611" s="98"/>
      <c r="AF1611" s="98"/>
      <c r="AG1611" s="98"/>
      <c r="AH1611" s="98"/>
      <c r="AI1611" s="98"/>
      <c r="AJ1611" s="98"/>
      <c r="AK1611" s="98"/>
    </row>
    <row r="1612" ht="14.25">
      <c r="A1612" s="98"/>
      <c r="B1612" s="98"/>
      <c r="C1612" s="98"/>
      <c r="D1612" s="98"/>
      <c r="E1612" s="98"/>
      <c r="F1612" s="98"/>
      <c r="G1612" s="98"/>
      <c r="H1612" s="98"/>
      <c r="I1612" s="98"/>
      <c r="J1612" s="98"/>
      <c r="K1612" s="98"/>
      <c r="L1612" s="98"/>
      <c r="M1612" s="98"/>
      <c r="R1612" s="98"/>
      <c r="S1612" s="98"/>
      <c r="T1612" s="98"/>
      <c r="U1612" s="98"/>
      <c r="V1612" s="98"/>
      <c r="W1612" s="98"/>
      <c r="X1612" s="98"/>
      <c r="Y1612" s="98"/>
      <c r="Z1612" s="98"/>
      <c r="AA1612" s="98"/>
      <c r="AE1612" s="98"/>
      <c r="AF1612" s="98"/>
      <c r="AG1612" s="98"/>
      <c r="AH1612" s="98"/>
      <c r="AI1612" s="98"/>
      <c r="AJ1612" s="98"/>
      <c r="AK1612" s="98"/>
    </row>
    <row r="1613" ht="14.25">
      <c r="A1613" s="98"/>
      <c r="B1613" s="98"/>
      <c r="C1613" s="98"/>
      <c r="D1613" s="98"/>
      <c r="E1613" s="98"/>
      <c r="F1613" s="98"/>
      <c r="G1613" s="98"/>
      <c r="H1613" s="98"/>
      <c r="I1613" s="98"/>
      <c r="J1613" s="98"/>
      <c r="K1613" s="98"/>
      <c r="L1613" s="98"/>
      <c r="M1613" s="98"/>
      <c r="R1613" s="98"/>
      <c r="S1613" s="98"/>
      <c r="T1613" s="98"/>
      <c r="U1613" s="98"/>
      <c r="V1613" s="98"/>
      <c r="W1613" s="98"/>
      <c r="X1613" s="98"/>
      <c r="Y1613" s="98"/>
      <c r="Z1613" s="98"/>
      <c r="AA1613" s="98"/>
      <c r="AE1613" s="98"/>
      <c r="AF1613" s="98"/>
      <c r="AG1613" s="98"/>
      <c r="AH1613" s="98"/>
      <c r="AI1613" s="98"/>
      <c r="AJ1613" s="98"/>
      <c r="AK1613" s="98"/>
    </row>
    <row r="1614" ht="14.25">
      <c r="A1614" s="98"/>
      <c r="B1614" s="98"/>
      <c r="C1614" s="98"/>
      <c r="D1614" s="98"/>
      <c r="E1614" s="98"/>
      <c r="F1614" s="98"/>
      <c r="G1614" s="98"/>
      <c r="H1614" s="98"/>
      <c r="I1614" s="98"/>
      <c r="J1614" s="98"/>
      <c r="K1614" s="98"/>
      <c r="L1614" s="98"/>
      <c r="M1614" s="98"/>
      <c r="R1614" s="98"/>
      <c r="S1614" s="98"/>
      <c r="T1614" s="98"/>
      <c r="U1614" s="98"/>
      <c r="V1614" s="98"/>
      <c r="W1614" s="98"/>
      <c r="X1614" s="98"/>
      <c r="Y1614" s="98"/>
      <c r="Z1614" s="98"/>
      <c r="AA1614" s="98"/>
      <c r="AE1614" s="98"/>
      <c r="AF1614" s="98"/>
      <c r="AG1614" s="98"/>
      <c r="AH1614" s="98"/>
      <c r="AI1614" s="98"/>
      <c r="AJ1614" s="98"/>
      <c r="AK1614" s="98"/>
    </row>
    <row r="1615" ht="14.25">
      <c r="A1615" s="98"/>
      <c r="B1615" s="98"/>
      <c r="C1615" s="98"/>
      <c r="D1615" s="98"/>
      <c r="E1615" s="98"/>
      <c r="F1615" s="98"/>
      <c r="G1615" s="98"/>
      <c r="H1615" s="98"/>
      <c r="I1615" s="98"/>
      <c r="J1615" s="98"/>
      <c r="K1615" s="98"/>
      <c r="L1615" s="98"/>
      <c r="M1615" s="98"/>
      <c r="R1615" s="98"/>
      <c r="S1615" s="98"/>
      <c r="T1615" s="98"/>
      <c r="U1615" s="98"/>
      <c r="V1615" s="98"/>
      <c r="W1615" s="98"/>
      <c r="X1615" s="98"/>
      <c r="Y1615" s="98"/>
      <c r="Z1615" s="98"/>
      <c r="AA1615" s="98"/>
      <c r="AE1615" s="98"/>
      <c r="AF1615" s="98"/>
      <c r="AG1615" s="98"/>
      <c r="AH1615" s="98"/>
      <c r="AI1615" s="98"/>
      <c r="AJ1615" s="98"/>
      <c r="AK1615" s="98"/>
    </row>
    <row r="1616" ht="14.25">
      <c r="A1616" s="98"/>
      <c r="B1616" s="98"/>
      <c r="C1616" s="98"/>
      <c r="D1616" s="98"/>
      <c r="E1616" s="98"/>
      <c r="F1616" s="98"/>
      <c r="G1616" s="98"/>
      <c r="H1616" s="98"/>
      <c r="I1616" s="98"/>
      <c r="J1616" s="98"/>
      <c r="K1616" s="98"/>
      <c r="L1616" s="98"/>
      <c r="M1616" s="98"/>
      <c r="R1616" s="98"/>
      <c r="S1616" s="98"/>
      <c r="T1616" s="98"/>
      <c r="U1616" s="98"/>
      <c r="V1616" s="98"/>
      <c r="W1616" s="98"/>
      <c r="X1616" s="98"/>
      <c r="Y1616" s="98"/>
      <c r="Z1616" s="98"/>
      <c r="AA1616" s="98"/>
      <c r="AE1616" s="98"/>
      <c r="AF1616" s="98"/>
      <c r="AG1616" s="98"/>
      <c r="AH1616" s="98"/>
      <c r="AI1616" s="98"/>
      <c r="AJ1616" s="98"/>
      <c r="AK1616" s="98"/>
    </row>
    <row r="1617" ht="14.25">
      <c r="A1617" s="98"/>
      <c r="B1617" s="98"/>
      <c r="C1617" s="98"/>
      <c r="D1617" s="98"/>
      <c r="E1617" s="98"/>
      <c r="F1617" s="98"/>
      <c r="G1617" s="98"/>
      <c r="H1617" s="98"/>
      <c r="I1617" s="98"/>
      <c r="J1617" s="98"/>
      <c r="K1617" s="98"/>
      <c r="L1617" s="98"/>
      <c r="M1617" s="98"/>
      <c r="R1617" s="98"/>
      <c r="S1617" s="98"/>
      <c r="T1617" s="98"/>
      <c r="U1617" s="98"/>
      <c r="V1617" s="98"/>
      <c r="W1617" s="98"/>
      <c r="X1617" s="98"/>
      <c r="Y1617" s="98"/>
      <c r="Z1617" s="98"/>
      <c r="AA1617" s="98"/>
      <c r="AE1617" s="98"/>
      <c r="AF1617" s="98"/>
      <c r="AG1617" s="98"/>
      <c r="AH1617" s="98"/>
      <c r="AI1617" s="98"/>
      <c r="AJ1617" s="98"/>
      <c r="AK1617" s="98"/>
    </row>
    <row r="1618" ht="14.25">
      <c r="A1618" s="98"/>
      <c r="B1618" s="98"/>
      <c r="C1618" s="98"/>
      <c r="D1618" s="98"/>
      <c r="E1618" s="98"/>
      <c r="F1618" s="98"/>
      <c r="G1618" s="98"/>
      <c r="H1618" s="98"/>
      <c r="I1618" s="98"/>
      <c r="J1618" s="98"/>
      <c r="K1618" s="98"/>
      <c r="L1618" s="98"/>
      <c r="M1618" s="98"/>
      <c r="R1618" s="98"/>
      <c r="S1618" s="98"/>
      <c r="T1618" s="98"/>
      <c r="U1618" s="98"/>
      <c r="V1618" s="98"/>
      <c r="W1618" s="98"/>
      <c r="X1618" s="98"/>
      <c r="Y1618" s="98"/>
      <c r="Z1618" s="98"/>
      <c r="AA1618" s="98"/>
      <c r="AE1618" s="98"/>
      <c r="AF1618" s="98"/>
      <c r="AG1618" s="98"/>
      <c r="AH1618" s="98"/>
      <c r="AI1618" s="98"/>
      <c r="AJ1618" s="98"/>
      <c r="AK1618" s="98"/>
    </row>
    <row r="1619" ht="14.25">
      <c r="A1619" s="98"/>
      <c r="B1619" s="98"/>
      <c r="C1619" s="98"/>
      <c r="D1619" s="98"/>
      <c r="E1619" s="98"/>
      <c r="F1619" s="98"/>
      <c r="G1619" s="98"/>
      <c r="H1619" s="98"/>
      <c r="I1619" s="98"/>
      <c r="J1619" s="98"/>
      <c r="K1619" s="98"/>
      <c r="L1619" s="98"/>
      <c r="M1619" s="98"/>
      <c r="R1619" s="98"/>
      <c r="S1619" s="98"/>
      <c r="T1619" s="98"/>
      <c r="U1619" s="98"/>
      <c r="V1619" s="98"/>
      <c r="W1619" s="98"/>
      <c r="X1619" s="98"/>
      <c r="Y1619" s="98"/>
      <c r="Z1619" s="98"/>
      <c r="AA1619" s="98"/>
      <c r="AE1619" s="98"/>
      <c r="AF1619" s="98"/>
      <c r="AG1619" s="98"/>
      <c r="AH1619" s="98"/>
      <c r="AI1619" s="98"/>
      <c r="AJ1619" s="98"/>
      <c r="AK1619" s="98"/>
    </row>
    <row r="1620" ht="14.25">
      <c r="A1620" s="98"/>
      <c r="B1620" s="98"/>
      <c r="C1620" s="98"/>
      <c r="D1620" s="98"/>
      <c r="E1620" s="98"/>
      <c r="F1620" s="98"/>
      <c r="G1620" s="98"/>
      <c r="H1620" s="98"/>
      <c r="I1620" s="98"/>
      <c r="J1620" s="98"/>
      <c r="K1620" s="98"/>
      <c r="L1620" s="98"/>
      <c r="M1620" s="98"/>
      <c r="R1620" s="98"/>
      <c r="S1620" s="98"/>
      <c r="T1620" s="98"/>
      <c r="U1620" s="98"/>
      <c r="V1620" s="98"/>
      <c r="W1620" s="98"/>
      <c r="X1620" s="98"/>
      <c r="Y1620" s="98"/>
      <c r="Z1620" s="98"/>
      <c r="AA1620" s="98"/>
      <c r="AE1620" s="98"/>
      <c r="AF1620" s="98"/>
      <c r="AG1620" s="98"/>
      <c r="AH1620" s="98"/>
      <c r="AI1620" s="98"/>
      <c r="AJ1620" s="98"/>
      <c r="AK1620" s="98"/>
    </row>
    <row r="1621" ht="14.25">
      <c r="A1621" s="98"/>
      <c r="B1621" s="98"/>
      <c r="C1621" s="98"/>
      <c r="D1621" s="98"/>
      <c r="E1621" s="98"/>
      <c r="F1621" s="98"/>
      <c r="G1621" s="98"/>
      <c r="H1621" s="98"/>
      <c r="I1621" s="98"/>
      <c r="J1621" s="98"/>
      <c r="K1621" s="98"/>
      <c r="L1621" s="98"/>
      <c r="M1621" s="98"/>
      <c r="R1621" s="98"/>
      <c r="S1621" s="98"/>
      <c r="T1621" s="98"/>
      <c r="U1621" s="98"/>
      <c r="V1621" s="98"/>
      <c r="W1621" s="98"/>
      <c r="X1621" s="98"/>
      <c r="Y1621" s="98"/>
      <c r="Z1621" s="98"/>
      <c r="AA1621" s="98"/>
      <c r="AE1621" s="98"/>
      <c r="AF1621" s="98"/>
      <c r="AG1621" s="98"/>
      <c r="AH1621" s="98"/>
      <c r="AI1621" s="98"/>
      <c r="AJ1621" s="98"/>
      <c r="AK1621" s="98"/>
    </row>
    <row r="1622" ht="14.25">
      <c r="A1622" s="98"/>
      <c r="B1622" s="98"/>
      <c r="C1622" s="98"/>
      <c r="D1622" s="98"/>
      <c r="E1622" s="98"/>
      <c r="F1622" s="98"/>
      <c r="G1622" s="98"/>
      <c r="H1622" s="98"/>
      <c r="I1622" s="98"/>
      <c r="J1622" s="98"/>
      <c r="K1622" s="98"/>
      <c r="L1622" s="98"/>
      <c r="M1622" s="98"/>
      <c r="R1622" s="98"/>
      <c r="S1622" s="98"/>
      <c r="T1622" s="98"/>
      <c r="U1622" s="98"/>
      <c r="V1622" s="98"/>
      <c r="W1622" s="98"/>
      <c r="X1622" s="98"/>
      <c r="Y1622" s="98"/>
      <c r="Z1622" s="98"/>
      <c r="AA1622" s="98"/>
      <c r="AE1622" s="98"/>
      <c r="AF1622" s="98"/>
      <c r="AG1622" s="98"/>
      <c r="AH1622" s="98"/>
      <c r="AI1622" s="98"/>
      <c r="AJ1622" s="98"/>
      <c r="AK1622" s="98"/>
    </row>
    <row r="1623" ht="14.25">
      <c r="A1623" s="98"/>
      <c r="B1623" s="98"/>
      <c r="C1623" s="98"/>
      <c r="D1623" s="98"/>
      <c r="E1623" s="98"/>
      <c r="F1623" s="98"/>
      <c r="G1623" s="98"/>
      <c r="H1623" s="98"/>
      <c r="I1623" s="98"/>
      <c r="J1623" s="98"/>
      <c r="K1623" s="98"/>
      <c r="L1623" s="98"/>
      <c r="M1623" s="98"/>
      <c r="R1623" s="98"/>
      <c r="S1623" s="98"/>
      <c r="T1623" s="98"/>
      <c r="U1623" s="98"/>
      <c r="V1623" s="98"/>
      <c r="W1623" s="98"/>
      <c r="X1623" s="98"/>
      <c r="Y1623" s="98"/>
      <c r="Z1623" s="98"/>
      <c r="AA1623" s="98"/>
      <c r="AE1623" s="98"/>
      <c r="AF1623" s="98"/>
      <c r="AG1623" s="98"/>
      <c r="AH1623" s="98"/>
      <c r="AI1623" s="98"/>
      <c r="AJ1623" s="98"/>
      <c r="AK1623" s="98"/>
    </row>
    <row r="1624" ht="14.25">
      <c r="A1624" s="98"/>
      <c r="B1624" s="98"/>
      <c r="C1624" s="98"/>
      <c r="D1624" s="98"/>
      <c r="E1624" s="98"/>
      <c r="F1624" s="98"/>
      <c r="G1624" s="98"/>
      <c r="H1624" s="98"/>
      <c r="I1624" s="98"/>
      <c r="J1624" s="98"/>
      <c r="K1624" s="98"/>
      <c r="L1624" s="98"/>
      <c r="M1624" s="98"/>
      <c r="R1624" s="98"/>
      <c r="S1624" s="98"/>
      <c r="T1624" s="98"/>
      <c r="U1624" s="98"/>
      <c r="V1624" s="98"/>
      <c r="W1624" s="98"/>
      <c r="X1624" s="98"/>
      <c r="Y1624" s="98"/>
      <c r="Z1624" s="98"/>
      <c r="AA1624" s="98"/>
      <c r="AE1624" s="98"/>
      <c r="AF1624" s="98"/>
      <c r="AG1624" s="98"/>
      <c r="AH1624" s="98"/>
      <c r="AI1624" s="98"/>
      <c r="AJ1624" s="98"/>
      <c r="AK1624" s="98"/>
    </row>
    <row r="1625" ht="14.25">
      <c r="A1625" s="98"/>
      <c r="B1625" s="98"/>
      <c r="C1625" s="98"/>
      <c r="D1625" s="98"/>
      <c r="E1625" s="98"/>
      <c r="F1625" s="98"/>
      <c r="G1625" s="98"/>
      <c r="H1625" s="98"/>
      <c r="I1625" s="98"/>
      <c r="J1625" s="98"/>
      <c r="K1625" s="98"/>
      <c r="L1625" s="98"/>
      <c r="M1625" s="98"/>
      <c r="R1625" s="98"/>
      <c r="S1625" s="98"/>
      <c r="T1625" s="98"/>
      <c r="U1625" s="98"/>
      <c r="V1625" s="98"/>
      <c r="W1625" s="98"/>
      <c r="X1625" s="98"/>
      <c r="Y1625" s="98"/>
      <c r="Z1625" s="98"/>
      <c r="AA1625" s="98"/>
      <c r="AE1625" s="98"/>
      <c r="AF1625" s="98"/>
      <c r="AG1625" s="98"/>
      <c r="AH1625" s="98"/>
      <c r="AI1625" s="98"/>
      <c r="AJ1625" s="98"/>
      <c r="AK1625" s="98"/>
    </row>
    <row r="1626" ht="14.25">
      <c r="A1626" s="98"/>
      <c r="B1626" s="98"/>
      <c r="C1626" s="98"/>
      <c r="D1626" s="98"/>
      <c r="E1626" s="98"/>
      <c r="F1626" s="98"/>
      <c r="G1626" s="98"/>
      <c r="H1626" s="98"/>
      <c r="I1626" s="98"/>
      <c r="J1626" s="98"/>
      <c r="K1626" s="98"/>
      <c r="L1626" s="98"/>
      <c r="M1626" s="98"/>
      <c r="R1626" s="98"/>
      <c r="S1626" s="98"/>
      <c r="T1626" s="98"/>
      <c r="U1626" s="98"/>
      <c r="V1626" s="98"/>
      <c r="W1626" s="98"/>
      <c r="X1626" s="98"/>
      <c r="Y1626" s="98"/>
      <c r="Z1626" s="98"/>
      <c r="AA1626" s="98"/>
      <c r="AE1626" s="98"/>
      <c r="AF1626" s="98"/>
      <c r="AG1626" s="98"/>
      <c r="AH1626" s="98"/>
      <c r="AI1626" s="98"/>
      <c r="AJ1626" s="98"/>
      <c r="AK1626" s="98"/>
    </row>
    <row r="1627" ht="14.25">
      <c r="A1627" s="98"/>
      <c r="B1627" s="98"/>
      <c r="C1627" s="98"/>
      <c r="D1627" s="98"/>
      <c r="E1627" s="98"/>
      <c r="F1627" s="98"/>
      <c r="G1627" s="98"/>
      <c r="H1627" s="98"/>
      <c r="I1627" s="98"/>
      <c r="J1627" s="98"/>
      <c r="K1627" s="98"/>
      <c r="L1627" s="98"/>
      <c r="M1627" s="98"/>
      <c r="R1627" s="98"/>
      <c r="S1627" s="98"/>
      <c r="T1627" s="98"/>
      <c r="U1627" s="98"/>
      <c r="V1627" s="98"/>
      <c r="W1627" s="98"/>
      <c r="X1627" s="98"/>
      <c r="Y1627" s="98"/>
      <c r="Z1627" s="98"/>
      <c r="AA1627" s="98"/>
      <c r="AE1627" s="98"/>
      <c r="AF1627" s="98"/>
      <c r="AG1627" s="98"/>
      <c r="AH1627" s="98"/>
      <c r="AI1627" s="98"/>
      <c r="AJ1627" s="98"/>
      <c r="AK1627" s="98"/>
    </row>
    <row r="1628" ht="14.25">
      <c r="A1628" s="98"/>
      <c r="B1628" s="98"/>
      <c r="C1628" s="98"/>
      <c r="D1628" s="98"/>
      <c r="E1628" s="98"/>
      <c r="F1628" s="98"/>
      <c r="G1628" s="98"/>
      <c r="H1628" s="98"/>
      <c r="I1628" s="98"/>
      <c r="J1628" s="98"/>
      <c r="K1628" s="98"/>
      <c r="L1628" s="98"/>
      <c r="M1628" s="98"/>
      <c r="R1628" s="98"/>
      <c r="S1628" s="98"/>
      <c r="T1628" s="98"/>
      <c r="U1628" s="98"/>
      <c r="V1628" s="98"/>
      <c r="W1628" s="98"/>
      <c r="X1628" s="98"/>
      <c r="Y1628" s="98"/>
      <c r="Z1628" s="98"/>
      <c r="AA1628" s="98"/>
      <c r="AE1628" s="98"/>
      <c r="AF1628" s="98"/>
      <c r="AG1628" s="98"/>
      <c r="AH1628" s="98"/>
      <c r="AI1628" s="98"/>
      <c r="AJ1628" s="98"/>
      <c r="AK1628" s="98"/>
    </row>
    <row r="1629" ht="14.25">
      <c r="A1629" s="98"/>
      <c r="B1629" s="98"/>
      <c r="C1629" s="98"/>
      <c r="D1629" s="98"/>
      <c r="E1629" s="98"/>
      <c r="F1629" s="98"/>
      <c r="G1629" s="98"/>
      <c r="H1629" s="98"/>
      <c r="I1629" s="98"/>
      <c r="J1629" s="98"/>
      <c r="K1629" s="98"/>
      <c r="L1629" s="98"/>
      <c r="M1629" s="98"/>
      <c r="R1629" s="98"/>
      <c r="S1629" s="98"/>
      <c r="T1629" s="98"/>
      <c r="U1629" s="98"/>
      <c r="V1629" s="98"/>
      <c r="W1629" s="98"/>
      <c r="X1629" s="98"/>
      <c r="Y1629" s="98"/>
      <c r="Z1629" s="98"/>
      <c r="AA1629" s="98"/>
      <c r="AE1629" s="98"/>
      <c r="AF1629" s="98"/>
      <c r="AG1629" s="98"/>
      <c r="AH1629" s="98"/>
      <c r="AI1629" s="98"/>
      <c r="AJ1629" s="98"/>
      <c r="AK1629" s="98"/>
    </row>
    <row r="1630" ht="14.25">
      <c r="A1630" s="98"/>
      <c r="B1630" s="98"/>
      <c r="C1630" s="98"/>
      <c r="D1630" s="98"/>
      <c r="E1630" s="98"/>
      <c r="F1630" s="98"/>
      <c r="G1630" s="98"/>
      <c r="H1630" s="98"/>
      <c r="I1630" s="98"/>
      <c r="J1630" s="98"/>
      <c r="K1630" s="98"/>
      <c r="L1630" s="98"/>
      <c r="M1630" s="98"/>
      <c r="R1630" s="98"/>
      <c r="S1630" s="98"/>
      <c r="T1630" s="98"/>
      <c r="U1630" s="98"/>
      <c r="V1630" s="98"/>
      <c r="W1630" s="98"/>
      <c r="X1630" s="98"/>
      <c r="Y1630" s="98"/>
      <c r="Z1630" s="98"/>
      <c r="AA1630" s="98"/>
      <c r="AE1630" s="98"/>
      <c r="AF1630" s="98"/>
      <c r="AG1630" s="98"/>
      <c r="AH1630" s="98"/>
      <c r="AI1630" s="98"/>
      <c r="AJ1630" s="98"/>
      <c r="AK1630" s="98"/>
    </row>
    <row r="1631" ht="14.25">
      <c r="A1631" s="98"/>
      <c r="B1631" s="98"/>
      <c r="C1631" s="98"/>
      <c r="D1631" s="98"/>
      <c r="E1631" s="98"/>
      <c r="F1631" s="98"/>
      <c r="G1631" s="98"/>
      <c r="H1631" s="98"/>
      <c r="I1631" s="98"/>
      <c r="J1631" s="98"/>
      <c r="K1631" s="98"/>
      <c r="L1631" s="98"/>
      <c r="M1631" s="98"/>
      <c r="R1631" s="98"/>
      <c r="S1631" s="98"/>
      <c r="T1631" s="98"/>
      <c r="U1631" s="98"/>
      <c r="V1631" s="98"/>
      <c r="W1631" s="98"/>
      <c r="X1631" s="98"/>
      <c r="Y1631" s="98"/>
      <c r="Z1631" s="98"/>
      <c r="AA1631" s="98"/>
      <c r="AE1631" s="98"/>
      <c r="AF1631" s="98"/>
      <c r="AG1631" s="98"/>
      <c r="AH1631" s="98"/>
      <c r="AI1631" s="98"/>
      <c r="AJ1631" s="98"/>
      <c r="AK1631" s="98"/>
    </row>
    <row r="1632" ht="14.25">
      <c r="A1632" s="98"/>
      <c r="B1632" s="98"/>
      <c r="C1632" s="98"/>
      <c r="D1632" s="98"/>
      <c r="E1632" s="98"/>
      <c r="F1632" s="98"/>
      <c r="G1632" s="98"/>
      <c r="H1632" s="98"/>
      <c r="I1632" s="98"/>
      <c r="J1632" s="98"/>
      <c r="K1632" s="98"/>
      <c r="L1632" s="98"/>
      <c r="M1632" s="98"/>
      <c r="R1632" s="98"/>
      <c r="S1632" s="98"/>
      <c r="T1632" s="98"/>
      <c r="U1632" s="98"/>
      <c r="V1632" s="98"/>
      <c r="W1632" s="98"/>
      <c r="X1632" s="98"/>
      <c r="Y1632" s="98"/>
      <c r="Z1632" s="98"/>
      <c r="AA1632" s="98"/>
      <c r="AE1632" s="98"/>
      <c r="AF1632" s="98"/>
      <c r="AG1632" s="98"/>
      <c r="AH1632" s="98"/>
      <c r="AI1632" s="98"/>
      <c r="AJ1632" s="98"/>
      <c r="AK1632" s="98"/>
    </row>
    <row r="1633" ht="14.25">
      <c r="A1633" s="98"/>
      <c r="B1633" s="98"/>
      <c r="C1633" s="98"/>
      <c r="D1633" s="98"/>
      <c r="E1633" s="98"/>
      <c r="F1633" s="98"/>
      <c r="G1633" s="98"/>
      <c r="H1633" s="98"/>
      <c r="I1633" s="98"/>
      <c r="J1633" s="98"/>
      <c r="K1633" s="98"/>
      <c r="L1633" s="98"/>
      <c r="M1633" s="98"/>
      <c r="R1633" s="98"/>
      <c r="S1633" s="98"/>
      <c r="T1633" s="98"/>
      <c r="U1633" s="98"/>
      <c r="V1633" s="98"/>
      <c r="W1633" s="98"/>
      <c r="X1633" s="98"/>
      <c r="Y1633" s="98"/>
      <c r="Z1633" s="98"/>
      <c r="AA1633" s="98"/>
      <c r="AE1633" s="98"/>
      <c r="AF1633" s="98"/>
      <c r="AG1633" s="98"/>
      <c r="AH1633" s="98"/>
      <c r="AI1633" s="98"/>
      <c r="AJ1633" s="98"/>
      <c r="AK1633" s="98"/>
    </row>
    <row r="1634" ht="14.25">
      <c r="A1634" s="98"/>
      <c r="B1634" s="98"/>
      <c r="C1634" s="98"/>
      <c r="D1634" s="98"/>
      <c r="E1634" s="98"/>
      <c r="F1634" s="98"/>
      <c r="G1634" s="98"/>
      <c r="H1634" s="98"/>
      <c r="I1634" s="98"/>
      <c r="J1634" s="98"/>
      <c r="K1634" s="98"/>
      <c r="L1634" s="98"/>
      <c r="M1634" s="98"/>
      <c r="R1634" s="98"/>
      <c r="S1634" s="98"/>
      <c r="T1634" s="98"/>
      <c r="U1634" s="98"/>
      <c r="V1634" s="98"/>
      <c r="W1634" s="98"/>
      <c r="X1634" s="98"/>
      <c r="Y1634" s="98"/>
      <c r="Z1634" s="98"/>
      <c r="AA1634" s="98"/>
      <c r="AE1634" s="98"/>
      <c r="AF1634" s="98"/>
      <c r="AG1634" s="98"/>
      <c r="AH1634" s="98"/>
      <c r="AI1634" s="98"/>
      <c r="AJ1634" s="98"/>
      <c r="AK1634" s="98"/>
    </row>
    <row r="1635" ht="14.25">
      <c r="A1635" s="98"/>
      <c r="B1635" s="98"/>
      <c r="C1635" s="98"/>
      <c r="D1635" s="98"/>
      <c r="E1635" s="98"/>
      <c r="F1635" s="98"/>
      <c r="G1635" s="98"/>
      <c r="H1635" s="98"/>
      <c r="I1635" s="98"/>
      <c r="J1635" s="98"/>
      <c r="K1635" s="98"/>
      <c r="L1635" s="98"/>
      <c r="M1635" s="98"/>
      <c r="R1635" s="98"/>
      <c r="S1635" s="98"/>
      <c r="T1635" s="98"/>
      <c r="U1635" s="98"/>
      <c r="V1635" s="98"/>
      <c r="W1635" s="98"/>
      <c r="X1635" s="98"/>
      <c r="Y1635" s="98"/>
      <c r="Z1635" s="98"/>
      <c r="AA1635" s="98"/>
      <c r="AE1635" s="98"/>
      <c r="AF1635" s="98"/>
      <c r="AG1635" s="98"/>
      <c r="AH1635" s="98"/>
      <c r="AI1635" s="98"/>
      <c r="AJ1635" s="98"/>
      <c r="AK1635" s="98"/>
    </row>
    <row r="1636" ht="14.25">
      <c r="A1636" s="98"/>
      <c r="B1636" s="98"/>
      <c r="C1636" s="98"/>
      <c r="D1636" s="98"/>
      <c r="E1636" s="98"/>
      <c r="F1636" s="98"/>
      <c r="G1636" s="98"/>
      <c r="H1636" s="98"/>
      <c r="I1636" s="98"/>
      <c r="J1636" s="98"/>
      <c r="K1636" s="98"/>
      <c r="L1636" s="98"/>
      <c r="M1636" s="98"/>
      <c r="R1636" s="98"/>
      <c r="S1636" s="98"/>
      <c r="T1636" s="98"/>
      <c r="U1636" s="98"/>
      <c r="V1636" s="98"/>
      <c r="W1636" s="98"/>
      <c r="X1636" s="98"/>
      <c r="Y1636" s="98"/>
      <c r="Z1636" s="98"/>
      <c r="AA1636" s="98"/>
      <c r="AE1636" s="98"/>
      <c r="AF1636" s="98"/>
      <c r="AG1636" s="98"/>
      <c r="AH1636" s="98"/>
      <c r="AI1636" s="98"/>
      <c r="AJ1636" s="98"/>
      <c r="AK1636" s="98"/>
    </row>
    <row r="1637" ht="14.25">
      <c r="A1637" s="98"/>
      <c r="B1637" s="98"/>
      <c r="C1637" s="98"/>
      <c r="D1637" s="98"/>
      <c r="E1637" s="98"/>
      <c r="F1637" s="98"/>
      <c r="G1637" s="98"/>
      <c r="H1637" s="98"/>
      <c r="I1637" s="98"/>
      <c r="J1637" s="98"/>
      <c r="K1637" s="98"/>
      <c r="L1637" s="98"/>
      <c r="M1637" s="98"/>
      <c r="R1637" s="98"/>
      <c r="S1637" s="98"/>
      <c r="T1637" s="98"/>
      <c r="U1637" s="98"/>
      <c r="V1637" s="98"/>
      <c r="W1637" s="98"/>
      <c r="X1637" s="98"/>
      <c r="Y1637" s="98"/>
      <c r="Z1637" s="98"/>
      <c r="AA1637" s="98"/>
      <c r="AE1637" s="98"/>
      <c r="AF1637" s="98"/>
      <c r="AG1637" s="98"/>
      <c r="AH1637" s="98"/>
      <c r="AI1637" s="98"/>
      <c r="AJ1637" s="98"/>
      <c r="AK1637" s="98"/>
    </row>
    <row r="1638" ht="14.25">
      <c r="A1638" s="98"/>
      <c r="B1638" s="98"/>
      <c r="C1638" s="98"/>
      <c r="D1638" s="98"/>
      <c r="E1638" s="98"/>
      <c r="F1638" s="98"/>
      <c r="G1638" s="98"/>
      <c r="H1638" s="98"/>
      <c r="I1638" s="98"/>
      <c r="J1638" s="98"/>
      <c r="K1638" s="98"/>
      <c r="L1638" s="98"/>
      <c r="M1638" s="98"/>
      <c r="R1638" s="98"/>
      <c r="S1638" s="98"/>
      <c r="T1638" s="98"/>
      <c r="U1638" s="98"/>
      <c r="V1638" s="98"/>
      <c r="W1638" s="98"/>
      <c r="X1638" s="98"/>
      <c r="Y1638" s="98"/>
      <c r="Z1638" s="98"/>
      <c r="AA1638" s="98"/>
      <c r="AE1638" s="98"/>
      <c r="AF1638" s="98"/>
      <c r="AG1638" s="98"/>
      <c r="AH1638" s="98"/>
      <c r="AI1638" s="98"/>
      <c r="AJ1638" s="98"/>
      <c r="AK1638" s="98"/>
    </row>
    <row r="1639" ht="14.25">
      <c r="A1639" s="98"/>
      <c r="B1639" s="98"/>
      <c r="C1639" s="98"/>
      <c r="D1639" s="98"/>
      <c r="E1639" s="98"/>
      <c r="F1639" s="98"/>
      <c r="G1639" s="98"/>
      <c r="H1639" s="98"/>
      <c r="I1639" s="98"/>
      <c r="J1639" s="98"/>
      <c r="K1639" s="98"/>
      <c r="L1639" s="98"/>
      <c r="M1639" s="98"/>
      <c r="R1639" s="98"/>
      <c r="S1639" s="98"/>
      <c r="T1639" s="98"/>
      <c r="U1639" s="98"/>
      <c r="V1639" s="98"/>
      <c r="W1639" s="98"/>
      <c r="X1639" s="98"/>
      <c r="Y1639" s="98"/>
      <c r="Z1639" s="98"/>
      <c r="AA1639" s="98"/>
      <c r="AE1639" s="98"/>
      <c r="AF1639" s="98"/>
      <c r="AG1639" s="98"/>
      <c r="AH1639" s="98"/>
      <c r="AI1639" s="98"/>
      <c r="AJ1639" s="98"/>
      <c r="AK1639" s="98"/>
    </row>
    <row r="1640" ht="14.25">
      <c r="A1640" s="98"/>
      <c r="B1640" s="98"/>
      <c r="C1640" s="98"/>
      <c r="D1640" s="98"/>
      <c r="E1640" s="98"/>
      <c r="F1640" s="98"/>
      <c r="G1640" s="98"/>
      <c r="H1640" s="98"/>
      <c r="I1640" s="98"/>
      <c r="J1640" s="98"/>
      <c r="K1640" s="98"/>
      <c r="L1640" s="98"/>
      <c r="M1640" s="98"/>
      <c r="R1640" s="98"/>
      <c r="S1640" s="98"/>
      <c r="T1640" s="98"/>
      <c r="U1640" s="98"/>
      <c r="V1640" s="98"/>
      <c r="W1640" s="98"/>
      <c r="X1640" s="98"/>
      <c r="Y1640" s="98"/>
      <c r="Z1640" s="98"/>
      <c r="AA1640" s="98"/>
      <c r="AE1640" s="98"/>
      <c r="AF1640" s="98"/>
      <c r="AG1640" s="98"/>
      <c r="AH1640" s="98"/>
      <c r="AI1640" s="98"/>
      <c r="AJ1640" s="98"/>
      <c r="AK1640" s="98"/>
    </row>
    <row r="1641" ht="14.25">
      <c r="A1641" s="98"/>
      <c r="B1641" s="98"/>
      <c r="C1641" s="98"/>
      <c r="D1641" s="98"/>
      <c r="E1641" s="98"/>
      <c r="F1641" s="98"/>
      <c r="G1641" s="98"/>
      <c r="H1641" s="98"/>
      <c r="I1641" s="98"/>
      <c r="J1641" s="98"/>
      <c r="K1641" s="98"/>
      <c r="L1641" s="98"/>
      <c r="M1641" s="98"/>
      <c r="R1641" s="98"/>
      <c r="S1641" s="98"/>
      <c r="T1641" s="98"/>
      <c r="U1641" s="98"/>
      <c r="V1641" s="98"/>
      <c r="W1641" s="98"/>
      <c r="X1641" s="98"/>
      <c r="Y1641" s="98"/>
      <c r="Z1641" s="98"/>
      <c r="AA1641" s="98"/>
      <c r="AE1641" s="98"/>
      <c r="AF1641" s="98"/>
      <c r="AG1641" s="98"/>
      <c r="AH1641" s="98"/>
      <c r="AI1641" s="98"/>
      <c r="AJ1641" s="98"/>
      <c r="AK1641" s="98"/>
    </row>
    <row r="1642" ht="14.25">
      <c r="A1642" s="98"/>
      <c r="B1642" s="98"/>
      <c r="C1642" s="98"/>
      <c r="D1642" s="98"/>
      <c r="E1642" s="98"/>
      <c r="F1642" s="98"/>
      <c r="G1642" s="98"/>
      <c r="H1642" s="98"/>
      <c r="I1642" s="98"/>
      <c r="J1642" s="98"/>
      <c r="K1642" s="98"/>
      <c r="L1642" s="98"/>
      <c r="M1642" s="98"/>
      <c r="R1642" s="98"/>
      <c r="S1642" s="98"/>
      <c r="T1642" s="98"/>
      <c r="U1642" s="98"/>
      <c r="V1642" s="98"/>
      <c r="W1642" s="98"/>
      <c r="X1642" s="98"/>
      <c r="Y1642" s="98"/>
      <c r="Z1642" s="98"/>
      <c r="AA1642" s="98"/>
      <c r="AE1642" s="98"/>
      <c r="AF1642" s="98"/>
      <c r="AG1642" s="98"/>
      <c r="AH1642" s="98"/>
      <c r="AI1642" s="98"/>
      <c r="AJ1642" s="98"/>
      <c r="AK1642" s="98"/>
    </row>
    <row r="1643" ht="14.25">
      <c r="A1643" s="98"/>
      <c r="B1643" s="98"/>
      <c r="C1643" s="98"/>
      <c r="D1643" s="98"/>
      <c r="E1643" s="98"/>
      <c r="F1643" s="98"/>
      <c r="G1643" s="98"/>
      <c r="H1643" s="98"/>
      <c r="I1643" s="98"/>
      <c r="J1643" s="98"/>
      <c r="K1643" s="98"/>
      <c r="L1643" s="98"/>
      <c r="M1643" s="98"/>
      <c r="R1643" s="98"/>
      <c r="S1643" s="98"/>
      <c r="T1643" s="98"/>
      <c r="U1643" s="98"/>
      <c r="V1643" s="98"/>
      <c r="W1643" s="98"/>
      <c r="X1643" s="98"/>
      <c r="Y1643" s="98"/>
      <c r="Z1643" s="98"/>
      <c r="AA1643" s="98"/>
      <c r="AE1643" s="98"/>
      <c r="AF1643" s="98"/>
      <c r="AG1643" s="98"/>
      <c r="AH1643" s="98"/>
      <c r="AI1643" s="98"/>
      <c r="AJ1643" s="98"/>
      <c r="AK1643" s="98"/>
    </row>
    <row r="1644" ht="14.25">
      <c r="A1644" s="98"/>
      <c r="B1644" s="98"/>
      <c r="C1644" s="98"/>
      <c r="D1644" s="98"/>
      <c r="E1644" s="98"/>
      <c r="F1644" s="98"/>
      <c r="G1644" s="98"/>
      <c r="H1644" s="98"/>
      <c r="I1644" s="98"/>
      <c r="J1644" s="98"/>
      <c r="K1644" s="98"/>
      <c r="L1644" s="98"/>
      <c r="M1644" s="98"/>
      <c r="R1644" s="98"/>
      <c r="S1644" s="98"/>
      <c r="T1644" s="98"/>
      <c r="U1644" s="98"/>
      <c r="V1644" s="98"/>
      <c r="W1644" s="98"/>
      <c r="X1644" s="98"/>
      <c r="Y1644" s="98"/>
      <c r="Z1644" s="98"/>
      <c r="AA1644" s="98"/>
      <c r="AE1644" s="98"/>
      <c r="AF1644" s="98"/>
      <c r="AG1644" s="98"/>
      <c r="AH1644" s="98"/>
      <c r="AI1644" s="98"/>
      <c r="AJ1644" s="98"/>
      <c r="AK1644" s="98"/>
    </row>
    <row r="1645" ht="14.25">
      <c r="A1645" s="98"/>
      <c r="B1645" s="98"/>
      <c r="C1645" s="98"/>
      <c r="D1645" s="98"/>
      <c r="E1645" s="98"/>
      <c r="F1645" s="98"/>
      <c r="G1645" s="98"/>
      <c r="H1645" s="98"/>
      <c r="I1645" s="98"/>
      <c r="J1645" s="98"/>
      <c r="K1645" s="98"/>
      <c r="L1645" s="98"/>
      <c r="M1645" s="98"/>
      <c r="R1645" s="98"/>
      <c r="S1645" s="98"/>
      <c r="T1645" s="98"/>
      <c r="U1645" s="98"/>
      <c r="V1645" s="98"/>
      <c r="W1645" s="98"/>
      <c r="X1645" s="98"/>
      <c r="Y1645" s="98"/>
      <c r="Z1645" s="98"/>
      <c r="AA1645" s="98"/>
      <c r="AE1645" s="98"/>
      <c r="AF1645" s="98"/>
      <c r="AG1645" s="98"/>
      <c r="AH1645" s="98"/>
      <c r="AI1645" s="98"/>
      <c r="AJ1645" s="98"/>
      <c r="AK1645" s="98"/>
    </row>
    <row r="1646" ht="14.25">
      <c r="A1646" s="98"/>
      <c r="B1646" s="98"/>
      <c r="C1646" s="98"/>
      <c r="D1646" s="98"/>
      <c r="E1646" s="98"/>
      <c r="F1646" s="98"/>
      <c r="G1646" s="98"/>
      <c r="H1646" s="98"/>
      <c r="I1646" s="98"/>
      <c r="J1646" s="98"/>
      <c r="K1646" s="98"/>
      <c r="L1646" s="98"/>
      <c r="M1646" s="98"/>
      <c r="R1646" s="98"/>
      <c r="S1646" s="98"/>
      <c r="T1646" s="98"/>
      <c r="U1646" s="98"/>
      <c r="V1646" s="98"/>
      <c r="W1646" s="98"/>
      <c r="X1646" s="98"/>
      <c r="Y1646" s="98"/>
      <c r="Z1646" s="98"/>
      <c r="AA1646" s="98"/>
      <c r="AE1646" s="98"/>
      <c r="AF1646" s="98"/>
      <c r="AG1646" s="98"/>
      <c r="AH1646" s="98"/>
      <c r="AI1646" s="98"/>
      <c r="AJ1646" s="98"/>
      <c r="AK1646" s="98"/>
    </row>
    <row r="1647" ht="14.25">
      <c r="A1647" s="98"/>
      <c r="B1647" s="98"/>
      <c r="C1647" s="98"/>
      <c r="D1647" s="98"/>
      <c r="E1647" s="98"/>
      <c r="F1647" s="98"/>
      <c r="G1647" s="98"/>
      <c r="H1647" s="98"/>
      <c r="I1647" s="98"/>
      <c r="J1647" s="98"/>
      <c r="K1647" s="98"/>
      <c r="L1647" s="98"/>
      <c r="M1647" s="98"/>
      <c r="R1647" s="98"/>
      <c r="S1647" s="98"/>
      <c r="T1647" s="98"/>
      <c r="U1647" s="98"/>
      <c r="V1647" s="98"/>
      <c r="W1647" s="98"/>
      <c r="X1647" s="98"/>
      <c r="Y1647" s="98"/>
      <c r="Z1647" s="98"/>
      <c r="AA1647" s="98"/>
      <c r="AE1647" s="98"/>
      <c r="AF1647" s="98"/>
      <c r="AG1647" s="98"/>
      <c r="AH1647" s="98"/>
      <c r="AI1647" s="98"/>
      <c r="AJ1647" s="98"/>
      <c r="AK1647" s="98"/>
    </row>
    <row r="1648" ht="14.25">
      <c r="A1648" s="98"/>
      <c r="B1648" s="98"/>
      <c r="C1648" s="98"/>
      <c r="D1648" s="98"/>
      <c r="E1648" s="98"/>
      <c r="F1648" s="98"/>
      <c r="G1648" s="98"/>
      <c r="H1648" s="98"/>
      <c r="I1648" s="98"/>
      <c r="J1648" s="98"/>
      <c r="K1648" s="98"/>
      <c r="L1648" s="98"/>
      <c r="M1648" s="98"/>
      <c r="R1648" s="98"/>
      <c r="S1648" s="98"/>
      <c r="T1648" s="98"/>
      <c r="U1648" s="98"/>
      <c r="V1648" s="98"/>
      <c r="W1648" s="98"/>
      <c r="X1648" s="98"/>
      <c r="Y1648" s="98"/>
      <c r="Z1648" s="98"/>
      <c r="AA1648" s="98"/>
      <c r="AE1648" s="98"/>
      <c r="AF1648" s="98"/>
      <c r="AG1648" s="98"/>
      <c r="AH1648" s="98"/>
      <c r="AI1648" s="98"/>
      <c r="AJ1648" s="98"/>
      <c r="AK1648" s="98"/>
    </row>
    <row r="1649" ht="14.25">
      <c r="A1649" s="98"/>
      <c r="B1649" s="98"/>
      <c r="C1649" s="98"/>
      <c r="D1649" s="98"/>
      <c r="E1649" s="98"/>
      <c r="F1649" s="98"/>
      <c r="G1649" s="98"/>
      <c r="H1649" s="98"/>
      <c r="I1649" s="98"/>
      <c r="J1649" s="98"/>
      <c r="K1649" s="98"/>
      <c r="L1649" s="98"/>
      <c r="M1649" s="98"/>
      <c r="R1649" s="98"/>
      <c r="S1649" s="98"/>
      <c r="T1649" s="98"/>
      <c r="U1649" s="98"/>
      <c r="V1649" s="98"/>
      <c r="W1649" s="98"/>
      <c r="X1649" s="98"/>
      <c r="Y1649" s="98"/>
      <c r="Z1649" s="98"/>
      <c r="AA1649" s="98"/>
      <c r="AE1649" s="98"/>
      <c r="AF1649" s="98"/>
      <c r="AG1649" s="98"/>
      <c r="AH1649" s="98"/>
      <c r="AI1649" s="98"/>
      <c r="AJ1649" s="98"/>
      <c r="AK1649" s="98"/>
    </row>
    <row r="1650" ht="14.25">
      <c r="A1650" s="98"/>
      <c r="B1650" s="98"/>
      <c r="C1650" s="98"/>
      <c r="D1650" s="98"/>
      <c r="E1650" s="98"/>
      <c r="F1650" s="98"/>
      <c r="G1650" s="98"/>
      <c r="H1650" s="98"/>
      <c r="I1650" s="98"/>
      <c r="J1650" s="98"/>
      <c r="K1650" s="98"/>
      <c r="L1650" s="98"/>
      <c r="M1650" s="98"/>
      <c r="R1650" s="98"/>
      <c r="S1650" s="98"/>
      <c r="T1650" s="98"/>
      <c r="U1650" s="98"/>
      <c r="V1650" s="98"/>
      <c r="W1650" s="98"/>
      <c r="X1650" s="98"/>
      <c r="Y1650" s="98"/>
      <c r="Z1650" s="98"/>
      <c r="AA1650" s="98"/>
      <c r="AE1650" s="98"/>
      <c r="AF1650" s="98"/>
      <c r="AG1650" s="98"/>
      <c r="AH1650" s="98"/>
      <c r="AI1650" s="98"/>
      <c r="AJ1650" s="98"/>
      <c r="AK1650" s="98"/>
    </row>
    <row r="1651" ht="14.25">
      <c r="A1651" s="98"/>
      <c r="B1651" s="98"/>
      <c r="C1651" s="98"/>
      <c r="D1651" s="98"/>
      <c r="E1651" s="98"/>
      <c r="F1651" s="98"/>
      <c r="G1651" s="98"/>
      <c r="H1651" s="98"/>
      <c r="I1651" s="98"/>
      <c r="J1651" s="98"/>
      <c r="K1651" s="98"/>
      <c r="L1651" s="98"/>
      <c r="M1651" s="98"/>
      <c r="R1651" s="98"/>
      <c r="S1651" s="98"/>
      <c r="T1651" s="98"/>
      <c r="U1651" s="98"/>
      <c r="V1651" s="98"/>
      <c r="W1651" s="98"/>
      <c r="X1651" s="98"/>
      <c r="Y1651" s="98"/>
      <c r="Z1651" s="98"/>
      <c r="AA1651" s="98"/>
      <c r="AE1651" s="98"/>
      <c r="AF1651" s="98"/>
      <c r="AG1651" s="98"/>
      <c r="AH1651" s="98"/>
      <c r="AI1651" s="98"/>
      <c r="AJ1651" s="98"/>
      <c r="AK1651" s="98"/>
    </row>
    <row r="1652" ht="14.25">
      <c r="A1652" s="98"/>
      <c r="B1652" s="98"/>
      <c r="C1652" s="98"/>
      <c r="D1652" s="98"/>
      <c r="E1652" s="98"/>
      <c r="F1652" s="98"/>
      <c r="G1652" s="98"/>
      <c r="H1652" s="98"/>
      <c r="I1652" s="98"/>
      <c r="J1652" s="98"/>
      <c r="K1652" s="98"/>
      <c r="L1652" s="98"/>
      <c r="M1652" s="98"/>
      <c r="R1652" s="98"/>
      <c r="S1652" s="98"/>
      <c r="T1652" s="98"/>
      <c r="U1652" s="98"/>
      <c r="V1652" s="98"/>
      <c r="W1652" s="98"/>
      <c r="X1652" s="98"/>
      <c r="Y1652" s="98"/>
      <c r="Z1652" s="98"/>
      <c r="AA1652" s="98"/>
      <c r="AE1652" s="98"/>
      <c r="AF1652" s="98"/>
      <c r="AG1652" s="98"/>
      <c r="AH1652" s="98"/>
      <c r="AI1652" s="98"/>
      <c r="AJ1652" s="98"/>
      <c r="AK1652" s="98"/>
    </row>
    <row r="1653" ht="14.25">
      <c r="A1653" s="98"/>
      <c r="B1653" s="98"/>
      <c r="C1653" s="98"/>
      <c r="D1653" s="98"/>
      <c r="E1653" s="98"/>
      <c r="F1653" s="98"/>
      <c r="G1653" s="98"/>
      <c r="H1653" s="98"/>
      <c r="I1653" s="98"/>
      <c r="J1653" s="98"/>
      <c r="K1653" s="98"/>
      <c r="L1653" s="98"/>
      <c r="M1653" s="98"/>
      <c r="R1653" s="98"/>
      <c r="S1653" s="98"/>
      <c r="T1653" s="98"/>
      <c r="U1653" s="98"/>
      <c r="V1653" s="98"/>
      <c r="W1653" s="98"/>
      <c r="X1653" s="98"/>
      <c r="Y1653" s="98"/>
      <c r="Z1653" s="98"/>
      <c r="AA1653" s="98"/>
      <c r="AE1653" s="98"/>
      <c r="AF1653" s="98"/>
      <c r="AG1653" s="98"/>
      <c r="AH1653" s="98"/>
      <c r="AI1653" s="98"/>
      <c r="AJ1653" s="98"/>
      <c r="AK1653" s="98"/>
    </row>
    <row r="1654" ht="14.25">
      <c r="A1654" s="98"/>
      <c r="B1654" s="98"/>
      <c r="C1654" s="98"/>
      <c r="D1654" s="98"/>
      <c r="E1654" s="98"/>
      <c r="F1654" s="98"/>
      <c r="G1654" s="98"/>
      <c r="H1654" s="98"/>
      <c r="I1654" s="98"/>
      <c r="J1654" s="98"/>
      <c r="K1654" s="98"/>
      <c r="L1654" s="98"/>
      <c r="M1654" s="98"/>
      <c r="R1654" s="98"/>
      <c r="S1654" s="98"/>
      <c r="T1654" s="98"/>
      <c r="U1654" s="98"/>
      <c r="V1654" s="98"/>
      <c r="W1654" s="98"/>
      <c r="X1654" s="98"/>
      <c r="Y1654" s="98"/>
      <c r="Z1654" s="98"/>
      <c r="AA1654" s="98"/>
      <c r="AE1654" s="98"/>
      <c r="AF1654" s="98"/>
      <c r="AG1654" s="98"/>
      <c r="AH1654" s="98"/>
      <c r="AI1654" s="98"/>
      <c r="AJ1654" s="98"/>
      <c r="AK1654" s="98"/>
    </row>
    <row r="1655" ht="14.25">
      <c r="A1655" s="98"/>
      <c r="B1655" s="98"/>
      <c r="C1655" s="98"/>
      <c r="D1655" s="98"/>
      <c r="E1655" s="98"/>
      <c r="F1655" s="98"/>
      <c r="G1655" s="98"/>
      <c r="H1655" s="98"/>
      <c r="I1655" s="98"/>
      <c r="J1655" s="98"/>
      <c r="K1655" s="98"/>
      <c r="L1655" s="98"/>
      <c r="M1655" s="98"/>
      <c r="R1655" s="98"/>
      <c r="S1655" s="98"/>
      <c r="T1655" s="98"/>
      <c r="U1655" s="98"/>
      <c r="V1655" s="98"/>
      <c r="W1655" s="98"/>
      <c r="X1655" s="98"/>
      <c r="Y1655" s="98"/>
      <c r="Z1655" s="98"/>
      <c r="AA1655" s="98"/>
      <c r="AE1655" s="98"/>
      <c r="AF1655" s="98"/>
      <c r="AG1655" s="98"/>
      <c r="AH1655" s="98"/>
      <c r="AI1655" s="98"/>
      <c r="AJ1655" s="98"/>
      <c r="AK1655" s="98"/>
    </row>
    <row r="1656" ht="14.25">
      <c r="A1656" s="98"/>
      <c r="B1656" s="98"/>
      <c r="C1656" s="98"/>
      <c r="D1656" s="98"/>
      <c r="E1656" s="98"/>
      <c r="F1656" s="98"/>
      <c r="G1656" s="98"/>
      <c r="H1656" s="98"/>
      <c r="I1656" s="98"/>
      <c r="J1656" s="98"/>
      <c r="K1656" s="98"/>
      <c r="L1656" s="98"/>
      <c r="M1656" s="98"/>
      <c r="R1656" s="98"/>
      <c r="S1656" s="98"/>
      <c r="T1656" s="98"/>
      <c r="U1656" s="98"/>
      <c r="V1656" s="98"/>
      <c r="W1656" s="98"/>
      <c r="X1656" s="98"/>
      <c r="Y1656" s="98"/>
      <c r="Z1656" s="98"/>
      <c r="AA1656" s="98"/>
      <c r="AE1656" s="98"/>
      <c r="AF1656" s="98"/>
      <c r="AG1656" s="98"/>
      <c r="AH1656" s="98"/>
      <c r="AI1656" s="98"/>
      <c r="AJ1656" s="98"/>
      <c r="AK1656" s="98"/>
    </row>
    <row r="1657" ht="14.25">
      <c r="A1657" s="98"/>
      <c r="B1657" s="98"/>
      <c r="C1657" s="98"/>
      <c r="D1657" s="98"/>
      <c r="E1657" s="98"/>
      <c r="F1657" s="98"/>
      <c r="G1657" s="98"/>
      <c r="H1657" s="98"/>
      <c r="I1657" s="98"/>
      <c r="J1657" s="98"/>
      <c r="K1657" s="98"/>
      <c r="L1657" s="98"/>
      <c r="M1657" s="98"/>
      <c r="R1657" s="98"/>
      <c r="S1657" s="98"/>
      <c r="T1657" s="98"/>
      <c r="U1657" s="98"/>
      <c r="V1657" s="98"/>
      <c r="W1657" s="98"/>
      <c r="X1657" s="98"/>
      <c r="Y1657" s="98"/>
      <c r="Z1657" s="98"/>
      <c r="AA1657" s="98"/>
      <c r="AE1657" s="98"/>
      <c r="AF1657" s="98"/>
      <c r="AG1657" s="98"/>
      <c r="AH1657" s="98"/>
      <c r="AI1657" s="98"/>
      <c r="AJ1657" s="98"/>
      <c r="AK1657" s="98"/>
    </row>
    <row r="1658" ht="14.25">
      <c r="A1658" s="98"/>
      <c r="B1658" s="98"/>
      <c r="C1658" s="98"/>
      <c r="D1658" s="98"/>
      <c r="E1658" s="98"/>
      <c r="F1658" s="98"/>
      <c r="G1658" s="98"/>
      <c r="H1658" s="98"/>
      <c r="I1658" s="98"/>
      <c r="J1658" s="98"/>
      <c r="K1658" s="98"/>
      <c r="L1658" s="98"/>
      <c r="M1658" s="98"/>
      <c r="R1658" s="98"/>
      <c r="S1658" s="98"/>
      <c r="T1658" s="98"/>
      <c r="U1658" s="98"/>
      <c r="V1658" s="98"/>
      <c r="W1658" s="98"/>
      <c r="X1658" s="98"/>
      <c r="Y1658" s="98"/>
      <c r="Z1658" s="98"/>
      <c r="AA1658" s="98"/>
      <c r="AE1658" s="98"/>
      <c r="AF1658" s="98"/>
      <c r="AG1658" s="98"/>
      <c r="AH1658" s="98"/>
      <c r="AI1658" s="98"/>
      <c r="AJ1658" s="98"/>
      <c r="AK1658" s="98"/>
    </row>
    <row r="1659" ht="14.25">
      <c r="A1659" s="98"/>
      <c r="B1659" s="98"/>
      <c r="C1659" s="98"/>
      <c r="D1659" s="98"/>
      <c r="E1659" s="98"/>
      <c r="F1659" s="98"/>
      <c r="G1659" s="98"/>
      <c r="H1659" s="98"/>
      <c r="I1659" s="98"/>
      <c r="J1659" s="98"/>
      <c r="K1659" s="98"/>
      <c r="L1659" s="98"/>
      <c r="M1659" s="98"/>
      <c r="R1659" s="98"/>
      <c r="S1659" s="98"/>
      <c r="T1659" s="98"/>
      <c r="U1659" s="98"/>
      <c r="V1659" s="98"/>
      <c r="W1659" s="98"/>
      <c r="X1659" s="98"/>
      <c r="Y1659" s="98"/>
      <c r="Z1659" s="98"/>
      <c r="AA1659" s="98"/>
      <c r="AE1659" s="98"/>
      <c r="AF1659" s="98"/>
      <c r="AG1659" s="98"/>
      <c r="AH1659" s="98"/>
      <c r="AI1659" s="98"/>
      <c r="AJ1659" s="98"/>
      <c r="AK1659" s="98"/>
    </row>
    <row r="1660" ht="14.25">
      <c r="A1660" s="98"/>
      <c r="B1660" s="98"/>
      <c r="C1660" s="98"/>
      <c r="D1660" s="98"/>
      <c r="E1660" s="98"/>
      <c r="F1660" s="98"/>
      <c r="G1660" s="98"/>
      <c r="H1660" s="98"/>
      <c r="I1660" s="98"/>
      <c r="J1660" s="98"/>
      <c r="K1660" s="98"/>
      <c r="L1660" s="98"/>
      <c r="M1660" s="98"/>
      <c r="R1660" s="98"/>
      <c r="S1660" s="98"/>
      <c r="T1660" s="98"/>
      <c r="U1660" s="98"/>
      <c r="V1660" s="98"/>
      <c r="W1660" s="98"/>
      <c r="X1660" s="98"/>
      <c r="Y1660" s="98"/>
      <c r="Z1660" s="98"/>
      <c r="AA1660" s="98"/>
      <c r="AE1660" s="98"/>
      <c r="AF1660" s="98"/>
      <c r="AG1660" s="98"/>
      <c r="AH1660" s="98"/>
      <c r="AI1660" s="98"/>
      <c r="AJ1660" s="98"/>
      <c r="AK1660" s="98"/>
    </row>
    <row r="1661" ht="14.25">
      <c r="A1661" s="98"/>
      <c r="B1661" s="98"/>
      <c r="C1661" s="98"/>
      <c r="D1661" s="98"/>
      <c r="E1661" s="98"/>
      <c r="F1661" s="98"/>
      <c r="G1661" s="98"/>
      <c r="H1661" s="98"/>
      <c r="I1661" s="98"/>
      <c r="J1661" s="98"/>
      <c r="K1661" s="98"/>
      <c r="L1661" s="98"/>
      <c r="M1661" s="98"/>
      <c r="R1661" s="98"/>
      <c r="S1661" s="98"/>
      <c r="T1661" s="98"/>
      <c r="U1661" s="98"/>
      <c r="V1661" s="98"/>
      <c r="W1661" s="98"/>
      <c r="X1661" s="98"/>
      <c r="Y1661" s="98"/>
      <c r="Z1661" s="98"/>
      <c r="AA1661" s="98"/>
      <c r="AE1661" s="98"/>
      <c r="AF1661" s="98"/>
      <c r="AG1661" s="98"/>
      <c r="AH1661" s="98"/>
      <c r="AI1661" s="98"/>
      <c r="AJ1661" s="98"/>
      <c r="AK1661" s="98"/>
    </row>
    <row r="1662" ht="14.25">
      <c r="A1662" s="98"/>
      <c r="B1662" s="98"/>
      <c r="C1662" s="98"/>
      <c r="D1662" s="98"/>
      <c r="E1662" s="98"/>
      <c r="F1662" s="98"/>
      <c r="G1662" s="98"/>
      <c r="H1662" s="98"/>
      <c r="I1662" s="98"/>
      <c r="J1662" s="98"/>
      <c r="K1662" s="98"/>
      <c r="L1662" s="98"/>
      <c r="M1662" s="98"/>
      <c r="R1662" s="98"/>
      <c r="S1662" s="98"/>
      <c r="T1662" s="98"/>
      <c r="U1662" s="98"/>
      <c r="V1662" s="98"/>
      <c r="W1662" s="98"/>
      <c r="X1662" s="98"/>
      <c r="Y1662" s="98"/>
      <c r="Z1662" s="98"/>
      <c r="AA1662" s="98"/>
      <c r="AE1662" s="98"/>
      <c r="AF1662" s="98"/>
      <c r="AG1662" s="98"/>
      <c r="AH1662" s="98"/>
      <c r="AI1662" s="98"/>
      <c r="AJ1662" s="98"/>
      <c r="AK1662" s="98"/>
    </row>
    <row r="1663" ht="14.25">
      <c r="A1663" s="98"/>
      <c r="B1663" s="98"/>
      <c r="C1663" s="98"/>
      <c r="D1663" s="98"/>
      <c r="E1663" s="98"/>
      <c r="F1663" s="98"/>
      <c r="G1663" s="98"/>
      <c r="H1663" s="98"/>
      <c r="I1663" s="98"/>
      <c r="J1663" s="98"/>
      <c r="K1663" s="98"/>
      <c r="L1663" s="98"/>
      <c r="M1663" s="98"/>
      <c r="R1663" s="98"/>
      <c r="S1663" s="98"/>
      <c r="T1663" s="98"/>
      <c r="U1663" s="98"/>
      <c r="V1663" s="98"/>
      <c r="W1663" s="98"/>
      <c r="X1663" s="98"/>
      <c r="Y1663" s="98"/>
      <c r="Z1663" s="98"/>
      <c r="AA1663" s="98"/>
      <c r="AE1663" s="98"/>
      <c r="AF1663" s="98"/>
      <c r="AG1663" s="98"/>
      <c r="AH1663" s="98"/>
      <c r="AI1663" s="98"/>
      <c r="AJ1663" s="98"/>
      <c r="AK1663" s="98"/>
    </row>
    <row r="1664" ht="14.25">
      <c r="A1664" s="98"/>
      <c r="B1664" s="98"/>
      <c r="C1664" s="98"/>
      <c r="D1664" s="98"/>
      <c r="E1664" s="98"/>
      <c r="F1664" s="98"/>
      <c r="G1664" s="98"/>
      <c r="H1664" s="98"/>
      <c r="I1664" s="98"/>
      <c r="J1664" s="98"/>
      <c r="K1664" s="98"/>
      <c r="L1664" s="98"/>
      <c r="M1664" s="98"/>
      <c r="R1664" s="98"/>
      <c r="S1664" s="98"/>
      <c r="T1664" s="98"/>
      <c r="U1664" s="98"/>
      <c r="V1664" s="98"/>
      <c r="W1664" s="98"/>
      <c r="X1664" s="98"/>
      <c r="Y1664" s="98"/>
      <c r="Z1664" s="98"/>
      <c r="AA1664" s="98"/>
      <c r="AE1664" s="98"/>
      <c r="AF1664" s="98"/>
      <c r="AG1664" s="98"/>
      <c r="AH1664" s="98"/>
      <c r="AI1664" s="98"/>
      <c r="AJ1664" s="98"/>
      <c r="AK1664" s="98"/>
    </row>
    <row r="1665" ht="14.25">
      <c r="A1665" s="98"/>
      <c r="B1665" s="98"/>
      <c r="C1665" s="98"/>
      <c r="D1665" s="98"/>
      <c r="E1665" s="98"/>
      <c r="F1665" s="98"/>
      <c r="G1665" s="98"/>
      <c r="H1665" s="98"/>
      <c r="I1665" s="98"/>
      <c r="J1665" s="98"/>
      <c r="K1665" s="98"/>
      <c r="L1665" s="98"/>
      <c r="M1665" s="98"/>
      <c r="R1665" s="98"/>
      <c r="S1665" s="98"/>
      <c r="T1665" s="98"/>
      <c r="U1665" s="98"/>
      <c r="V1665" s="98"/>
      <c r="W1665" s="98"/>
      <c r="X1665" s="98"/>
      <c r="Y1665" s="98"/>
      <c r="Z1665" s="98"/>
      <c r="AA1665" s="98"/>
      <c r="AE1665" s="98"/>
      <c r="AF1665" s="98"/>
      <c r="AG1665" s="98"/>
      <c r="AH1665" s="98"/>
      <c r="AI1665" s="98"/>
      <c r="AJ1665" s="98"/>
      <c r="AK1665" s="98"/>
    </row>
    <row r="1666" ht="14.25">
      <c r="A1666" s="98"/>
      <c r="B1666" s="98"/>
      <c r="C1666" s="98"/>
      <c r="D1666" s="98"/>
      <c r="E1666" s="98"/>
      <c r="F1666" s="98"/>
      <c r="G1666" s="98"/>
      <c r="H1666" s="98"/>
      <c r="I1666" s="98"/>
      <c r="J1666" s="98"/>
      <c r="K1666" s="98"/>
      <c r="L1666" s="98"/>
      <c r="M1666" s="98"/>
      <c r="R1666" s="98"/>
      <c r="S1666" s="98"/>
      <c r="T1666" s="98"/>
      <c r="U1666" s="98"/>
      <c r="V1666" s="98"/>
      <c r="W1666" s="98"/>
      <c r="X1666" s="98"/>
      <c r="Y1666" s="98"/>
      <c r="Z1666" s="98"/>
      <c r="AA1666" s="98"/>
      <c r="AE1666" s="98"/>
      <c r="AF1666" s="98"/>
      <c r="AG1666" s="98"/>
      <c r="AH1666" s="98"/>
      <c r="AI1666" s="98"/>
      <c r="AJ1666" s="98"/>
      <c r="AK1666" s="98"/>
    </row>
    <row r="1667" ht="14.25">
      <c r="A1667" s="98"/>
      <c r="B1667" s="98"/>
      <c r="C1667" s="98"/>
      <c r="D1667" s="98"/>
      <c r="E1667" s="98"/>
      <c r="F1667" s="98"/>
      <c r="G1667" s="98"/>
      <c r="H1667" s="98"/>
      <c r="I1667" s="98"/>
      <c r="J1667" s="98"/>
      <c r="K1667" s="98"/>
      <c r="L1667" s="98"/>
      <c r="M1667" s="98"/>
      <c r="R1667" s="98"/>
      <c r="S1667" s="98"/>
      <c r="T1667" s="98"/>
      <c r="U1667" s="98"/>
      <c r="V1667" s="98"/>
      <c r="W1667" s="98"/>
      <c r="X1667" s="98"/>
      <c r="Y1667" s="98"/>
      <c r="Z1667" s="98"/>
      <c r="AA1667" s="98"/>
      <c r="AE1667" s="98"/>
      <c r="AF1667" s="98"/>
      <c r="AG1667" s="98"/>
      <c r="AH1667" s="98"/>
      <c r="AI1667" s="98"/>
      <c r="AJ1667" s="98"/>
      <c r="AK1667" s="98"/>
    </row>
    <row r="1668" ht="14.25">
      <c r="A1668" s="98"/>
      <c r="B1668" s="98"/>
      <c r="C1668" s="98"/>
      <c r="D1668" s="98"/>
      <c r="E1668" s="98"/>
      <c r="F1668" s="98"/>
      <c r="G1668" s="98"/>
      <c r="H1668" s="98"/>
      <c r="I1668" s="98"/>
      <c r="J1668" s="98"/>
      <c r="K1668" s="98"/>
      <c r="L1668" s="98"/>
      <c r="M1668" s="98"/>
      <c r="R1668" s="98"/>
      <c r="S1668" s="98"/>
      <c r="T1668" s="98"/>
      <c r="U1668" s="98"/>
      <c r="V1668" s="98"/>
      <c r="W1668" s="98"/>
      <c r="X1668" s="98"/>
      <c r="Y1668" s="98"/>
      <c r="Z1668" s="98"/>
      <c r="AA1668" s="98"/>
      <c r="AE1668" s="98"/>
      <c r="AF1668" s="98"/>
      <c r="AG1668" s="98"/>
      <c r="AH1668" s="98"/>
      <c r="AI1668" s="98"/>
      <c r="AJ1668" s="98"/>
      <c r="AK1668" s="98"/>
    </row>
    <row r="1669" ht="14.25">
      <c r="A1669" s="98"/>
      <c r="B1669" s="98"/>
      <c r="C1669" s="98"/>
      <c r="D1669" s="98"/>
      <c r="E1669" s="98"/>
      <c r="F1669" s="98"/>
      <c r="G1669" s="98"/>
      <c r="H1669" s="98"/>
      <c r="I1669" s="98"/>
      <c r="J1669" s="98"/>
      <c r="K1669" s="98"/>
      <c r="L1669" s="98"/>
      <c r="M1669" s="98"/>
      <c r="R1669" s="98"/>
      <c r="S1669" s="98"/>
      <c r="T1669" s="98"/>
      <c r="U1669" s="98"/>
      <c r="V1669" s="98"/>
      <c r="W1669" s="98"/>
      <c r="X1669" s="98"/>
      <c r="Y1669" s="98"/>
      <c r="Z1669" s="98"/>
      <c r="AA1669" s="98"/>
      <c r="AE1669" s="98"/>
      <c r="AF1669" s="98"/>
      <c r="AG1669" s="98"/>
      <c r="AH1669" s="98"/>
      <c r="AI1669" s="98"/>
      <c r="AJ1669" s="98"/>
      <c r="AK1669" s="98"/>
    </row>
    <row r="1670" ht="14.25">
      <c r="A1670" s="98"/>
      <c r="B1670" s="98"/>
      <c r="C1670" s="98"/>
      <c r="D1670" s="98"/>
      <c r="E1670" s="98"/>
      <c r="F1670" s="98"/>
      <c r="G1670" s="98"/>
      <c r="H1670" s="98"/>
      <c r="I1670" s="98"/>
      <c r="J1670" s="98"/>
      <c r="K1670" s="98"/>
      <c r="L1670" s="98"/>
      <c r="M1670" s="98"/>
      <c r="R1670" s="98"/>
      <c r="S1670" s="98"/>
      <c r="T1670" s="98"/>
      <c r="U1670" s="98"/>
      <c r="V1670" s="98"/>
      <c r="W1670" s="98"/>
      <c r="X1670" s="98"/>
      <c r="Y1670" s="98"/>
      <c r="Z1670" s="98"/>
      <c r="AA1670" s="98"/>
      <c r="AE1670" s="98"/>
      <c r="AF1670" s="98"/>
      <c r="AG1670" s="98"/>
      <c r="AH1670" s="98"/>
      <c r="AI1670" s="98"/>
      <c r="AJ1670" s="98"/>
      <c r="AK1670" s="98"/>
    </row>
    <row r="1671" ht="14.25">
      <c r="A1671" s="98"/>
      <c r="B1671" s="98"/>
      <c r="C1671" s="98"/>
      <c r="D1671" s="98"/>
      <c r="E1671" s="98"/>
      <c r="F1671" s="98"/>
      <c r="G1671" s="98"/>
      <c r="H1671" s="98"/>
      <c r="I1671" s="98"/>
      <c r="J1671" s="98"/>
      <c r="K1671" s="98"/>
      <c r="L1671" s="98"/>
      <c r="M1671" s="98"/>
      <c r="R1671" s="98"/>
      <c r="S1671" s="98"/>
      <c r="T1671" s="98"/>
      <c r="U1671" s="98"/>
      <c r="V1671" s="98"/>
      <c r="W1671" s="98"/>
      <c r="X1671" s="98"/>
      <c r="Y1671" s="98"/>
      <c r="Z1671" s="98"/>
      <c r="AA1671" s="98"/>
      <c r="AE1671" s="98"/>
      <c r="AF1671" s="98"/>
      <c r="AG1671" s="98"/>
      <c r="AH1671" s="98"/>
      <c r="AI1671" s="98"/>
      <c r="AJ1671" s="98"/>
      <c r="AK1671" s="98"/>
    </row>
    <row r="1672" ht="14.25">
      <c r="A1672" s="98"/>
      <c r="B1672" s="98"/>
      <c r="C1672" s="98"/>
      <c r="D1672" s="98"/>
      <c r="E1672" s="98"/>
      <c r="F1672" s="98"/>
      <c r="G1672" s="98"/>
      <c r="H1672" s="98"/>
      <c r="I1672" s="98"/>
      <c r="J1672" s="98"/>
      <c r="K1672" s="98"/>
      <c r="L1672" s="98"/>
      <c r="M1672" s="98"/>
      <c r="R1672" s="98"/>
      <c r="S1672" s="98"/>
      <c r="T1672" s="98"/>
      <c r="U1672" s="98"/>
      <c r="V1672" s="98"/>
      <c r="W1672" s="98"/>
      <c r="X1672" s="98"/>
      <c r="Y1672" s="98"/>
      <c r="Z1672" s="98"/>
      <c r="AA1672" s="98"/>
      <c r="AE1672" s="98"/>
      <c r="AF1672" s="98"/>
      <c r="AG1672" s="98"/>
      <c r="AH1672" s="98"/>
      <c r="AI1672" s="98"/>
      <c r="AJ1672" s="98"/>
      <c r="AK1672" s="98"/>
    </row>
    <row r="1673" ht="14.25">
      <c r="A1673" s="98"/>
      <c r="B1673" s="98"/>
      <c r="C1673" s="98"/>
      <c r="D1673" s="98"/>
      <c r="E1673" s="98"/>
      <c r="F1673" s="98"/>
      <c r="G1673" s="98"/>
      <c r="H1673" s="98"/>
      <c r="I1673" s="98"/>
      <c r="J1673" s="98"/>
      <c r="K1673" s="98"/>
      <c r="L1673" s="98"/>
      <c r="M1673" s="98"/>
      <c r="R1673" s="98"/>
      <c r="S1673" s="98"/>
      <c r="T1673" s="98"/>
      <c r="U1673" s="98"/>
      <c r="V1673" s="98"/>
      <c r="W1673" s="98"/>
      <c r="X1673" s="98"/>
      <c r="Y1673" s="98"/>
      <c r="Z1673" s="98"/>
      <c r="AA1673" s="98"/>
      <c r="AE1673" s="98"/>
      <c r="AF1673" s="98"/>
      <c r="AG1673" s="98"/>
      <c r="AH1673" s="98"/>
      <c r="AI1673" s="98"/>
      <c r="AJ1673" s="98"/>
      <c r="AK1673" s="98"/>
    </row>
    <row r="1674" ht="14.25">
      <c r="A1674" s="98"/>
      <c r="B1674" s="98"/>
      <c r="C1674" s="98"/>
      <c r="D1674" s="98"/>
      <c r="E1674" s="98"/>
      <c r="F1674" s="98"/>
      <c r="G1674" s="98"/>
      <c r="H1674" s="98"/>
      <c r="I1674" s="98"/>
      <c r="J1674" s="98"/>
      <c r="K1674" s="98"/>
      <c r="L1674" s="98"/>
      <c r="M1674" s="98"/>
      <c r="R1674" s="98"/>
      <c r="S1674" s="98"/>
      <c r="T1674" s="98"/>
      <c r="U1674" s="98"/>
      <c r="V1674" s="98"/>
      <c r="W1674" s="98"/>
      <c r="X1674" s="98"/>
      <c r="Y1674" s="98"/>
      <c r="Z1674" s="98"/>
      <c r="AA1674" s="98"/>
      <c r="AE1674" s="98"/>
      <c r="AF1674" s="98"/>
      <c r="AG1674" s="98"/>
      <c r="AH1674" s="98"/>
      <c r="AI1674" s="98"/>
      <c r="AJ1674" s="98"/>
      <c r="AK1674" s="98"/>
    </row>
    <row r="1675" ht="14.25">
      <c r="A1675" s="98"/>
      <c r="B1675" s="98"/>
      <c r="C1675" s="98"/>
      <c r="D1675" s="98"/>
      <c r="E1675" s="98"/>
      <c r="F1675" s="98"/>
      <c r="G1675" s="98"/>
      <c r="H1675" s="98"/>
      <c r="I1675" s="98"/>
      <c r="J1675" s="98"/>
      <c r="K1675" s="98"/>
      <c r="L1675" s="98"/>
      <c r="M1675" s="98"/>
      <c r="R1675" s="98"/>
      <c r="S1675" s="98"/>
      <c r="T1675" s="98"/>
      <c r="U1675" s="98"/>
      <c r="V1675" s="98"/>
      <c r="W1675" s="98"/>
      <c r="X1675" s="98"/>
      <c r="Y1675" s="98"/>
      <c r="Z1675" s="98"/>
      <c r="AA1675" s="98"/>
      <c r="AE1675" s="98"/>
      <c r="AF1675" s="98"/>
      <c r="AG1675" s="98"/>
      <c r="AH1675" s="98"/>
      <c r="AI1675" s="98"/>
      <c r="AJ1675" s="98"/>
      <c r="AK1675" s="98"/>
    </row>
    <row r="1676" ht="14.25">
      <c r="A1676" s="98"/>
      <c r="B1676" s="98"/>
      <c r="C1676" s="98"/>
      <c r="D1676" s="98"/>
      <c r="E1676" s="98"/>
      <c r="F1676" s="98"/>
      <c r="G1676" s="98"/>
      <c r="H1676" s="98"/>
      <c r="I1676" s="98"/>
      <c r="J1676" s="98"/>
      <c r="K1676" s="98"/>
      <c r="L1676" s="98"/>
      <c r="M1676" s="98"/>
      <c r="R1676" s="98"/>
      <c r="S1676" s="98"/>
      <c r="T1676" s="98"/>
      <c r="U1676" s="98"/>
      <c r="V1676" s="98"/>
      <c r="W1676" s="98"/>
      <c r="X1676" s="98"/>
      <c r="Y1676" s="98"/>
      <c r="Z1676" s="98"/>
      <c r="AA1676" s="98"/>
      <c r="AE1676" s="98"/>
      <c r="AF1676" s="98"/>
      <c r="AG1676" s="98"/>
      <c r="AH1676" s="98"/>
      <c r="AI1676" s="98"/>
      <c r="AJ1676" s="98"/>
      <c r="AK1676" s="98"/>
    </row>
    <row r="1677" ht="14.25">
      <c r="A1677" s="98"/>
      <c r="B1677" s="98"/>
      <c r="C1677" s="98"/>
      <c r="D1677" s="98"/>
      <c r="E1677" s="98"/>
      <c r="F1677" s="98"/>
      <c r="G1677" s="98"/>
      <c r="H1677" s="98"/>
      <c r="I1677" s="98"/>
      <c r="J1677" s="98"/>
      <c r="K1677" s="98"/>
      <c r="L1677" s="98"/>
      <c r="M1677" s="98"/>
      <c r="R1677" s="98"/>
      <c r="S1677" s="98"/>
      <c r="T1677" s="98"/>
      <c r="U1677" s="98"/>
      <c r="V1677" s="98"/>
      <c r="W1677" s="98"/>
      <c r="X1677" s="98"/>
      <c r="Y1677" s="98"/>
      <c r="Z1677" s="98"/>
      <c r="AA1677" s="98"/>
      <c r="AE1677" s="98"/>
      <c r="AF1677" s="98"/>
      <c r="AG1677" s="98"/>
      <c r="AH1677" s="98"/>
      <c r="AI1677" s="98"/>
      <c r="AJ1677" s="98"/>
      <c r="AK1677" s="98"/>
    </row>
    <row r="1678" ht="14.25">
      <c r="A1678" s="98"/>
      <c r="B1678" s="98"/>
      <c r="C1678" s="98"/>
      <c r="D1678" s="98"/>
      <c r="E1678" s="98"/>
      <c r="F1678" s="98"/>
      <c r="G1678" s="98"/>
      <c r="H1678" s="98"/>
      <c r="I1678" s="98"/>
      <c r="J1678" s="98"/>
      <c r="K1678" s="98"/>
      <c r="L1678" s="98"/>
      <c r="M1678" s="98"/>
      <c r="R1678" s="98"/>
      <c r="S1678" s="98"/>
      <c r="T1678" s="98"/>
      <c r="U1678" s="98"/>
      <c r="V1678" s="98"/>
      <c r="W1678" s="98"/>
      <c r="X1678" s="98"/>
      <c r="Y1678" s="98"/>
      <c r="Z1678" s="98"/>
      <c r="AA1678" s="98"/>
      <c r="AE1678" s="98"/>
      <c r="AF1678" s="98"/>
      <c r="AG1678" s="98"/>
      <c r="AH1678" s="98"/>
      <c r="AI1678" s="98"/>
      <c r="AJ1678" s="98"/>
      <c r="AK1678" s="98"/>
    </row>
    <row r="1679" ht="14.25">
      <c r="A1679" s="98"/>
      <c r="B1679" s="98"/>
      <c r="C1679" s="98"/>
      <c r="D1679" s="98"/>
      <c r="E1679" s="98"/>
      <c r="F1679" s="98"/>
      <c r="G1679" s="98"/>
      <c r="H1679" s="98"/>
      <c r="I1679" s="98"/>
      <c r="J1679" s="98"/>
      <c r="K1679" s="98"/>
      <c r="L1679" s="98"/>
      <c r="M1679" s="98"/>
      <c r="R1679" s="98"/>
      <c r="S1679" s="98"/>
      <c r="T1679" s="98"/>
      <c r="U1679" s="98"/>
      <c r="V1679" s="98"/>
      <c r="W1679" s="98"/>
      <c r="X1679" s="98"/>
      <c r="Y1679" s="98"/>
      <c r="Z1679" s="98"/>
      <c r="AA1679" s="98"/>
      <c r="AE1679" s="98"/>
      <c r="AF1679" s="98"/>
      <c r="AG1679" s="98"/>
      <c r="AH1679" s="98"/>
      <c r="AI1679" s="98"/>
      <c r="AJ1679" s="98"/>
      <c r="AK1679" s="98"/>
    </row>
    <row r="1680" ht="14.25">
      <c r="A1680" s="98"/>
      <c r="B1680" s="98"/>
      <c r="C1680" s="98"/>
      <c r="D1680" s="98"/>
      <c r="E1680" s="98"/>
      <c r="F1680" s="98"/>
      <c r="G1680" s="98"/>
      <c r="H1680" s="98"/>
      <c r="I1680" s="98"/>
      <c r="J1680" s="98"/>
      <c r="K1680" s="98"/>
      <c r="L1680" s="98"/>
      <c r="M1680" s="98"/>
      <c r="R1680" s="98"/>
      <c r="S1680" s="98"/>
      <c r="T1680" s="98"/>
      <c r="U1680" s="98"/>
      <c r="V1680" s="98"/>
      <c r="W1680" s="98"/>
      <c r="X1680" s="98"/>
      <c r="Y1680" s="98"/>
      <c r="Z1680" s="98"/>
      <c r="AA1680" s="98"/>
      <c r="AE1680" s="98"/>
      <c r="AF1680" s="98"/>
      <c r="AG1680" s="98"/>
      <c r="AH1680" s="98"/>
      <c r="AI1680" s="98"/>
      <c r="AJ1680" s="98"/>
      <c r="AK1680" s="98"/>
    </row>
    <row r="1681" ht="14.25">
      <c r="A1681" s="98"/>
      <c r="B1681" s="98"/>
      <c r="C1681" s="98"/>
      <c r="D1681" s="98"/>
      <c r="E1681" s="98"/>
      <c r="F1681" s="98"/>
      <c r="G1681" s="98"/>
      <c r="H1681" s="98"/>
      <c r="I1681" s="98"/>
      <c r="J1681" s="98"/>
      <c r="K1681" s="98"/>
      <c r="L1681" s="98"/>
      <c r="M1681" s="98"/>
      <c r="R1681" s="98"/>
      <c r="S1681" s="98"/>
      <c r="T1681" s="98"/>
      <c r="U1681" s="98"/>
      <c r="V1681" s="98"/>
      <c r="W1681" s="98"/>
      <c r="X1681" s="98"/>
      <c r="Y1681" s="98"/>
      <c r="Z1681" s="98"/>
      <c r="AA1681" s="98"/>
      <c r="AE1681" s="98"/>
      <c r="AF1681" s="98"/>
      <c r="AG1681" s="98"/>
      <c r="AH1681" s="98"/>
      <c r="AI1681" s="98"/>
      <c r="AJ1681" s="98"/>
      <c r="AK1681" s="98"/>
    </row>
    <row r="1682" ht="14.25">
      <c r="A1682" s="98"/>
      <c r="B1682" s="98"/>
      <c r="C1682" s="98"/>
      <c r="D1682" s="98"/>
      <c r="E1682" s="98"/>
      <c r="F1682" s="98"/>
      <c r="G1682" s="98"/>
      <c r="H1682" s="98"/>
      <c r="I1682" s="98"/>
      <c r="J1682" s="98"/>
      <c r="K1682" s="98"/>
      <c r="L1682" s="98"/>
      <c r="M1682" s="98"/>
      <c r="R1682" s="98"/>
      <c r="S1682" s="98"/>
      <c r="T1682" s="98"/>
      <c r="U1682" s="98"/>
      <c r="V1682" s="98"/>
      <c r="W1682" s="98"/>
      <c r="X1682" s="98"/>
      <c r="Y1682" s="98"/>
      <c r="Z1682" s="98"/>
      <c r="AA1682" s="98"/>
      <c r="AE1682" s="98"/>
      <c r="AF1682" s="98"/>
      <c r="AG1682" s="98"/>
      <c r="AH1682" s="98"/>
      <c r="AI1682" s="98"/>
      <c r="AJ1682" s="98"/>
      <c r="AK1682" s="98"/>
    </row>
    <row r="1683" ht="14.25">
      <c r="A1683" s="98"/>
      <c r="B1683" s="98"/>
      <c r="C1683" s="98"/>
      <c r="D1683" s="98"/>
      <c r="E1683" s="98"/>
      <c r="F1683" s="98"/>
      <c r="G1683" s="98"/>
      <c r="H1683" s="98"/>
      <c r="I1683" s="98"/>
      <c r="J1683" s="98"/>
      <c r="K1683" s="98"/>
      <c r="L1683" s="98"/>
      <c r="M1683" s="98"/>
      <c r="R1683" s="98"/>
      <c r="S1683" s="98"/>
      <c r="T1683" s="98"/>
      <c r="U1683" s="98"/>
      <c r="V1683" s="98"/>
      <c r="W1683" s="98"/>
      <c r="X1683" s="98"/>
      <c r="Y1683" s="98"/>
      <c r="Z1683" s="98"/>
      <c r="AA1683" s="98"/>
      <c r="AE1683" s="98"/>
      <c r="AF1683" s="98"/>
      <c r="AG1683" s="98"/>
      <c r="AH1683" s="98"/>
      <c r="AI1683" s="98"/>
      <c r="AJ1683" s="98"/>
      <c r="AK1683" s="98"/>
    </row>
    <row r="1684" ht="14.25">
      <c r="A1684" s="98"/>
      <c r="B1684" s="98"/>
      <c r="C1684" s="98"/>
      <c r="D1684" s="98"/>
      <c r="E1684" s="98"/>
      <c r="F1684" s="98"/>
      <c r="G1684" s="98"/>
      <c r="H1684" s="98"/>
      <c r="I1684" s="98"/>
      <c r="J1684" s="98"/>
      <c r="K1684" s="98"/>
      <c r="L1684" s="98"/>
      <c r="M1684" s="98"/>
      <c r="R1684" s="98"/>
      <c r="S1684" s="98"/>
      <c r="T1684" s="98"/>
      <c r="U1684" s="98"/>
      <c r="V1684" s="98"/>
      <c r="W1684" s="98"/>
      <c r="X1684" s="98"/>
      <c r="Y1684" s="98"/>
      <c r="Z1684" s="98"/>
      <c r="AA1684" s="98"/>
      <c r="AE1684" s="98"/>
      <c r="AF1684" s="98"/>
      <c r="AG1684" s="98"/>
      <c r="AH1684" s="98"/>
      <c r="AI1684" s="98"/>
      <c r="AJ1684" s="98"/>
      <c r="AK1684" s="98"/>
    </row>
    <row r="1685" ht="14.25">
      <c r="A1685" s="98"/>
      <c r="B1685" s="98"/>
      <c r="C1685" s="98"/>
      <c r="D1685" s="98"/>
      <c r="E1685" s="98"/>
      <c r="F1685" s="98"/>
      <c r="G1685" s="98"/>
      <c r="H1685" s="98"/>
      <c r="I1685" s="98"/>
      <c r="J1685" s="98"/>
      <c r="K1685" s="98"/>
      <c r="L1685" s="98"/>
      <c r="M1685" s="98"/>
      <c r="R1685" s="98"/>
      <c r="S1685" s="98"/>
      <c r="T1685" s="98"/>
      <c r="U1685" s="98"/>
      <c r="V1685" s="98"/>
      <c r="W1685" s="98"/>
      <c r="X1685" s="98"/>
      <c r="Y1685" s="98"/>
      <c r="Z1685" s="98"/>
      <c r="AA1685" s="98"/>
      <c r="AE1685" s="98"/>
      <c r="AF1685" s="98"/>
      <c r="AG1685" s="98"/>
      <c r="AH1685" s="98"/>
      <c r="AI1685" s="98"/>
      <c r="AJ1685" s="98"/>
      <c r="AK1685" s="98"/>
    </row>
    <row r="1686" ht="14.25">
      <c r="A1686" s="98"/>
      <c r="B1686" s="98"/>
      <c r="C1686" s="98"/>
      <c r="D1686" s="98"/>
      <c r="E1686" s="98"/>
      <c r="F1686" s="98"/>
      <c r="G1686" s="98"/>
      <c r="H1686" s="98"/>
      <c r="I1686" s="98"/>
      <c r="J1686" s="98"/>
      <c r="K1686" s="98"/>
      <c r="L1686" s="98"/>
      <c r="M1686" s="98"/>
      <c r="R1686" s="98"/>
      <c r="S1686" s="98"/>
      <c r="T1686" s="98"/>
      <c r="U1686" s="98"/>
      <c r="V1686" s="98"/>
      <c r="W1686" s="98"/>
      <c r="X1686" s="98"/>
      <c r="Y1686" s="98"/>
      <c r="Z1686" s="98"/>
      <c r="AA1686" s="98"/>
      <c r="AE1686" s="98"/>
      <c r="AF1686" s="98"/>
      <c r="AG1686" s="98"/>
      <c r="AH1686" s="98"/>
      <c r="AI1686" s="98"/>
      <c r="AJ1686" s="98"/>
      <c r="AK1686" s="98"/>
    </row>
    <row r="1687" ht="14.25">
      <c r="A1687" s="98"/>
      <c r="B1687" s="98"/>
      <c r="C1687" s="98"/>
      <c r="D1687" s="98"/>
      <c r="E1687" s="98"/>
      <c r="F1687" s="98"/>
      <c r="G1687" s="98"/>
      <c r="H1687" s="98"/>
      <c r="I1687" s="98"/>
      <c r="J1687" s="98"/>
      <c r="K1687" s="98"/>
      <c r="L1687" s="98"/>
      <c r="M1687" s="98"/>
      <c r="R1687" s="98"/>
      <c r="S1687" s="98"/>
      <c r="T1687" s="98"/>
      <c r="U1687" s="98"/>
      <c r="V1687" s="98"/>
      <c r="W1687" s="98"/>
      <c r="X1687" s="98"/>
      <c r="Y1687" s="98"/>
      <c r="Z1687" s="98"/>
      <c r="AA1687" s="98"/>
      <c r="AE1687" s="98"/>
      <c r="AF1687" s="98"/>
      <c r="AG1687" s="98"/>
      <c r="AH1687" s="98"/>
      <c r="AI1687" s="98"/>
      <c r="AJ1687" s="98"/>
      <c r="AK1687" s="98"/>
    </row>
    <row r="1688" ht="14.25">
      <c r="A1688" s="98"/>
      <c r="B1688" s="98"/>
      <c r="C1688" s="98"/>
      <c r="D1688" s="98"/>
      <c r="E1688" s="98"/>
      <c r="F1688" s="98"/>
      <c r="G1688" s="98"/>
      <c r="H1688" s="98"/>
      <c r="I1688" s="98"/>
      <c r="J1688" s="98"/>
      <c r="K1688" s="98"/>
      <c r="L1688" s="98"/>
      <c r="M1688" s="98"/>
      <c r="R1688" s="98"/>
      <c r="S1688" s="98"/>
      <c r="T1688" s="98"/>
      <c r="U1688" s="98"/>
      <c r="V1688" s="98"/>
      <c r="W1688" s="98"/>
      <c r="X1688" s="98"/>
      <c r="Y1688" s="98"/>
      <c r="Z1688" s="98"/>
      <c r="AA1688" s="98"/>
      <c r="AE1688" s="98"/>
      <c r="AF1688" s="98"/>
      <c r="AG1688" s="98"/>
      <c r="AH1688" s="98"/>
      <c r="AI1688" s="98"/>
      <c r="AJ1688" s="98"/>
      <c r="AK1688" s="98"/>
    </row>
    <row r="1689" ht="14.25">
      <c r="A1689" s="98"/>
      <c r="B1689" s="98"/>
      <c r="C1689" s="98"/>
      <c r="D1689" s="98"/>
      <c r="E1689" s="98"/>
      <c r="F1689" s="98"/>
      <c r="G1689" s="98"/>
      <c r="H1689" s="98"/>
      <c r="I1689" s="98"/>
      <c r="J1689" s="98"/>
      <c r="K1689" s="98"/>
      <c r="L1689" s="98"/>
      <c r="M1689" s="98"/>
      <c r="R1689" s="98"/>
      <c r="S1689" s="98"/>
      <c r="T1689" s="98"/>
      <c r="U1689" s="98"/>
      <c r="V1689" s="98"/>
      <c r="W1689" s="98"/>
      <c r="X1689" s="98"/>
      <c r="Y1689" s="98"/>
      <c r="Z1689" s="98"/>
      <c r="AA1689" s="98"/>
      <c r="AE1689" s="98"/>
      <c r="AF1689" s="98"/>
      <c r="AG1689" s="98"/>
      <c r="AH1689" s="98"/>
      <c r="AI1689" s="98"/>
      <c r="AJ1689" s="98"/>
      <c r="AK1689" s="98"/>
    </row>
    <row r="1690" ht="14.25">
      <c r="A1690" s="98"/>
      <c r="B1690" s="98"/>
      <c r="C1690" s="98"/>
      <c r="D1690" s="98"/>
      <c r="E1690" s="98"/>
      <c r="F1690" s="98"/>
      <c r="G1690" s="98"/>
      <c r="H1690" s="98"/>
      <c r="I1690" s="98"/>
      <c r="J1690" s="98"/>
      <c r="K1690" s="98"/>
      <c r="L1690" s="98"/>
      <c r="M1690" s="98"/>
      <c r="R1690" s="98"/>
      <c r="S1690" s="98"/>
      <c r="T1690" s="98"/>
      <c r="U1690" s="98"/>
      <c r="V1690" s="98"/>
      <c r="W1690" s="98"/>
      <c r="X1690" s="98"/>
      <c r="Y1690" s="98"/>
      <c r="Z1690" s="98"/>
      <c r="AA1690" s="98"/>
      <c r="AE1690" s="98"/>
      <c r="AF1690" s="98"/>
      <c r="AG1690" s="98"/>
      <c r="AH1690" s="98"/>
      <c r="AI1690" s="98"/>
      <c r="AJ1690" s="98"/>
      <c r="AK1690" s="98"/>
    </row>
    <row r="1691" ht="14.25">
      <c r="A1691" s="98"/>
      <c r="B1691" s="98"/>
      <c r="C1691" s="98"/>
      <c r="D1691" s="98"/>
      <c r="E1691" s="98"/>
      <c r="F1691" s="98"/>
      <c r="G1691" s="98"/>
      <c r="H1691" s="98"/>
      <c r="I1691" s="98"/>
      <c r="J1691" s="98"/>
      <c r="K1691" s="98"/>
      <c r="L1691" s="98"/>
      <c r="M1691" s="98"/>
      <c r="R1691" s="98"/>
      <c r="S1691" s="98"/>
      <c r="T1691" s="98"/>
      <c r="U1691" s="98"/>
      <c r="V1691" s="98"/>
      <c r="W1691" s="98"/>
      <c r="X1691" s="98"/>
      <c r="Y1691" s="98"/>
      <c r="Z1691" s="98"/>
      <c r="AA1691" s="98"/>
      <c r="AE1691" s="98"/>
      <c r="AF1691" s="98"/>
      <c r="AG1691" s="98"/>
      <c r="AH1691" s="98"/>
      <c r="AI1691" s="98"/>
      <c r="AJ1691" s="98"/>
      <c r="AK1691" s="98"/>
    </row>
    <row r="1692" ht="14.25">
      <c r="A1692" s="98"/>
      <c r="B1692" s="98"/>
      <c r="C1692" s="98"/>
      <c r="D1692" s="98"/>
      <c r="E1692" s="98"/>
      <c r="F1692" s="98"/>
      <c r="G1692" s="98"/>
      <c r="H1692" s="98"/>
      <c r="I1692" s="98"/>
      <c r="J1692" s="98"/>
      <c r="K1692" s="98"/>
      <c r="L1692" s="98"/>
      <c r="M1692" s="98"/>
      <c r="R1692" s="98"/>
      <c r="S1692" s="98"/>
      <c r="T1692" s="98"/>
      <c r="U1692" s="98"/>
      <c r="V1692" s="98"/>
      <c r="W1692" s="98"/>
      <c r="X1692" s="98"/>
      <c r="Y1692" s="98"/>
      <c r="Z1692" s="98"/>
      <c r="AA1692" s="98"/>
      <c r="AE1692" s="98"/>
      <c r="AF1692" s="98"/>
      <c r="AG1692" s="98"/>
      <c r="AH1692" s="98"/>
      <c r="AI1692" s="98"/>
      <c r="AJ1692" s="98"/>
      <c r="AK1692" s="98"/>
    </row>
    <row r="1693" ht="14.25">
      <c r="A1693" s="98"/>
      <c r="B1693" s="98"/>
      <c r="C1693" s="98"/>
      <c r="D1693" s="98"/>
      <c r="E1693" s="98"/>
      <c r="F1693" s="98"/>
      <c r="G1693" s="98"/>
      <c r="H1693" s="98"/>
      <c r="I1693" s="98"/>
      <c r="J1693" s="98"/>
      <c r="K1693" s="98"/>
      <c r="L1693" s="98"/>
      <c r="M1693" s="98"/>
      <c r="R1693" s="98"/>
      <c r="S1693" s="98"/>
      <c r="T1693" s="98"/>
      <c r="U1693" s="98"/>
      <c r="V1693" s="98"/>
      <c r="W1693" s="98"/>
      <c r="X1693" s="98"/>
      <c r="Y1693" s="98"/>
      <c r="Z1693" s="98"/>
      <c r="AA1693" s="98"/>
      <c r="AE1693" s="98"/>
      <c r="AF1693" s="98"/>
      <c r="AG1693" s="98"/>
      <c r="AH1693" s="98"/>
      <c r="AI1693" s="98"/>
      <c r="AJ1693" s="98"/>
      <c r="AK1693" s="98"/>
    </row>
    <row r="1694" ht="14.25">
      <c r="A1694" s="98"/>
      <c r="B1694" s="98"/>
      <c r="C1694" s="98"/>
      <c r="D1694" s="98"/>
      <c r="E1694" s="98"/>
      <c r="F1694" s="98"/>
      <c r="G1694" s="98"/>
      <c r="H1694" s="98"/>
      <c r="I1694" s="98"/>
      <c r="J1694" s="98"/>
      <c r="K1694" s="98"/>
      <c r="L1694" s="98"/>
      <c r="M1694" s="98"/>
      <c r="R1694" s="98"/>
      <c r="S1694" s="98"/>
      <c r="T1694" s="98"/>
      <c r="U1694" s="98"/>
      <c r="V1694" s="98"/>
      <c r="W1694" s="98"/>
      <c r="X1694" s="98"/>
      <c r="Y1694" s="98"/>
      <c r="Z1694" s="98"/>
      <c r="AA1694" s="98"/>
      <c r="AE1694" s="98"/>
      <c r="AF1694" s="98"/>
      <c r="AG1694" s="98"/>
      <c r="AH1694" s="98"/>
      <c r="AI1694" s="98"/>
      <c r="AJ1694" s="98"/>
      <c r="AK1694" s="98"/>
    </row>
    <row r="1695" ht="14.25">
      <c r="A1695" s="98"/>
      <c r="B1695" s="98"/>
      <c r="C1695" s="98"/>
      <c r="D1695" s="98"/>
      <c r="E1695" s="98"/>
      <c r="F1695" s="98"/>
      <c r="G1695" s="98"/>
      <c r="H1695" s="98"/>
      <c r="I1695" s="98"/>
      <c r="J1695" s="98"/>
      <c r="K1695" s="98"/>
      <c r="L1695" s="98"/>
      <c r="M1695" s="98"/>
      <c r="R1695" s="98"/>
      <c r="S1695" s="98"/>
      <c r="T1695" s="98"/>
      <c r="U1695" s="98"/>
      <c r="V1695" s="98"/>
      <c r="W1695" s="98"/>
      <c r="X1695" s="98"/>
      <c r="Y1695" s="98"/>
      <c r="Z1695" s="98"/>
      <c r="AA1695" s="98"/>
      <c r="AE1695" s="98"/>
      <c r="AF1695" s="98"/>
      <c r="AG1695" s="98"/>
      <c r="AH1695" s="98"/>
      <c r="AI1695" s="98"/>
      <c r="AJ1695" s="98"/>
      <c r="AK1695" s="98"/>
    </row>
    <row r="1696" ht="14.25">
      <c r="A1696" s="98"/>
      <c r="B1696" s="98"/>
      <c r="C1696" s="98"/>
      <c r="D1696" s="98"/>
      <c r="E1696" s="98"/>
      <c r="F1696" s="98"/>
      <c r="G1696" s="98"/>
      <c r="H1696" s="98"/>
      <c r="I1696" s="98"/>
      <c r="J1696" s="98"/>
      <c r="K1696" s="98"/>
      <c r="L1696" s="98"/>
      <c r="M1696" s="98"/>
      <c r="R1696" s="98"/>
      <c r="S1696" s="98"/>
      <c r="T1696" s="98"/>
      <c r="U1696" s="98"/>
      <c r="V1696" s="98"/>
      <c r="W1696" s="98"/>
      <c r="X1696" s="98"/>
      <c r="Y1696" s="98"/>
      <c r="Z1696" s="98"/>
      <c r="AA1696" s="98"/>
      <c r="AE1696" s="98"/>
      <c r="AF1696" s="98"/>
      <c r="AG1696" s="98"/>
      <c r="AH1696" s="98"/>
      <c r="AI1696" s="98"/>
      <c r="AJ1696" s="98"/>
      <c r="AK1696" s="98"/>
    </row>
    <row r="1697" ht="14.25">
      <c r="A1697" s="98"/>
      <c r="B1697" s="98"/>
      <c r="C1697" s="98"/>
      <c r="D1697" s="98"/>
      <c r="E1697" s="98"/>
      <c r="F1697" s="98"/>
      <c r="G1697" s="98"/>
      <c r="H1697" s="98"/>
      <c r="I1697" s="98"/>
      <c r="J1697" s="98"/>
      <c r="K1697" s="98"/>
      <c r="L1697" s="98"/>
      <c r="M1697" s="98"/>
      <c r="R1697" s="98"/>
      <c r="S1697" s="98"/>
      <c r="T1697" s="98"/>
      <c r="U1697" s="98"/>
      <c r="V1697" s="98"/>
      <c r="W1697" s="98"/>
      <c r="X1697" s="98"/>
      <c r="Y1697" s="98"/>
      <c r="Z1697" s="98"/>
      <c r="AA1697" s="98"/>
      <c r="AE1697" s="98"/>
      <c r="AF1697" s="98"/>
      <c r="AG1697" s="98"/>
      <c r="AH1697" s="98"/>
      <c r="AI1697" s="98"/>
      <c r="AJ1697" s="98"/>
      <c r="AK1697" s="98"/>
    </row>
    <row r="1698" ht="14.25">
      <c r="A1698" s="98"/>
      <c r="B1698" s="98"/>
      <c r="C1698" s="98"/>
      <c r="D1698" s="98"/>
      <c r="E1698" s="98"/>
      <c r="F1698" s="98"/>
      <c r="G1698" s="98"/>
      <c r="H1698" s="98"/>
      <c r="I1698" s="98"/>
      <c r="J1698" s="98"/>
      <c r="K1698" s="98"/>
      <c r="L1698" s="98"/>
      <c r="M1698" s="98"/>
      <c r="R1698" s="98"/>
      <c r="S1698" s="98"/>
      <c r="T1698" s="98"/>
      <c r="U1698" s="98"/>
      <c r="V1698" s="98"/>
      <c r="W1698" s="98"/>
      <c r="X1698" s="98"/>
      <c r="Y1698" s="98"/>
      <c r="Z1698" s="98"/>
      <c r="AA1698" s="98"/>
      <c r="AE1698" s="98"/>
      <c r="AF1698" s="98"/>
      <c r="AG1698" s="98"/>
      <c r="AH1698" s="98"/>
      <c r="AI1698" s="98"/>
      <c r="AJ1698" s="98"/>
      <c r="AK1698" s="98"/>
    </row>
    <row r="1699" ht="14.25">
      <c r="A1699" s="98"/>
      <c r="B1699" s="98"/>
      <c r="C1699" s="98"/>
      <c r="D1699" s="98"/>
      <c r="E1699" s="98"/>
      <c r="F1699" s="98"/>
      <c r="G1699" s="98"/>
      <c r="H1699" s="98"/>
      <c r="I1699" s="98"/>
      <c r="J1699" s="98"/>
      <c r="K1699" s="98"/>
      <c r="L1699" s="98"/>
      <c r="M1699" s="98"/>
      <c r="R1699" s="98"/>
      <c r="S1699" s="98"/>
      <c r="T1699" s="98"/>
      <c r="U1699" s="98"/>
      <c r="V1699" s="98"/>
      <c r="W1699" s="98"/>
      <c r="X1699" s="98"/>
      <c r="Y1699" s="98"/>
      <c r="Z1699" s="98"/>
      <c r="AA1699" s="98"/>
      <c r="AE1699" s="98"/>
      <c r="AF1699" s="98"/>
      <c r="AG1699" s="98"/>
      <c r="AH1699" s="98"/>
      <c r="AI1699" s="98"/>
      <c r="AJ1699" s="98"/>
      <c r="AK1699" s="98"/>
    </row>
    <row r="1700" ht="14.25">
      <c r="A1700" s="98"/>
      <c r="B1700" s="98"/>
      <c r="C1700" s="98"/>
      <c r="D1700" s="98"/>
      <c r="E1700" s="98"/>
      <c r="F1700" s="98"/>
      <c r="G1700" s="98"/>
      <c r="H1700" s="98"/>
      <c r="I1700" s="98"/>
      <c r="J1700" s="98"/>
      <c r="K1700" s="98"/>
      <c r="L1700" s="98"/>
      <c r="M1700" s="98"/>
      <c r="R1700" s="98"/>
      <c r="S1700" s="98"/>
      <c r="T1700" s="98"/>
      <c r="U1700" s="98"/>
      <c r="V1700" s="98"/>
      <c r="W1700" s="98"/>
      <c r="X1700" s="98"/>
      <c r="Y1700" s="98"/>
      <c r="Z1700" s="98"/>
      <c r="AA1700" s="98"/>
      <c r="AE1700" s="98"/>
      <c r="AF1700" s="98"/>
      <c r="AG1700" s="98"/>
      <c r="AH1700" s="98"/>
      <c r="AI1700" s="98"/>
      <c r="AJ1700" s="98"/>
      <c r="AK1700" s="98"/>
    </row>
    <row r="1701" ht="14.25">
      <c r="A1701" s="98"/>
      <c r="B1701" s="98"/>
      <c r="C1701" s="98"/>
      <c r="D1701" s="98"/>
      <c r="E1701" s="98"/>
      <c r="F1701" s="98"/>
      <c r="G1701" s="98"/>
      <c r="H1701" s="98"/>
      <c r="I1701" s="98"/>
      <c r="J1701" s="98"/>
      <c r="K1701" s="98"/>
      <c r="L1701" s="98"/>
      <c r="M1701" s="98"/>
      <c r="R1701" s="98"/>
      <c r="S1701" s="98"/>
      <c r="T1701" s="98"/>
      <c r="U1701" s="98"/>
      <c r="V1701" s="98"/>
      <c r="W1701" s="98"/>
      <c r="X1701" s="98"/>
      <c r="Y1701" s="98"/>
      <c r="Z1701" s="98"/>
      <c r="AA1701" s="98"/>
      <c r="AE1701" s="98"/>
      <c r="AF1701" s="98"/>
      <c r="AG1701" s="98"/>
      <c r="AH1701" s="98"/>
      <c r="AI1701" s="98"/>
      <c r="AJ1701" s="98"/>
      <c r="AK1701" s="98"/>
    </row>
    <row r="1702" ht="14.25">
      <c r="A1702" s="98"/>
      <c r="B1702" s="98"/>
      <c r="C1702" s="98"/>
      <c r="D1702" s="98"/>
      <c r="E1702" s="98"/>
      <c r="F1702" s="98"/>
      <c r="G1702" s="98"/>
      <c r="H1702" s="98"/>
      <c r="I1702" s="98"/>
      <c r="J1702" s="98"/>
      <c r="K1702" s="98"/>
      <c r="L1702" s="98"/>
      <c r="M1702" s="98"/>
      <c r="R1702" s="98"/>
      <c r="S1702" s="98"/>
      <c r="T1702" s="98"/>
      <c r="U1702" s="98"/>
      <c r="V1702" s="98"/>
      <c r="W1702" s="98"/>
      <c r="X1702" s="98"/>
      <c r="Y1702" s="98"/>
      <c r="Z1702" s="98"/>
      <c r="AA1702" s="98"/>
      <c r="AE1702" s="98"/>
      <c r="AF1702" s="98"/>
      <c r="AG1702" s="98"/>
      <c r="AH1702" s="98"/>
      <c r="AI1702" s="98"/>
      <c r="AJ1702" s="98"/>
      <c r="AK1702" s="98"/>
    </row>
    <row r="1703" ht="14.25">
      <c r="A1703" s="98"/>
      <c r="B1703" s="98"/>
      <c r="C1703" s="98"/>
      <c r="D1703" s="98"/>
      <c r="E1703" s="98"/>
      <c r="F1703" s="98"/>
      <c r="G1703" s="98"/>
      <c r="H1703" s="98"/>
      <c r="I1703" s="98"/>
      <c r="J1703" s="98"/>
      <c r="K1703" s="98"/>
      <c r="L1703" s="98"/>
      <c r="M1703" s="98"/>
      <c r="R1703" s="98"/>
      <c r="S1703" s="98"/>
      <c r="T1703" s="98"/>
      <c r="U1703" s="98"/>
      <c r="V1703" s="98"/>
      <c r="W1703" s="98"/>
      <c r="X1703" s="98"/>
      <c r="Y1703" s="98"/>
      <c r="Z1703" s="98"/>
      <c r="AA1703" s="98"/>
      <c r="AE1703" s="98"/>
      <c r="AF1703" s="98"/>
      <c r="AG1703" s="98"/>
      <c r="AH1703" s="98"/>
      <c r="AI1703" s="98"/>
      <c r="AJ1703" s="98"/>
      <c r="AK1703" s="98"/>
    </row>
    <row r="1704" ht="14.25">
      <c r="A1704" s="98"/>
      <c r="B1704" s="98"/>
      <c r="C1704" s="98"/>
      <c r="D1704" s="98"/>
      <c r="E1704" s="98"/>
      <c r="F1704" s="98"/>
      <c r="G1704" s="98"/>
      <c r="H1704" s="98"/>
      <c r="I1704" s="98"/>
      <c r="J1704" s="98"/>
      <c r="K1704" s="98"/>
      <c r="L1704" s="98"/>
      <c r="M1704" s="98"/>
      <c r="R1704" s="98"/>
      <c r="S1704" s="98"/>
      <c r="T1704" s="98"/>
      <c r="U1704" s="98"/>
      <c r="V1704" s="98"/>
      <c r="W1704" s="98"/>
      <c r="X1704" s="98"/>
      <c r="Y1704" s="98"/>
      <c r="Z1704" s="98"/>
      <c r="AA1704" s="98"/>
      <c r="AE1704" s="98"/>
      <c r="AF1704" s="98"/>
      <c r="AG1704" s="98"/>
      <c r="AH1704" s="98"/>
      <c r="AI1704" s="98"/>
      <c r="AJ1704" s="98"/>
      <c r="AK1704" s="98"/>
    </row>
    <row r="1705" ht="14.25">
      <c r="A1705" s="98"/>
      <c r="B1705" s="98"/>
      <c r="C1705" s="98"/>
      <c r="D1705" s="98"/>
      <c r="E1705" s="98"/>
      <c r="F1705" s="98"/>
      <c r="G1705" s="98"/>
      <c r="H1705" s="98"/>
      <c r="I1705" s="98"/>
      <c r="J1705" s="98"/>
      <c r="K1705" s="98"/>
      <c r="L1705" s="98"/>
      <c r="M1705" s="98"/>
      <c r="R1705" s="98"/>
      <c r="S1705" s="98"/>
      <c r="T1705" s="98"/>
      <c r="U1705" s="98"/>
      <c r="V1705" s="98"/>
      <c r="W1705" s="98"/>
      <c r="X1705" s="98"/>
      <c r="Y1705" s="98"/>
      <c r="Z1705" s="98"/>
      <c r="AA1705" s="98"/>
      <c r="AE1705" s="98"/>
      <c r="AF1705" s="98"/>
      <c r="AG1705" s="98"/>
      <c r="AH1705" s="98"/>
      <c r="AI1705" s="98"/>
      <c r="AJ1705" s="98"/>
      <c r="AK1705" s="98"/>
    </row>
    <row r="1706" ht="14.25">
      <c r="A1706" s="98"/>
      <c r="B1706" s="98"/>
      <c r="C1706" s="98"/>
      <c r="D1706" s="98"/>
      <c r="E1706" s="98"/>
      <c r="F1706" s="98"/>
      <c r="G1706" s="98"/>
      <c r="H1706" s="98"/>
      <c r="I1706" s="98"/>
      <c r="J1706" s="98"/>
      <c r="K1706" s="98"/>
      <c r="L1706" s="98"/>
      <c r="M1706" s="98"/>
      <c r="R1706" s="98"/>
      <c r="S1706" s="98"/>
      <c r="T1706" s="98"/>
      <c r="U1706" s="98"/>
      <c r="V1706" s="98"/>
      <c r="W1706" s="98"/>
      <c r="X1706" s="98"/>
      <c r="Y1706" s="98"/>
      <c r="Z1706" s="98"/>
      <c r="AA1706" s="98"/>
      <c r="AE1706" s="98"/>
      <c r="AF1706" s="98"/>
      <c r="AG1706" s="98"/>
      <c r="AH1706" s="98"/>
      <c r="AI1706" s="98"/>
      <c r="AJ1706" s="98"/>
      <c r="AK1706" s="98"/>
    </row>
    <row r="1707" ht="14.25">
      <c r="A1707" s="98"/>
      <c r="B1707" s="98"/>
      <c r="C1707" s="98"/>
      <c r="D1707" s="98"/>
      <c r="E1707" s="98"/>
      <c r="F1707" s="98"/>
      <c r="G1707" s="98"/>
      <c r="H1707" s="98"/>
      <c r="I1707" s="98"/>
      <c r="J1707" s="98"/>
      <c r="K1707" s="98"/>
      <c r="L1707" s="98"/>
      <c r="M1707" s="98"/>
      <c r="R1707" s="98"/>
      <c r="S1707" s="98"/>
      <c r="T1707" s="98"/>
      <c r="U1707" s="98"/>
      <c r="V1707" s="98"/>
      <c r="W1707" s="98"/>
      <c r="X1707" s="98"/>
      <c r="Y1707" s="98"/>
      <c r="Z1707" s="98"/>
      <c r="AA1707" s="98"/>
      <c r="AE1707" s="98"/>
      <c r="AF1707" s="98"/>
      <c r="AG1707" s="98"/>
      <c r="AH1707" s="98"/>
      <c r="AI1707" s="98"/>
      <c r="AJ1707" s="98"/>
      <c r="AK1707" s="98"/>
    </row>
    <row r="1708" ht="14.25">
      <c r="A1708" s="98"/>
      <c r="B1708" s="98"/>
      <c r="C1708" s="98"/>
      <c r="D1708" s="98"/>
      <c r="E1708" s="98"/>
      <c r="F1708" s="98"/>
      <c r="G1708" s="98"/>
      <c r="H1708" s="98"/>
      <c r="I1708" s="98"/>
      <c r="J1708" s="98"/>
      <c r="K1708" s="98"/>
      <c r="L1708" s="98"/>
      <c r="M1708" s="98"/>
      <c r="R1708" s="98"/>
      <c r="S1708" s="98"/>
      <c r="T1708" s="98"/>
      <c r="U1708" s="98"/>
      <c r="V1708" s="98"/>
      <c r="W1708" s="98"/>
      <c r="X1708" s="98"/>
      <c r="Y1708" s="98"/>
      <c r="Z1708" s="98"/>
      <c r="AA1708" s="98"/>
      <c r="AE1708" s="98"/>
      <c r="AF1708" s="98"/>
      <c r="AG1708" s="98"/>
      <c r="AH1708" s="98"/>
      <c r="AI1708" s="98"/>
      <c r="AJ1708" s="98"/>
      <c r="AK1708" s="98"/>
    </row>
    <row r="1709" ht="14.25">
      <c r="A1709" s="98"/>
      <c r="B1709" s="98"/>
      <c r="C1709" s="98"/>
      <c r="D1709" s="98"/>
      <c r="E1709" s="98"/>
      <c r="F1709" s="98"/>
      <c r="G1709" s="98"/>
      <c r="H1709" s="98"/>
      <c r="I1709" s="98"/>
      <c r="J1709" s="98"/>
      <c r="K1709" s="98"/>
      <c r="L1709" s="98"/>
      <c r="M1709" s="98"/>
      <c r="R1709" s="98"/>
      <c r="S1709" s="98"/>
      <c r="T1709" s="98"/>
      <c r="U1709" s="98"/>
      <c r="V1709" s="98"/>
      <c r="W1709" s="98"/>
      <c r="X1709" s="98"/>
      <c r="Y1709" s="98"/>
      <c r="Z1709" s="98"/>
      <c r="AA1709" s="98"/>
      <c r="AE1709" s="98"/>
      <c r="AF1709" s="98"/>
      <c r="AG1709" s="98"/>
      <c r="AH1709" s="98"/>
      <c r="AI1709" s="98"/>
      <c r="AJ1709" s="98"/>
      <c r="AK1709" s="98"/>
    </row>
    <row r="1710" ht="14.25">
      <c r="A1710" s="98"/>
      <c r="B1710" s="98"/>
      <c r="C1710" s="98"/>
      <c r="D1710" s="98"/>
      <c r="E1710" s="98"/>
      <c r="F1710" s="98"/>
      <c r="G1710" s="98"/>
      <c r="H1710" s="98"/>
      <c r="I1710" s="98"/>
      <c r="J1710" s="98"/>
      <c r="K1710" s="98"/>
      <c r="L1710" s="98"/>
      <c r="M1710" s="98"/>
      <c r="R1710" s="98"/>
      <c r="S1710" s="98"/>
      <c r="T1710" s="98"/>
      <c r="U1710" s="98"/>
      <c r="V1710" s="98"/>
      <c r="W1710" s="98"/>
      <c r="X1710" s="98"/>
      <c r="Y1710" s="98"/>
      <c r="Z1710" s="98"/>
      <c r="AA1710" s="98"/>
      <c r="AE1710" s="98"/>
      <c r="AF1710" s="98"/>
      <c r="AG1710" s="98"/>
      <c r="AH1710" s="98"/>
      <c r="AI1710" s="98"/>
      <c r="AJ1710" s="98"/>
      <c r="AK1710" s="98"/>
    </row>
    <row r="1711" ht="14.25">
      <c r="A1711" s="98"/>
      <c r="B1711" s="98"/>
      <c r="C1711" s="98"/>
      <c r="D1711" s="98"/>
      <c r="E1711" s="98"/>
      <c r="F1711" s="98"/>
      <c r="G1711" s="98"/>
      <c r="H1711" s="98"/>
      <c r="I1711" s="98"/>
      <c r="J1711" s="98"/>
      <c r="K1711" s="98"/>
      <c r="L1711" s="98"/>
      <c r="M1711" s="98"/>
      <c r="R1711" s="98"/>
      <c r="S1711" s="98"/>
      <c r="T1711" s="98"/>
      <c r="U1711" s="98"/>
      <c r="V1711" s="98"/>
      <c r="W1711" s="98"/>
      <c r="X1711" s="98"/>
      <c r="Y1711" s="98"/>
      <c r="Z1711" s="98"/>
      <c r="AA1711" s="98"/>
      <c r="AE1711" s="98"/>
      <c r="AF1711" s="98"/>
      <c r="AG1711" s="98"/>
      <c r="AH1711" s="98"/>
      <c r="AI1711" s="98"/>
      <c r="AJ1711" s="98"/>
      <c r="AK1711" s="98"/>
    </row>
    <row r="1712" ht="14.25">
      <c r="A1712" s="98"/>
      <c r="B1712" s="98"/>
      <c r="C1712" s="98"/>
      <c r="D1712" s="98"/>
      <c r="E1712" s="98"/>
      <c r="F1712" s="98"/>
      <c r="G1712" s="98"/>
      <c r="H1712" s="98"/>
      <c r="I1712" s="98"/>
      <c r="J1712" s="98"/>
      <c r="K1712" s="98"/>
      <c r="L1712" s="98"/>
      <c r="M1712" s="98"/>
      <c r="R1712" s="98"/>
      <c r="S1712" s="98"/>
      <c r="T1712" s="98"/>
      <c r="U1712" s="98"/>
      <c r="V1712" s="98"/>
      <c r="W1712" s="98"/>
      <c r="X1712" s="98"/>
      <c r="Y1712" s="98"/>
      <c r="Z1712" s="98"/>
      <c r="AA1712" s="98"/>
      <c r="AE1712" s="98"/>
      <c r="AF1712" s="98"/>
      <c r="AG1712" s="98"/>
      <c r="AH1712" s="98"/>
      <c r="AI1712" s="98"/>
      <c r="AJ1712" s="98"/>
      <c r="AK1712" s="98"/>
    </row>
    <row r="1713" ht="14.25">
      <c r="A1713" s="98"/>
      <c r="B1713" s="98"/>
      <c r="C1713" s="98"/>
      <c r="D1713" s="98"/>
      <c r="E1713" s="98"/>
      <c r="F1713" s="98"/>
      <c r="G1713" s="98"/>
      <c r="H1713" s="98"/>
      <c r="I1713" s="98"/>
      <c r="J1713" s="98"/>
      <c r="K1713" s="98"/>
      <c r="L1713" s="98"/>
      <c r="M1713" s="98"/>
      <c r="R1713" s="98"/>
      <c r="S1713" s="98"/>
      <c r="T1713" s="98"/>
      <c r="U1713" s="98"/>
      <c r="V1713" s="98"/>
      <c r="W1713" s="98"/>
      <c r="X1713" s="98"/>
      <c r="Y1713" s="98"/>
      <c r="Z1713" s="98"/>
      <c r="AA1713" s="98"/>
      <c r="AE1713" s="98"/>
      <c r="AF1713" s="98"/>
      <c r="AG1713" s="98"/>
      <c r="AH1713" s="98"/>
      <c r="AI1713" s="98"/>
      <c r="AJ1713" s="98"/>
      <c r="AK1713" s="98"/>
    </row>
    <row r="1714" ht="14.25">
      <c r="A1714" s="98"/>
      <c r="B1714" s="98"/>
      <c r="C1714" s="98"/>
      <c r="D1714" s="98"/>
      <c r="E1714" s="98"/>
      <c r="F1714" s="98"/>
      <c r="G1714" s="98"/>
      <c r="H1714" s="98"/>
      <c r="I1714" s="98"/>
      <c r="J1714" s="98"/>
      <c r="K1714" s="98"/>
      <c r="L1714" s="98"/>
      <c r="M1714" s="98"/>
      <c r="R1714" s="98"/>
      <c r="S1714" s="98"/>
      <c r="T1714" s="98"/>
      <c r="U1714" s="98"/>
      <c r="V1714" s="98"/>
      <c r="W1714" s="98"/>
      <c r="X1714" s="98"/>
      <c r="Y1714" s="98"/>
      <c r="Z1714" s="98"/>
      <c r="AA1714" s="98"/>
      <c r="AE1714" s="98"/>
      <c r="AF1714" s="98"/>
      <c r="AG1714" s="98"/>
      <c r="AH1714" s="98"/>
      <c r="AI1714" s="98"/>
      <c r="AJ1714" s="98"/>
      <c r="AK1714" s="98"/>
    </row>
    <row r="1715" ht="14.25">
      <c r="A1715" s="98"/>
      <c r="B1715" s="98"/>
      <c r="C1715" s="98"/>
      <c r="D1715" s="98"/>
      <c r="E1715" s="98"/>
      <c r="F1715" s="98"/>
      <c r="G1715" s="98"/>
      <c r="H1715" s="98"/>
      <c r="I1715" s="98"/>
      <c r="J1715" s="98"/>
      <c r="K1715" s="98"/>
      <c r="L1715" s="98"/>
      <c r="M1715" s="98"/>
      <c r="R1715" s="98"/>
      <c r="S1715" s="98"/>
      <c r="T1715" s="98"/>
      <c r="U1715" s="98"/>
      <c r="V1715" s="98"/>
      <c r="W1715" s="98"/>
      <c r="X1715" s="98"/>
      <c r="Y1715" s="98"/>
      <c r="Z1715" s="98"/>
      <c r="AA1715" s="98"/>
      <c r="AE1715" s="98"/>
      <c r="AF1715" s="98"/>
      <c r="AG1715" s="98"/>
      <c r="AH1715" s="98"/>
      <c r="AI1715" s="98"/>
      <c r="AJ1715" s="98"/>
      <c r="AK1715" s="98"/>
    </row>
    <row r="1716" ht="14.25">
      <c r="A1716" s="98"/>
      <c r="B1716" s="98"/>
      <c r="C1716" s="98"/>
      <c r="D1716" s="98"/>
      <c r="E1716" s="98"/>
      <c r="F1716" s="98"/>
      <c r="G1716" s="98"/>
      <c r="H1716" s="98"/>
      <c r="I1716" s="98"/>
      <c r="J1716" s="98"/>
      <c r="K1716" s="98"/>
      <c r="L1716" s="98"/>
      <c r="M1716" s="98"/>
      <c r="R1716" s="98"/>
      <c r="S1716" s="98"/>
      <c r="T1716" s="98"/>
      <c r="U1716" s="98"/>
      <c r="V1716" s="98"/>
      <c r="W1716" s="98"/>
      <c r="X1716" s="98"/>
      <c r="Y1716" s="98"/>
      <c r="Z1716" s="98"/>
      <c r="AA1716" s="98"/>
      <c r="AE1716" s="98"/>
      <c r="AF1716" s="98"/>
      <c r="AG1716" s="98"/>
      <c r="AH1716" s="98"/>
      <c r="AI1716" s="98"/>
      <c r="AJ1716" s="98"/>
      <c r="AK1716" s="98"/>
    </row>
    <row r="1717" ht="14.25">
      <c r="A1717" s="98"/>
      <c r="B1717" s="98"/>
      <c r="C1717" s="98"/>
      <c r="D1717" s="98"/>
      <c r="E1717" s="98"/>
      <c r="F1717" s="98"/>
      <c r="G1717" s="98"/>
      <c r="H1717" s="98"/>
      <c r="I1717" s="98"/>
      <c r="J1717" s="98"/>
      <c r="K1717" s="98"/>
      <c r="L1717" s="98"/>
      <c r="M1717" s="98"/>
      <c r="R1717" s="98"/>
      <c r="S1717" s="98"/>
      <c r="T1717" s="98"/>
      <c r="U1717" s="98"/>
      <c r="V1717" s="98"/>
      <c r="W1717" s="98"/>
      <c r="X1717" s="98"/>
      <c r="Y1717" s="98"/>
      <c r="Z1717" s="98"/>
      <c r="AA1717" s="98"/>
      <c r="AE1717" s="98"/>
      <c r="AF1717" s="98"/>
      <c r="AG1717" s="98"/>
      <c r="AH1717" s="98"/>
      <c r="AI1717" s="98"/>
      <c r="AJ1717" s="98"/>
      <c r="AK1717" s="98"/>
    </row>
    <row r="1718" ht="14.25">
      <c r="A1718" s="98"/>
      <c r="B1718" s="98"/>
      <c r="C1718" s="98"/>
      <c r="D1718" s="98"/>
      <c r="E1718" s="98"/>
      <c r="F1718" s="98"/>
      <c r="G1718" s="98"/>
      <c r="H1718" s="98"/>
      <c r="I1718" s="98"/>
      <c r="J1718" s="98"/>
      <c r="K1718" s="98"/>
      <c r="L1718" s="98"/>
      <c r="M1718" s="98"/>
      <c r="R1718" s="98"/>
      <c r="S1718" s="98"/>
      <c r="T1718" s="98"/>
      <c r="U1718" s="98"/>
      <c r="V1718" s="98"/>
      <c r="W1718" s="98"/>
      <c r="X1718" s="98"/>
      <c r="Y1718" s="98"/>
      <c r="Z1718" s="98"/>
      <c r="AA1718" s="98"/>
      <c r="AE1718" s="98"/>
      <c r="AF1718" s="98"/>
      <c r="AG1718" s="98"/>
      <c r="AH1718" s="98"/>
      <c r="AI1718" s="98"/>
      <c r="AJ1718" s="98"/>
      <c r="AK1718" s="98"/>
    </row>
    <row r="1719" ht="14.25">
      <c r="A1719" s="98"/>
      <c r="B1719" s="98"/>
      <c r="C1719" s="98"/>
      <c r="D1719" s="98"/>
      <c r="E1719" s="98"/>
      <c r="F1719" s="98"/>
      <c r="G1719" s="98"/>
      <c r="H1719" s="98"/>
      <c r="I1719" s="98"/>
      <c r="J1719" s="98"/>
      <c r="K1719" s="98"/>
      <c r="L1719" s="98"/>
      <c r="M1719" s="98"/>
      <c r="R1719" s="98"/>
      <c r="S1719" s="98"/>
      <c r="T1719" s="98"/>
      <c r="U1719" s="98"/>
      <c r="V1719" s="98"/>
      <c r="W1719" s="98"/>
      <c r="X1719" s="98"/>
      <c r="Y1719" s="98"/>
      <c r="Z1719" s="98"/>
      <c r="AA1719" s="98"/>
      <c r="AE1719" s="98"/>
      <c r="AF1719" s="98"/>
      <c r="AG1719" s="98"/>
      <c r="AH1719" s="98"/>
      <c r="AI1719" s="98"/>
      <c r="AJ1719" s="98"/>
      <c r="AK1719" s="98"/>
    </row>
    <row r="1720" ht="14.25">
      <c r="A1720" s="98"/>
      <c r="B1720" s="98"/>
      <c r="C1720" s="98"/>
      <c r="D1720" s="98"/>
      <c r="E1720" s="98"/>
      <c r="F1720" s="98"/>
      <c r="G1720" s="98"/>
      <c r="H1720" s="98"/>
      <c r="I1720" s="98"/>
      <c r="J1720" s="98"/>
      <c r="K1720" s="98"/>
      <c r="L1720" s="98"/>
      <c r="M1720" s="98"/>
      <c r="R1720" s="98"/>
      <c r="S1720" s="98"/>
      <c r="T1720" s="98"/>
      <c r="U1720" s="98"/>
      <c r="V1720" s="98"/>
      <c r="W1720" s="98"/>
      <c r="X1720" s="98"/>
      <c r="Y1720" s="98"/>
      <c r="Z1720" s="98"/>
      <c r="AA1720" s="98"/>
      <c r="AE1720" s="98"/>
      <c r="AF1720" s="98"/>
      <c r="AG1720" s="98"/>
      <c r="AH1720" s="98"/>
      <c r="AI1720" s="98"/>
      <c r="AJ1720" s="98"/>
      <c r="AK1720" s="98"/>
    </row>
    <row r="1721" ht="14.25">
      <c r="A1721" s="98"/>
      <c r="B1721" s="98"/>
      <c r="C1721" s="98"/>
      <c r="D1721" s="98"/>
      <c r="E1721" s="98"/>
      <c r="F1721" s="98"/>
      <c r="G1721" s="98"/>
      <c r="H1721" s="98"/>
      <c r="I1721" s="98"/>
      <c r="J1721" s="98"/>
      <c r="K1721" s="98"/>
      <c r="L1721" s="98"/>
      <c r="M1721" s="98"/>
      <c r="R1721" s="98"/>
      <c r="S1721" s="98"/>
      <c r="T1721" s="98"/>
      <c r="U1721" s="98"/>
      <c r="V1721" s="98"/>
      <c r="W1721" s="98"/>
      <c r="X1721" s="98"/>
      <c r="Y1721" s="98"/>
      <c r="Z1721" s="98"/>
      <c r="AA1721" s="98"/>
      <c r="AE1721" s="98"/>
      <c r="AF1721" s="98"/>
      <c r="AG1721" s="98"/>
      <c r="AH1721" s="98"/>
      <c r="AI1721" s="98"/>
      <c r="AJ1721" s="98"/>
      <c r="AK1721" s="98"/>
    </row>
    <row r="1722" ht="14.25">
      <c r="A1722" s="98"/>
      <c r="B1722" s="98"/>
      <c r="C1722" s="98"/>
      <c r="D1722" s="98"/>
      <c r="E1722" s="98"/>
      <c r="F1722" s="98"/>
      <c r="G1722" s="98"/>
      <c r="H1722" s="98"/>
      <c r="I1722" s="98"/>
      <c r="J1722" s="98"/>
      <c r="K1722" s="98"/>
      <c r="L1722" s="98"/>
      <c r="M1722" s="98"/>
      <c r="R1722" s="98"/>
      <c r="S1722" s="98"/>
      <c r="T1722" s="98"/>
      <c r="U1722" s="98"/>
      <c r="V1722" s="98"/>
      <c r="W1722" s="98"/>
      <c r="X1722" s="98"/>
      <c r="Y1722" s="98"/>
      <c r="Z1722" s="98"/>
      <c r="AA1722" s="98"/>
      <c r="AE1722" s="98"/>
      <c r="AF1722" s="98"/>
      <c r="AG1722" s="98"/>
      <c r="AH1722" s="98"/>
      <c r="AI1722" s="98"/>
      <c r="AJ1722" s="98"/>
      <c r="AK1722" s="98"/>
    </row>
    <row r="1723" ht="14.25">
      <c r="A1723" s="98"/>
      <c r="B1723" s="98"/>
      <c r="C1723" s="98"/>
      <c r="D1723" s="98"/>
      <c r="E1723" s="98"/>
      <c r="F1723" s="98"/>
      <c r="G1723" s="98"/>
      <c r="H1723" s="98"/>
      <c r="I1723" s="98"/>
      <c r="J1723" s="98"/>
      <c r="K1723" s="98"/>
      <c r="L1723" s="98"/>
      <c r="M1723" s="98"/>
      <c r="R1723" s="98"/>
      <c r="S1723" s="98"/>
      <c r="T1723" s="98"/>
      <c r="U1723" s="98"/>
      <c r="V1723" s="98"/>
      <c r="W1723" s="98"/>
      <c r="X1723" s="98"/>
      <c r="Y1723" s="98"/>
      <c r="Z1723" s="98"/>
      <c r="AA1723" s="98"/>
      <c r="AE1723" s="98"/>
      <c r="AF1723" s="98"/>
      <c r="AG1723" s="98"/>
      <c r="AH1723" s="98"/>
      <c r="AI1723" s="98"/>
      <c r="AJ1723" s="98"/>
      <c r="AK1723" s="98"/>
    </row>
    <row r="1724" ht="14.25">
      <c r="A1724" s="98"/>
      <c r="B1724" s="98"/>
      <c r="C1724" s="98"/>
      <c r="D1724" s="98"/>
      <c r="E1724" s="98"/>
      <c r="F1724" s="98"/>
      <c r="G1724" s="98"/>
      <c r="H1724" s="98"/>
      <c r="I1724" s="98"/>
      <c r="J1724" s="98"/>
      <c r="K1724" s="98"/>
      <c r="L1724" s="98"/>
      <c r="M1724" s="98"/>
      <c r="R1724" s="98"/>
      <c r="S1724" s="98"/>
      <c r="T1724" s="98"/>
      <c r="U1724" s="98"/>
      <c r="V1724" s="98"/>
      <c r="W1724" s="98"/>
      <c r="X1724" s="98"/>
      <c r="Y1724" s="98"/>
      <c r="Z1724" s="98"/>
      <c r="AA1724" s="98"/>
      <c r="AE1724" s="98"/>
      <c r="AF1724" s="98"/>
      <c r="AG1724" s="98"/>
      <c r="AH1724" s="98"/>
      <c r="AI1724" s="98"/>
      <c r="AJ1724" s="98"/>
      <c r="AK1724" s="98"/>
    </row>
    <row r="1725" ht="14.25">
      <c r="A1725" s="98"/>
      <c r="B1725" s="98"/>
      <c r="C1725" s="98"/>
      <c r="D1725" s="98"/>
      <c r="E1725" s="98"/>
      <c r="F1725" s="98"/>
      <c r="G1725" s="98"/>
      <c r="H1725" s="98"/>
      <c r="I1725" s="98"/>
      <c r="J1725" s="98"/>
      <c r="K1725" s="98"/>
      <c r="L1725" s="98"/>
      <c r="M1725" s="98"/>
      <c r="R1725" s="98"/>
      <c r="S1725" s="98"/>
      <c r="T1725" s="98"/>
      <c r="U1725" s="98"/>
      <c r="V1725" s="98"/>
      <c r="W1725" s="98"/>
      <c r="X1725" s="98"/>
      <c r="Y1725" s="98"/>
      <c r="Z1725" s="98"/>
      <c r="AA1725" s="98"/>
      <c r="AE1725" s="98"/>
      <c r="AF1725" s="98"/>
      <c r="AG1725" s="98"/>
      <c r="AH1725" s="98"/>
      <c r="AI1725" s="98"/>
      <c r="AJ1725" s="98"/>
      <c r="AK1725" s="98"/>
    </row>
    <row r="1726" ht="14.25">
      <c r="A1726" s="98"/>
      <c r="B1726" s="98"/>
      <c r="C1726" s="98"/>
      <c r="D1726" s="98"/>
      <c r="E1726" s="98"/>
      <c r="F1726" s="98"/>
      <c r="G1726" s="98"/>
      <c r="H1726" s="98"/>
      <c r="I1726" s="98"/>
      <c r="J1726" s="98"/>
      <c r="K1726" s="98"/>
      <c r="L1726" s="98"/>
      <c r="M1726" s="98"/>
      <c r="R1726" s="98"/>
      <c r="S1726" s="98"/>
      <c r="T1726" s="98"/>
      <c r="U1726" s="98"/>
      <c r="V1726" s="98"/>
      <c r="W1726" s="98"/>
      <c r="X1726" s="98"/>
      <c r="Y1726" s="98"/>
      <c r="Z1726" s="98"/>
      <c r="AA1726" s="98"/>
      <c r="AE1726" s="98"/>
      <c r="AF1726" s="98"/>
      <c r="AG1726" s="98"/>
      <c r="AH1726" s="98"/>
      <c r="AI1726" s="98"/>
      <c r="AJ1726" s="98"/>
      <c r="AK1726" s="98"/>
    </row>
    <row r="1727" ht="14.25">
      <c r="A1727" s="98"/>
      <c r="B1727" s="98"/>
      <c r="C1727" s="98"/>
      <c r="D1727" s="98"/>
      <c r="E1727" s="98"/>
      <c r="F1727" s="98"/>
      <c r="G1727" s="98"/>
      <c r="H1727" s="98"/>
      <c r="I1727" s="98"/>
      <c r="J1727" s="98"/>
      <c r="K1727" s="98"/>
      <c r="L1727" s="98"/>
      <c r="M1727" s="98"/>
      <c r="R1727" s="98"/>
      <c r="S1727" s="98"/>
      <c r="T1727" s="98"/>
      <c r="U1727" s="98"/>
      <c r="V1727" s="98"/>
      <c r="W1727" s="98"/>
      <c r="X1727" s="98"/>
      <c r="Y1727" s="98"/>
      <c r="Z1727" s="98"/>
      <c r="AA1727" s="98"/>
      <c r="AE1727" s="98"/>
      <c r="AF1727" s="98"/>
      <c r="AG1727" s="98"/>
      <c r="AH1727" s="98"/>
      <c r="AI1727" s="98"/>
      <c r="AJ1727" s="98"/>
      <c r="AK1727" s="98"/>
    </row>
    <row r="1728" ht="14.25">
      <c r="A1728" s="98"/>
      <c r="B1728" s="98"/>
      <c r="C1728" s="98"/>
      <c r="D1728" s="98"/>
      <c r="E1728" s="98"/>
      <c r="F1728" s="98"/>
      <c r="G1728" s="98"/>
      <c r="H1728" s="98"/>
      <c r="I1728" s="98"/>
      <c r="J1728" s="98"/>
      <c r="K1728" s="98"/>
      <c r="L1728" s="98"/>
      <c r="M1728" s="98"/>
      <c r="R1728" s="98"/>
      <c r="S1728" s="98"/>
      <c r="T1728" s="98"/>
      <c r="U1728" s="98"/>
      <c r="V1728" s="98"/>
      <c r="W1728" s="98"/>
      <c r="X1728" s="98"/>
      <c r="Y1728" s="98"/>
      <c r="Z1728" s="98"/>
      <c r="AA1728" s="98"/>
      <c r="AE1728" s="98"/>
      <c r="AF1728" s="98"/>
      <c r="AG1728" s="98"/>
      <c r="AH1728" s="98"/>
      <c r="AI1728" s="98"/>
      <c r="AJ1728" s="98"/>
      <c r="AK1728" s="98"/>
    </row>
    <row r="1729" ht="14.25">
      <c r="A1729" s="98"/>
      <c r="B1729" s="98"/>
      <c r="C1729" s="98"/>
      <c r="D1729" s="98"/>
      <c r="E1729" s="98"/>
      <c r="F1729" s="98"/>
      <c r="G1729" s="98"/>
      <c r="H1729" s="98"/>
      <c r="I1729" s="98"/>
      <c r="J1729" s="98"/>
      <c r="K1729" s="98"/>
      <c r="L1729" s="98"/>
      <c r="M1729" s="98"/>
      <c r="R1729" s="98"/>
      <c r="S1729" s="98"/>
      <c r="T1729" s="98"/>
      <c r="U1729" s="98"/>
      <c r="V1729" s="98"/>
      <c r="W1729" s="98"/>
      <c r="X1729" s="98"/>
      <c r="Y1729" s="98"/>
      <c r="Z1729" s="98"/>
      <c r="AA1729" s="98"/>
      <c r="AE1729" s="98"/>
      <c r="AF1729" s="98"/>
      <c r="AG1729" s="98"/>
      <c r="AH1729" s="98"/>
      <c r="AI1729" s="98"/>
      <c r="AJ1729" s="98"/>
      <c r="AK1729" s="98"/>
    </row>
    <row r="1730" ht="14.25">
      <c r="A1730" s="98"/>
      <c r="B1730" s="98"/>
      <c r="C1730" s="98"/>
      <c r="D1730" s="98"/>
      <c r="E1730" s="98"/>
      <c r="F1730" s="98"/>
      <c r="G1730" s="98"/>
      <c r="H1730" s="98"/>
      <c r="I1730" s="98"/>
      <c r="J1730" s="98"/>
      <c r="K1730" s="98"/>
      <c r="L1730" s="98"/>
      <c r="M1730" s="98"/>
      <c r="R1730" s="98"/>
      <c r="S1730" s="98"/>
      <c r="T1730" s="98"/>
      <c r="U1730" s="98"/>
      <c r="V1730" s="98"/>
      <c r="W1730" s="98"/>
      <c r="X1730" s="98"/>
      <c r="Y1730" s="98"/>
      <c r="Z1730" s="98"/>
      <c r="AA1730" s="98"/>
      <c r="AE1730" s="98"/>
      <c r="AF1730" s="98"/>
      <c r="AG1730" s="98"/>
      <c r="AH1730" s="98"/>
      <c r="AI1730" s="98"/>
      <c r="AJ1730" s="98"/>
      <c r="AK1730" s="98"/>
    </row>
    <row r="1731" ht="14.25">
      <c r="A1731" s="98"/>
      <c r="B1731" s="98"/>
      <c r="C1731" s="98"/>
      <c r="D1731" s="98"/>
      <c r="E1731" s="98"/>
      <c r="F1731" s="98"/>
      <c r="G1731" s="98"/>
      <c r="H1731" s="98"/>
      <c r="I1731" s="98"/>
      <c r="J1731" s="98"/>
      <c r="K1731" s="98"/>
      <c r="L1731" s="98"/>
      <c r="M1731" s="98"/>
      <c r="R1731" s="98"/>
      <c r="S1731" s="98"/>
      <c r="T1731" s="98"/>
      <c r="U1731" s="98"/>
      <c r="V1731" s="98"/>
      <c r="W1731" s="98"/>
      <c r="X1731" s="98"/>
      <c r="Y1731" s="98"/>
      <c r="Z1731" s="98"/>
      <c r="AA1731" s="98"/>
      <c r="AE1731" s="98"/>
      <c r="AF1731" s="98"/>
      <c r="AG1731" s="98"/>
      <c r="AH1731" s="98"/>
      <c r="AI1731" s="98"/>
      <c r="AJ1731" s="98"/>
      <c r="AK1731" s="98"/>
    </row>
    <row r="1732" ht="14.25">
      <c r="A1732" s="98"/>
      <c r="B1732" s="98"/>
      <c r="C1732" s="98"/>
      <c r="D1732" s="98"/>
      <c r="E1732" s="98"/>
      <c r="F1732" s="98"/>
      <c r="G1732" s="98"/>
      <c r="H1732" s="98"/>
      <c r="I1732" s="98"/>
      <c r="J1732" s="98"/>
      <c r="K1732" s="98"/>
      <c r="L1732" s="98"/>
      <c r="M1732" s="98"/>
      <c r="R1732" s="98"/>
      <c r="S1732" s="98"/>
      <c r="T1732" s="98"/>
      <c r="U1732" s="98"/>
      <c r="V1732" s="98"/>
      <c r="W1732" s="98"/>
      <c r="X1732" s="98"/>
      <c r="Y1732" s="98"/>
      <c r="Z1732" s="98"/>
      <c r="AA1732" s="98"/>
      <c r="AE1732" s="98"/>
      <c r="AF1732" s="98"/>
      <c r="AG1732" s="98"/>
      <c r="AH1732" s="98"/>
      <c r="AI1732" s="98"/>
      <c r="AJ1732" s="98"/>
      <c r="AK1732" s="98"/>
    </row>
    <row r="1733" ht="14.25">
      <c r="A1733" s="98"/>
      <c r="B1733" s="98"/>
      <c r="C1733" s="98"/>
      <c r="D1733" s="98"/>
      <c r="E1733" s="98"/>
      <c r="F1733" s="98"/>
      <c r="G1733" s="98"/>
      <c r="H1733" s="98"/>
      <c r="I1733" s="98"/>
      <c r="J1733" s="98"/>
      <c r="K1733" s="98"/>
      <c r="L1733" s="98"/>
      <c r="M1733" s="98"/>
      <c r="R1733" s="98"/>
      <c r="S1733" s="98"/>
      <c r="T1733" s="98"/>
      <c r="U1733" s="98"/>
      <c r="V1733" s="98"/>
      <c r="W1733" s="98"/>
      <c r="X1733" s="98"/>
      <c r="Y1733" s="98"/>
      <c r="Z1733" s="98"/>
      <c r="AA1733" s="98"/>
      <c r="AE1733" s="98"/>
      <c r="AF1733" s="98"/>
      <c r="AG1733" s="98"/>
      <c r="AH1733" s="98"/>
      <c r="AI1733" s="98"/>
      <c r="AJ1733" s="98"/>
      <c r="AK1733" s="98"/>
    </row>
    <row r="1734" ht="14.25">
      <c r="A1734" s="98"/>
      <c r="B1734" s="98"/>
      <c r="C1734" s="98"/>
      <c r="D1734" s="98"/>
      <c r="E1734" s="98"/>
      <c r="F1734" s="98"/>
      <c r="G1734" s="98"/>
      <c r="H1734" s="98"/>
      <c r="I1734" s="98"/>
      <c r="J1734" s="98"/>
      <c r="K1734" s="98"/>
      <c r="L1734" s="98"/>
      <c r="M1734" s="98"/>
      <c r="R1734" s="98"/>
      <c r="S1734" s="98"/>
      <c r="T1734" s="98"/>
      <c r="U1734" s="98"/>
      <c r="V1734" s="98"/>
      <c r="W1734" s="98"/>
      <c r="X1734" s="98"/>
      <c r="Y1734" s="98"/>
      <c r="Z1734" s="98"/>
      <c r="AA1734" s="98"/>
      <c r="AE1734" s="98"/>
      <c r="AF1734" s="98"/>
      <c r="AG1734" s="98"/>
      <c r="AH1734" s="98"/>
      <c r="AI1734" s="98"/>
      <c r="AJ1734" s="98"/>
      <c r="AK1734" s="98"/>
    </row>
    <row r="1735" ht="14.25">
      <c r="A1735" s="98"/>
      <c r="B1735" s="98"/>
      <c r="C1735" s="98"/>
      <c r="D1735" s="98"/>
      <c r="E1735" s="98"/>
      <c r="F1735" s="98"/>
      <c r="G1735" s="98"/>
      <c r="H1735" s="98"/>
      <c r="I1735" s="98"/>
      <c r="J1735" s="98"/>
      <c r="K1735" s="98"/>
      <c r="L1735" s="98"/>
      <c r="M1735" s="98"/>
      <c r="R1735" s="98"/>
      <c r="S1735" s="98"/>
      <c r="T1735" s="98"/>
      <c r="U1735" s="98"/>
      <c r="V1735" s="98"/>
      <c r="W1735" s="98"/>
      <c r="X1735" s="98"/>
      <c r="Y1735" s="98"/>
      <c r="Z1735" s="98"/>
      <c r="AA1735" s="98"/>
      <c r="AE1735" s="98"/>
      <c r="AF1735" s="98"/>
      <c r="AG1735" s="98"/>
      <c r="AH1735" s="98"/>
      <c r="AI1735" s="98"/>
      <c r="AJ1735" s="98"/>
      <c r="AK1735" s="98"/>
    </row>
    <row r="1736" ht="14.25">
      <c r="A1736" s="98"/>
      <c r="B1736" s="98"/>
      <c r="C1736" s="98"/>
      <c r="D1736" s="98"/>
      <c r="E1736" s="98"/>
      <c r="F1736" s="98"/>
      <c r="G1736" s="98"/>
      <c r="H1736" s="98"/>
      <c r="I1736" s="98"/>
      <c r="J1736" s="98"/>
      <c r="K1736" s="98"/>
      <c r="L1736" s="98"/>
      <c r="M1736" s="98"/>
      <c r="R1736" s="98"/>
      <c r="S1736" s="98"/>
      <c r="T1736" s="98"/>
      <c r="U1736" s="98"/>
      <c r="V1736" s="98"/>
      <c r="W1736" s="98"/>
      <c r="X1736" s="98"/>
      <c r="Y1736" s="98"/>
      <c r="Z1736" s="98"/>
      <c r="AA1736" s="98"/>
      <c r="AE1736" s="98"/>
      <c r="AF1736" s="98"/>
      <c r="AG1736" s="98"/>
      <c r="AH1736" s="98"/>
      <c r="AI1736" s="98"/>
      <c r="AJ1736" s="98"/>
      <c r="AK1736" s="98"/>
    </row>
    <row r="1737" ht="14.25">
      <c r="A1737" s="98"/>
      <c r="B1737" s="98"/>
      <c r="C1737" s="98"/>
      <c r="D1737" s="98"/>
      <c r="E1737" s="98"/>
      <c r="F1737" s="98"/>
      <c r="G1737" s="98"/>
      <c r="H1737" s="98"/>
      <c r="I1737" s="98"/>
      <c r="J1737" s="98"/>
      <c r="K1737" s="98"/>
      <c r="L1737" s="98"/>
      <c r="M1737" s="98"/>
      <c r="R1737" s="98"/>
      <c r="S1737" s="98"/>
      <c r="T1737" s="98"/>
      <c r="U1737" s="98"/>
      <c r="V1737" s="98"/>
      <c r="W1737" s="98"/>
      <c r="X1737" s="98"/>
      <c r="Y1737" s="98"/>
      <c r="Z1737" s="98"/>
      <c r="AA1737" s="98"/>
      <c r="AE1737" s="98"/>
      <c r="AF1737" s="98"/>
      <c r="AG1737" s="98"/>
      <c r="AH1737" s="98"/>
      <c r="AI1737" s="98"/>
      <c r="AJ1737" s="98"/>
      <c r="AK1737" s="98"/>
    </row>
    <row r="1738" ht="14.25">
      <c r="A1738" s="98"/>
      <c r="B1738" s="98"/>
      <c r="C1738" s="98"/>
      <c r="D1738" s="98"/>
      <c r="E1738" s="98"/>
      <c r="F1738" s="98"/>
      <c r="G1738" s="98"/>
      <c r="H1738" s="98"/>
      <c r="I1738" s="98"/>
      <c r="J1738" s="98"/>
      <c r="K1738" s="98"/>
      <c r="L1738" s="98"/>
      <c r="M1738" s="98"/>
      <c r="R1738" s="98"/>
      <c r="S1738" s="98"/>
      <c r="T1738" s="98"/>
      <c r="U1738" s="98"/>
      <c r="V1738" s="98"/>
      <c r="W1738" s="98"/>
      <c r="X1738" s="98"/>
      <c r="Y1738" s="98"/>
      <c r="Z1738" s="98"/>
      <c r="AA1738" s="98"/>
      <c r="AE1738" s="98"/>
      <c r="AF1738" s="98"/>
      <c r="AG1738" s="98"/>
      <c r="AH1738" s="98"/>
      <c r="AI1738" s="98"/>
      <c r="AJ1738" s="98"/>
      <c r="AK1738" s="98"/>
    </row>
    <row r="1739" ht="14.25">
      <c r="A1739" s="98"/>
      <c r="B1739" s="98"/>
      <c r="C1739" s="98"/>
      <c r="D1739" s="98"/>
      <c r="E1739" s="98"/>
      <c r="F1739" s="98"/>
      <c r="G1739" s="98"/>
      <c r="H1739" s="98"/>
      <c r="I1739" s="98"/>
      <c r="J1739" s="98"/>
      <c r="K1739" s="98"/>
      <c r="L1739" s="98"/>
      <c r="M1739" s="98"/>
      <c r="R1739" s="98"/>
      <c r="S1739" s="98"/>
      <c r="T1739" s="98"/>
      <c r="U1739" s="98"/>
      <c r="V1739" s="98"/>
      <c r="W1739" s="98"/>
      <c r="X1739" s="98"/>
      <c r="Y1739" s="98"/>
      <c r="Z1739" s="98"/>
      <c r="AA1739" s="98"/>
      <c r="AE1739" s="98"/>
      <c r="AF1739" s="98"/>
      <c r="AG1739" s="98"/>
      <c r="AH1739" s="98"/>
      <c r="AI1739" s="98"/>
      <c r="AJ1739" s="98"/>
      <c r="AK1739" s="98"/>
    </row>
    <row r="1740" ht="14.25">
      <c r="A1740" s="98"/>
      <c r="B1740" s="98"/>
      <c r="C1740" s="98"/>
      <c r="D1740" s="98"/>
      <c r="E1740" s="98"/>
      <c r="F1740" s="98"/>
      <c r="G1740" s="98"/>
      <c r="H1740" s="98"/>
      <c r="I1740" s="98"/>
      <c r="J1740" s="98"/>
      <c r="K1740" s="98"/>
      <c r="L1740" s="98"/>
      <c r="M1740" s="98"/>
      <c r="R1740" s="98"/>
      <c r="S1740" s="98"/>
      <c r="T1740" s="98"/>
      <c r="U1740" s="98"/>
      <c r="V1740" s="98"/>
      <c r="W1740" s="98"/>
      <c r="X1740" s="98"/>
      <c r="Y1740" s="98"/>
      <c r="Z1740" s="98"/>
      <c r="AA1740" s="98"/>
      <c r="AE1740" s="98"/>
      <c r="AF1740" s="98"/>
      <c r="AG1740" s="98"/>
      <c r="AH1740" s="98"/>
      <c r="AI1740" s="98"/>
      <c r="AJ1740" s="98"/>
      <c r="AK1740" s="98"/>
    </row>
    <row r="1741" ht="14.25">
      <c r="A1741" s="98"/>
      <c r="B1741" s="98"/>
      <c r="C1741" s="98"/>
      <c r="D1741" s="98"/>
      <c r="E1741" s="98"/>
      <c r="F1741" s="98"/>
      <c r="G1741" s="98"/>
      <c r="H1741" s="98"/>
      <c r="I1741" s="98"/>
      <c r="J1741" s="98"/>
      <c r="K1741" s="98"/>
      <c r="L1741" s="98"/>
      <c r="M1741" s="98"/>
      <c r="R1741" s="98"/>
      <c r="S1741" s="98"/>
      <c r="T1741" s="98"/>
      <c r="U1741" s="98"/>
      <c r="V1741" s="98"/>
      <c r="W1741" s="98"/>
      <c r="X1741" s="98"/>
      <c r="Y1741" s="98"/>
      <c r="Z1741" s="98"/>
      <c r="AA1741" s="98"/>
      <c r="AE1741" s="98"/>
      <c r="AF1741" s="98"/>
      <c r="AG1741" s="98"/>
      <c r="AH1741" s="98"/>
      <c r="AI1741" s="98"/>
      <c r="AJ1741" s="98"/>
      <c r="AK1741" s="98"/>
    </row>
    <row r="1742" ht="14.25">
      <c r="A1742" s="98"/>
      <c r="B1742" s="98"/>
      <c r="C1742" s="98"/>
      <c r="D1742" s="98"/>
      <c r="E1742" s="98"/>
      <c r="F1742" s="98"/>
      <c r="G1742" s="98"/>
      <c r="H1742" s="98"/>
      <c r="I1742" s="98"/>
      <c r="J1742" s="98"/>
      <c r="K1742" s="98"/>
      <c r="L1742" s="98"/>
      <c r="M1742" s="98"/>
      <c r="R1742" s="98"/>
      <c r="S1742" s="98"/>
      <c r="T1742" s="98"/>
      <c r="U1742" s="98"/>
      <c r="V1742" s="98"/>
      <c r="W1742" s="98"/>
      <c r="X1742" s="98"/>
      <c r="Y1742" s="98"/>
      <c r="Z1742" s="98"/>
      <c r="AA1742" s="98"/>
      <c r="AE1742" s="98"/>
      <c r="AF1742" s="98"/>
      <c r="AG1742" s="98"/>
      <c r="AH1742" s="98"/>
      <c r="AI1742" s="98"/>
      <c r="AJ1742" s="98"/>
      <c r="AK1742" s="98"/>
    </row>
    <row r="1743" ht="14.25">
      <c r="A1743" s="98"/>
      <c r="B1743" s="98"/>
      <c r="C1743" s="98"/>
      <c r="D1743" s="98"/>
      <c r="E1743" s="98"/>
      <c r="F1743" s="98"/>
      <c r="G1743" s="98"/>
      <c r="H1743" s="98"/>
      <c r="I1743" s="98"/>
      <c r="J1743" s="98"/>
      <c r="K1743" s="98"/>
      <c r="L1743" s="98"/>
      <c r="M1743" s="98"/>
      <c r="R1743" s="98"/>
      <c r="S1743" s="98"/>
      <c r="T1743" s="98"/>
      <c r="U1743" s="98"/>
      <c r="V1743" s="98"/>
      <c r="W1743" s="98"/>
      <c r="X1743" s="98"/>
      <c r="Y1743" s="98"/>
      <c r="Z1743" s="98"/>
      <c r="AA1743" s="98"/>
      <c r="AE1743" s="98"/>
      <c r="AF1743" s="98"/>
      <c r="AG1743" s="98"/>
      <c r="AH1743" s="98"/>
      <c r="AI1743" s="98"/>
      <c r="AJ1743" s="98"/>
      <c r="AK1743" s="98"/>
    </row>
    <row r="1744" ht="14.25">
      <c r="A1744" s="98"/>
      <c r="B1744" s="98"/>
      <c r="C1744" s="98"/>
      <c r="D1744" s="98"/>
      <c r="E1744" s="98"/>
      <c r="F1744" s="98"/>
      <c r="G1744" s="98"/>
      <c r="H1744" s="98"/>
      <c r="I1744" s="98"/>
      <c r="J1744" s="98"/>
      <c r="K1744" s="98"/>
      <c r="L1744" s="98"/>
      <c r="M1744" s="98"/>
      <c r="R1744" s="98"/>
      <c r="S1744" s="98"/>
      <c r="T1744" s="98"/>
      <c r="U1744" s="98"/>
      <c r="V1744" s="98"/>
      <c r="W1744" s="98"/>
      <c r="X1744" s="98"/>
      <c r="Y1744" s="98"/>
      <c r="Z1744" s="98"/>
      <c r="AA1744" s="98"/>
      <c r="AE1744" s="98"/>
      <c r="AF1744" s="98"/>
      <c r="AG1744" s="98"/>
      <c r="AH1744" s="98"/>
      <c r="AI1744" s="98"/>
      <c r="AJ1744" s="98"/>
      <c r="AK1744" s="98"/>
    </row>
    <row r="1745" ht="14.25">
      <c r="A1745" s="98"/>
      <c r="B1745" s="98"/>
      <c r="C1745" s="98"/>
      <c r="D1745" s="98"/>
      <c r="E1745" s="98"/>
      <c r="F1745" s="98"/>
      <c r="G1745" s="98"/>
      <c r="H1745" s="98"/>
      <c r="I1745" s="98"/>
      <c r="J1745" s="98"/>
      <c r="K1745" s="98"/>
      <c r="L1745" s="98"/>
      <c r="M1745" s="98"/>
      <c r="R1745" s="98"/>
      <c r="S1745" s="98"/>
      <c r="T1745" s="98"/>
      <c r="U1745" s="98"/>
      <c r="V1745" s="98"/>
      <c r="W1745" s="98"/>
      <c r="X1745" s="98"/>
      <c r="Y1745" s="98"/>
      <c r="Z1745" s="98"/>
      <c r="AA1745" s="98"/>
      <c r="AE1745" s="98"/>
      <c r="AF1745" s="98"/>
      <c r="AG1745" s="98"/>
      <c r="AH1745" s="98"/>
      <c r="AI1745" s="98"/>
      <c r="AJ1745" s="98"/>
      <c r="AK1745" s="98"/>
    </row>
    <row r="1746" ht="14.25">
      <c r="A1746" s="98"/>
      <c r="B1746" s="98"/>
      <c r="C1746" s="98"/>
      <c r="D1746" s="98"/>
      <c r="E1746" s="98"/>
      <c r="F1746" s="98"/>
      <c r="G1746" s="98"/>
      <c r="H1746" s="98"/>
      <c r="I1746" s="98"/>
      <c r="J1746" s="98"/>
      <c r="K1746" s="98"/>
      <c r="L1746" s="98"/>
      <c r="M1746" s="98"/>
      <c r="R1746" s="98"/>
      <c r="S1746" s="98"/>
      <c r="T1746" s="98"/>
      <c r="U1746" s="98"/>
      <c r="V1746" s="98"/>
      <c r="W1746" s="98"/>
      <c r="X1746" s="98"/>
      <c r="Y1746" s="98"/>
      <c r="Z1746" s="98"/>
      <c r="AA1746" s="98"/>
      <c r="AE1746" s="98"/>
      <c r="AF1746" s="98"/>
      <c r="AG1746" s="98"/>
      <c r="AH1746" s="98"/>
      <c r="AI1746" s="98"/>
      <c r="AJ1746" s="98"/>
      <c r="AK1746" s="98"/>
    </row>
    <row r="1747" ht="14.25">
      <c r="A1747" s="98"/>
      <c r="B1747" s="98"/>
      <c r="C1747" s="98"/>
      <c r="D1747" s="98"/>
      <c r="E1747" s="98"/>
      <c r="F1747" s="98"/>
      <c r="G1747" s="98"/>
      <c r="H1747" s="98"/>
      <c r="I1747" s="98"/>
      <c r="J1747" s="98"/>
      <c r="K1747" s="98"/>
      <c r="L1747" s="98"/>
      <c r="M1747" s="98"/>
      <c r="R1747" s="98"/>
      <c r="S1747" s="98"/>
      <c r="T1747" s="98"/>
      <c r="U1747" s="98"/>
      <c r="V1747" s="98"/>
      <c r="W1747" s="98"/>
      <c r="X1747" s="98"/>
      <c r="Y1747" s="98"/>
      <c r="Z1747" s="98"/>
      <c r="AA1747" s="98"/>
      <c r="AE1747" s="98"/>
      <c r="AF1747" s="98"/>
      <c r="AG1747" s="98"/>
      <c r="AH1747" s="98"/>
      <c r="AI1747" s="98"/>
      <c r="AJ1747" s="98"/>
      <c r="AK1747" s="98"/>
    </row>
    <row r="1748" ht="14.25">
      <c r="A1748" s="98"/>
      <c r="B1748" s="98"/>
      <c r="C1748" s="98"/>
      <c r="D1748" s="98"/>
      <c r="E1748" s="98"/>
      <c r="F1748" s="98"/>
      <c r="G1748" s="98"/>
      <c r="H1748" s="98"/>
      <c r="I1748" s="98"/>
      <c r="J1748" s="98"/>
      <c r="K1748" s="98"/>
      <c r="L1748" s="98"/>
      <c r="M1748" s="98"/>
      <c r="R1748" s="98"/>
      <c r="S1748" s="98"/>
      <c r="T1748" s="98"/>
      <c r="U1748" s="98"/>
      <c r="V1748" s="98"/>
      <c r="W1748" s="98"/>
      <c r="X1748" s="98"/>
      <c r="Y1748" s="98"/>
      <c r="Z1748" s="98"/>
      <c r="AA1748" s="98"/>
      <c r="AE1748" s="98"/>
      <c r="AF1748" s="98"/>
      <c r="AG1748" s="98"/>
      <c r="AH1748" s="98"/>
      <c r="AI1748" s="98"/>
      <c r="AJ1748" s="98"/>
      <c r="AK1748" s="98"/>
    </row>
    <row r="1749" ht="14.25">
      <c r="A1749" s="98"/>
      <c r="B1749" s="98"/>
      <c r="C1749" s="98"/>
      <c r="D1749" s="98"/>
      <c r="E1749" s="98"/>
      <c r="F1749" s="98"/>
      <c r="G1749" s="98"/>
      <c r="H1749" s="98"/>
      <c r="I1749" s="98"/>
      <c r="J1749" s="98"/>
      <c r="K1749" s="98"/>
      <c r="L1749" s="98"/>
      <c r="M1749" s="98"/>
      <c r="R1749" s="98"/>
      <c r="S1749" s="98"/>
      <c r="T1749" s="98"/>
      <c r="U1749" s="98"/>
      <c r="V1749" s="98"/>
      <c r="W1749" s="98"/>
      <c r="X1749" s="98"/>
      <c r="Y1749" s="98"/>
      <c r="Z1749" s="98"/>
      <c r="AA1749" s="98"/>
      <c r="AE1749" s="98"/>
      <c r="AF1749" s="98"/>
      <c r="AG1749" s="98"/>
      <c r="AH1749" s="98"/>
      <c r="AI1749" s="98"/>
      <c r="AJ1749" s="98"/>
      <c r="AK1749" s="98"/>
    </row>
    <row r="1750" ht="14.25">
      <c r="A1750" s="98"/>
      <c r="B1750" s="98"/>
      <c r="C1750" s="98"/>
      <c r="D1750" s="98"/>
      <c r="E1750" s="98"/>
      <c r="F1750" s="98"/>
      <c r="G1750" s="98"/>
      <c r="H1750" s="98"/>
      <c r="I1750" s="98"/>
      <c r="J1750" s="98"/>
      <c r="K1750" s="98"/>
      <c r="L1750" s="98"/>
      <c r="M1750" s="98"/>
      <c r="R1750" s="98"/>
      <c r="S1750" s="98"/>
      <c r="T1750" s="98"/>
      <c r="U1750" s="98"/>
      <c r="V1750" s="98"/>
      <c r="W1750" s="98"/>
      <c r="X1750" s="98"/>
      <c r="Y1750" s="98"/>
      <c r="Z1750" s="98"/>
      <c r="AA1750" s="98"/>
      <c r="AE1750" s="98"/>
      <c r="AF1750" s="98"/>
      <c r="AG1750" s="98"/>
      <c r="AH1750" s="98"/>
      <c r="AI1750" s="98"/>
      <c r="AJ1750" s="98"/>
      <c r="AK1750" s="98"/>
    </row>
    <row r="1751" ht="14.25">
      <c r="A1751" s="98"/>
      <c r="B1751" s="98"/>
      <c r="C1751" s="98"/>
      <c r="D1751" s="98"/>
      <c r="E1751" s="98"/>
      <c r="F1751" s="98"/>
      <c r="G1751" s="98"/>
      <c r="H1751" s="98"/>
      <c r="I1751" s="98"/>
      <c r="J1751" s="98"/>
      <c r="K1751" s="98"/>
      <c r="L1751" s="98"/>
      <c r="M1751" s="98"/>
      <c r="R1751" s="98"/>
      <c r="S1751" s="98"/>
      <c r="T1751" s="98"/>
      <c r="U1751" s="98"/>
      <c r="V1751" s="98"/>
      <c r="W1751" s="98"/>
      <c r="X1751" s="98"/>
      <c r="Y1751" s="98"/>
      <c r="Z1751" s="98"/>
      <c r="AA1751" s="98"/>
      <c r="AE1751" s="98"/>
      <c r="AF1751" s="98"/>
      <c r="AG1751" s="98"/>
      <c r="AH1751" s="98"/>
      <c r="AI1751" s="98"/>
      <c r="AJ1751" s="98"/>
      <c r="AK1751" s="98"/>
    </row>
    <row r="1752" ht="14.25">
      <c r="A1752" s="98"/>
      <c r="B1752" s="98"/>
      <c r="C1752" s="98"/>
      <c r="D1752" s="98"/>
      <c r="E1752" s="98"/>
      <c r="F1752" s="98"/>
      <c r="G1752" s="98"/>
      <c r="H1752" s="98"/>
      <c r="I1752" s="98"/>
      <c r="J1752" s="98"/>
      <c r="K1752" s="98"/>
      <c r="L1752" s="98"/>
      <c r="M1752" s="98"/>
      <c r="R1752" s="98"/>
      <c r="S1752" s="98"/>
      <c r="T1752" s="98"/>
      <c r="U1752" s="98"/>
      <c r="V1752" s="98"/>
      <c r="W1752" s="98"/>
      <c r="X1752" s="98"/>
      <c r="Y1752" s="98"/>
      <c r="Z1752" s="98"/>
      <c r="AA1752" s="98"/>
      <c r="AE1752" s="98"/>
      <c r="AF1752" s="98"/>
      <c r="AG1752" s="98"/>
      <c r="AH1752" s="98"/>
      <c r="AI1752" s="98"/>
      <c r="AJ1752" s="98"/>
      <c r="AK1752" s="98"/>
    </row>
    <row r="1753" ht="14.25">
      <c r="A1753" s="98"/>
      <c r="B1753" s="98"/>
      <c r="C1753" s="98"/>
      <c r="D1753" s="98"/>
      <c r="E1753" s="98"/>
      <c r="F1753" s="98"/>
      <c r="G1753" s="98"/>
      <c r="H1753" s="98"/>
      <c r="I1753" s="98"/>
      <c r="J1753" s="98"/>
      <c r="K1753" s="98"/>
      <c r="L1753" s="98"/>
      <c r="M1753" s="98"/>
      <c r="R1753" s="98"/>
      <c r="S1753" s="98"/>
      <c r="T1753" s="98"/>
      <c r="U1753" s="98"/>
      <c r="V1753" s="98"/>
      <c r="W1753" s="98"/>
      <c r="X1753" s="98"/>
      <c r="Y1753" s="98"/>
      <c r="Z1753" s="98"/>
      <c r="AA1753" s="98"/>
      <c r="AE1753" s="98"/>
      <c r="AF1753" s="98"/>
      <c r="AG1753" s="98"/>
      <c r="AH1753" s="98"/>
      <c r="AI1753" s="98"/>
      <c r="AJ1753" s="98"/>
      <c r="AK1753" s="98"/>
    </row>
    <row r="1754" ht="14.25">
      <c r="A1754" s="98"/>
      <c r="B1754" s="98"/>
      <c r="C1754" s="98"/>
      <c r="D1754" s="98"/>
      <c r="E1754" s="98"/>
      <c r="F1754" s="98"/>
      <c r="G1754" s="98"/>
      <c r="H1754" s="98"/>
      <c r="I1754" s="98"/>
      <c r="J1754" s="98"/>
      <c r="K1754" s="98"/>
      <c r="L1754" s="98"/>
      <c r="M1754" s="98"/>
      <c r="R1754" s="98"/>
      <c r="S1754" s="98"/>
      <c r="T1754" s="98"/>
      <c r="U1754" s="98"/>
      <c r="V1754" s="98"/>
      <c r="W1754" s="98"/>
      <c r="X1754" s="98"/>
      <c r="Y1754" s="98"/>
      <c r="Z1754" s="98"/>
      <c r="AA1754" s="98"/>
      <c r="AE1754" s="98"/>
      <c r="AF1754" s="98"/>
      <c r="AG1754" s="98"/>
      <c r="AH1754" s="98"/>
      <c r="AI1754" s="98"/>
      <c r="AJ1754" s="98"/>
      <c r="AK1754" s="98"/>
    </row>
    <row r="1755" ht="14.25">
      <c r="A1755" s="98"/>
      <c r="B1755" s="98"/>
      <c r="C1755" s="98"/>
      <c r="D1755" s="98"/>
      <c r="E1755" s="98"/>
      <c r="F1755" s="98"/>
      <c r="G1755" s="98"/>
      <c r="H1755" s="98"/>
      <c r="I1755" s="98"/>
      <c r="J1755" s="98"/>
      <c r="K1755" s="98"/>
      <c r="L1755" s="98"/>
      <c r="M1755" s="98"/>
      <c r="R1755" s="98"/>
      <c r="S1755" s="98"/>
      <c r="T1755" s="98"/>
      <c r="U1755" s="98"/>
      <c r="V1755" s="98"/>
      <c r="W1755" s="98"/>
      <c r="X1755" s="98"/>
      <c r="Y1755" s="98"/>
      <c r="Z1755" s="98"/>
      <c r="AA1755" s="98"/>
      <c r="AE1755" s="98"/>
      <c r="AF1755" s="98"/>
      <c r="AG1755" s="98"/>
      <c r="AH1755" s="98"/>
      <c r="AI1755" s="98"/>
      <c r="AJ1755" s="98"/>
      <c r="AK1755" s="98"/>
    </row>
    <row r="1756" ht="14.25">
      <c r="A1756" s="98"/>
      <c r="B1756" s="98"/>
      <c r="C1756" s="98"/>
      <c r="D1756" s="98"/>
      <c r="E1756" s="98"/>
      <c r="F1756" s="98"/>
      <c r="G1756" s="98"/>
      <c r="H1756" s="98"/>
      <c r="I1756" s="98"/>
      <c r="J1756" s="98"/>
      <c r="K1756" s="98"/>
      <c r="L1756" s="98"/>
      <c r="M1756" s="98"/>
      <c r="R1756" s="98"/>
      <c r="S1756" s="98"/>
      <c r="T1756" s="98"/>
      <c r="U1756" s="98"/>
      <c r="V1756" s="98"/>
      <c r="W1756" s="98"/>
      <c r="X1756" s="98"/>
      <c r="Y1756" s="98"/>
      <c r="Z1756" s="98"/>
      <c r="AA1756" s="98"/>
      <c r="AE1756" s="98"/>
      <c r="AF1756" s="98"/>
      <c r="AG1756" s="98"/>
      <c r="AH1756" s="98"/>
      <c r="AI1756" s="98"/>
      <c r="AJ1756" s="98"/>
      <c r="AK1756" s="98"/>
    </row>
    <row r="1757" ht="14.25">
      <c r="A1757" s="98"/>
      <c r="B1757" s="98"/>
      <c r="C1757" s="98"/>
      <c r="D1757" s="98"/>
      <c r="E1757" s="98"/>
      <c r="F1757" s="98"/>
      <c r="G1757" s="98"/>
      <c r="H1757" s="98"/>
      <c r="I1757" s="98"/>
      <c r="J1757" s="98"/>
      <c r="K1757" s="98"/>
      <c r="L1757" s="98"/>
      <c r="M1757" s="98"/>
      <c r="R1757" s="98"/>
      <c r="S1757" s="98"/>
      <c r="T1757" s="98"/>
      <c r="U1757" s="98"/>
      <c r="V1757" s="98"/>
      <c r="W1757" s="98"/>
      <c r="X1757" s="98"/>
      <c r="Y1757" s="98"/>
      <c r="Z1757" s="98"/>
      <c r="AA1757" s="98"/>
      <c r="AE1757" s="98"/>
      <c r="AF1757" s="98"/>
      <c r="AG1757" s="98"/>
      <c r="AH1757" s="98"/>
      <c r="AI1757" s="98"/>
      <c r="AJ1757" s="98"/>
      <c r="AK1757" s="98"/>
    </row>
    <row r="1758" ht="14.25">
      <c r="A1758" s="98"/>
      <c r="B1758" s="98"/>
      <c r="C1758" s="98"/>
      <c r="D1758" s="98"/>
      <c r="E1758" s="98"/>
      <c r="F1758" s="98"/>
      <c r="G1758" s="98"/>
      <c r="H1758" s="98"/>
      <c r="I1758" s="98"/>
      <c r="J1758" s="98"/>
      <c r="K1758" s="98"/>
      <c r="L1758" s="98"/>
      <c r="M1758" s="98"/>
      <c r="R1758" s="98"/>
      <c r="S1758" s="98"/>
      <c r="T1758" s="98"/>
      <c r="U1758" s="98"/>
      <c r="V1758" s="98"/>
      <c r="W1758" s="98"/>
      <c r="X1758" s="98"/>
      <c r="Y1758" s="98"/>
      <c r="Z1758" s="98"/>
      <c r="AA1758" s="98"/>
      <c r="AE1758" s="98"/>
      <c r="AF1758" s="98"/>
      <c r="AG1758" s="98"/>
      <c r="AH1758" s="98"/>
      <c r="AI1758" s="98"/>
      <c r="AJ1758" s="98"/>
      <c r="AK1758" s="98"/>
    </row>
    <row r="1759" ht="14.25">
      <c r="A1759" s="98"/>
      <c r="B1759" s="98"/>
      <c r="C1759" s="98"/>
      <c r="D1759" s="98"/>
      <c r="E1759" s="98"/>
      <c r="F1759" s="98"/>
      <c r="G1759" s="98"/>
      <c r="H1759" s="98"/>
      <c r="I1759" s="98"/>
      <c r="J1759" s="98"/>
      <c r="K1759" s="98"/>
      <c r="L1759" s="98"/>
      <c r="M1759" s="98"/>
      <c r="R1759" s="98"/>
      <c r="S1759" s="98"/>
      <c r="T1759" s="98"/>
      <c r="U1759" s="98"/>
      <c r="V1759" s="98"/>
      <c r="W1759" s="98"/>
      <c r="X1759" s="98"/>
      <c r="Y1759" s="98"/>
      <c r="Z1759" s="98"/>
      <c r="AA1759" s="98"/>
      <c r="AE1759" s="98"/>
      <c r="AF1759" s="98"/>
      <c r="AG1759" s="98"/>
      <c r="AH1759" s="98"/>
      <c r="AI1759" s="98"/>
      <c r="AJ1759" s="98"/>
      <c r="AK1759" s="98"/>
    </row>
    <row r="1760" ht="14.25">
      <c r="A1760" s="98"/>
      <c r="B1760" s="98"/>
      <c r="C1760" s="98"/>
      <c r="D1760" s="98"/>
      <c r="E1760" s="98"/>
      <c r="F1760" s="98"/>
      <c r="G1760" s="98"/>
      <c r="H1760" s="98"/>
      <c r="I1760" s="98"/>
      <c r="J1760" s="98"/>
      <c r="K1760" s="98"/>
      <c r="L1760" s="98"/>
      <c r="M1760" s="98"/>
      <c r="R1760" s="98"/>
      <c r="S1760" s="98"/>
      <c r="T1760" s="98"/>
      <c r="U1760" s="98"/>
      <c r="V1760" s="98"/>
      <c r="W1760" s="98"/>
      <c r="X1760" s="98"/>
      <c r="Y1760" s="98"/>
      <c r="Z1760" s="98"/>
      <c r="AA1760" s="98"/>
      <c r="AE1760" s="98"/>
      <c r="AF1760" s="98"/>
      <c r="AG1760" s="98"/>
      <c r="AH1760" s="98"/>
      <c r="AI1760" s="98"/>
      <c r="AJ1760" s="98"/>
      <c r="AK1760" s="98"/>
    </row>
    <row r="1761" ht="14.25">
      <c r="A1761" s="98"/>
      <c r="B1761" s="98"/>
      <c r="C1761" s="98"/>
      <c r="D1761" s="98"/>
      <c r="E1761" s="98"/>
      <c r="F1761" s="98"/>
      <c r="G1761" s="98"/>
      <c r="H1761" s="98"/>
      <c r="I1761" s="98"/>
      <c r="J1761" s="98"/>
      <c r="K1761" s="98"/>
      <c r="L1761" s="98"/>
      <c r="M1761" s="98"/>
      <c r="R1761" s="98"/>
      <c r="S1761" s="98"/>
      <c r="T1761" s="98"/>
      <c r="U1761" s="98"/>
      <c r="V1761" s="98"/>
      <c r="W1761" s="98"/>
      <c r="X1761" s="98"/>
      <c r="Y1761" s="98"/>
      <c r="Z1761" s="98"/>
      <c r="AA1761" s="98"/>
      <c r="AE1761" s="98"/>
      <c r="AF1761" s="98"/>
      <c r="AG1761" s="98"/>
      <c r="AH1761" s="98"/>
      <c r="AI1761" s="98"/>
      <c r="AJ1761" s="98"/>
      <c r="AK1761" s="98"/>
    </row>
    <row r="1762" ht="14.25">
      <c r="A1762" s="98"/>
      <c r="B1762" s="98"/>
      <c r="C1762" s="98"/>
      <c r="D1762" s="98"/>
      <c r="E1762" s="98"/>
      <c r="F1762" s="98"/>
      <c r="G1762" s="98"/>
      <c r="H1762" s="98"/>
      <c r="I1762" s="98"/>
      <c r="J1762" s="98"/>
      <c r="K1762" s="98"/>
      <c r="L1762" s="98"/>
      <c r="M1762" s="98"/>
      <c r="R1762" s="98"/>
      <c r="S1762" s="98"/>
      <c r="T1762" s="98"/>
      <c r="U1762" s="98"/>
      <c r="V1762" s="98"/>
      <c r="W1762" s="98"/>
      <c r="X1762" s="98"/>
      <c r="Y1762" s="98"/>
      <c r="Z1762" s="98"/>
      <c r="AA1762" s="98"/>
      <c r="AE1762" s="98"/>
      <c r="AF1762" s="98"/>
      <c r="AG1762" s="98"/>
      <c r="AH1762" s="98"/>
      <c r="AI1762" s="98"/>
      <c r="AJ1762" s="98"/>
      <c r="AK1762" s="98"/>
    </row>
    <row r="1763" ht="14.25">
      <c r="A1763" s="98"/>
      <c r="B1763" s="98"/>
      <c r="C1763" s="98"/>
      <c r="D1763" s="98"/>
      <c r="E1763" s="98"/>
      <c r="F1763" s="98"/>
      <c r="G1763" s="98"/>
      <c r="H1763" s="98"/>
      <c r="I1763" s="98"/>
      <c r="J1763" s="98"/>
      <c r="K1763" s="98"/>
      <c r="L1763" s="98"/>
      <c r="M1763" s="98"/>
      <c r="R1763" s="98"/>
      <c r="S1763" s="98"/>
      <c r="T1763" s="98"/>
      <c r="U1763" s="98"/>
      <c r="V1763" s="98"/>
      <c r="W1763" s="98"/>
      <c r="X1763" s="98"/>
      <c r="Y1763" s="98"/>
      <c r="Z1763" s="98"/>
      <c r="AA1763" s="98"/>
      <c r="AE1763" s="98"/>
      <c r="AF1763" s="98"/>
      <c r="AG1763" s="98"/>
      <c r="AH1763" s="98"/>
      <c r="AI1763" s="98"/>
      <c r="AJ1763" s="98"/>
      <c r="AK1763" s="98"/>
    </row>
    <row r="1764" ht="14.25">
      <c r="A1764" s="98"/>
      <c r="B1764" s="98"/>
      <c r="C1764" s="98"/>
      <c r="D1764" s="98"/>
      <c r="E1764" s="98"/>
      <c r="F1764" s="98"/>
      <c r="G1764" s="98"/>
      <c r="H1764" s="98"/>
      <c r="I1764" s="98"/>
      <c r="J1764" s="98"/>
      <c r="K1764" s="98"/>
      <c r="L1764" s="98"/>
      <c r="M1764" s="98"/>
      <c r="R1764" s="98"/>
      <c r="S1764" s="98"/>
      <c r="T1764" s="98"/>
      <c r="U1764" s="98"/>
      <c r="V1764" s="98"/>
      <c r="W1764" s="98"/>
      <c r="X1764" s="98"/>
      <c r="Y1764" s="98"/>
      <c r="Z1764" s="98"/>
      <c r="AA1764" s="98"/>
      <c r="AE1764" s="98"/>
      <c r="AF1764" s="98"/>
      <c r="AG1764" s="98"/>
      <c r="AH1764" s="98"/>
      <c r="AI1764" s="98"/>
      <c r="AJ1764" s="98"/>
      <c r="AK1764" s="98"/>
    </row>
    <row r="1765" ht="14.25">
      <c r="A1765" s="98"/>
      <c r="B1765" s="98"/>
      <c r="C1765" s="98"/>
      <c r="D1765" s="98"/>
      <c r="E1765" s="98"/>
      <c r="F1765" s="98"/>
      <c r="G1765" s="98"/>
      <c r="H1765" s="98"/>
      <c r="I1765" s="98"/>
      <c r="J1765" s="98"/>
      <c r="K1765" s="98"/>
      <c r="L1765" s="98"/>
      <c r="M1765" s="98"/>
      <c r="R1765" s="98"/>
      <c r="S1765" s="98"/>
      <c r="T1765" s="98"/>
      <c r="U1765" s="98"/>
      <c r="V1765" s="98"/>
      <c r="W1765" s="98"/>
      <c r="X1765" s="98"/>
      <c r="Y1765" s="98"/>
      <c r="Z1765" s="98"/>
      <c r="AA1765" s="98"/>
      <c r="AE1765" s="98"/>
      <c r="AF1765" s="98"/>
      <c r="AG1765" s="98"/>
      <c r="AH1765" s="98"/>
      <c r="AI1765" s="98"/>
      <c r="AJ1765" s="98"/>
      <c r="AK1765" s="98"/>
    </row>
    <row r="1766" ht="14.25">
      <c r="A1766" s="98"/>
      <c r="B1766" s="98"/>
      <c r="C1766" s="98"/>
      <c r="D1766" s="98"/>
      <c r="E1766" s="98"/>
      <c r="F1766" s="98"/>
      <c r="G1766" s="98"/>
      <c r="H1766" s="98"/>
      <c r="I1766" s="98"/>
      <c r="J1766" s="98"/>
      <c r="K1766" s="98"/>
      <c r="L1766" s="98"/>
      <c r="M1766" s="98"/>
      <c r="R1766" s="98"/>
      <c r="S1766" s="98"/>
      <c r="T1766" s="98"/>
      <c r="U1766" s="98"/>
      <c r="V1766" s="98"/>
      <c r="W1766" s="98"/>
      <c r="X1766" s="98"/>
      <c r="Y1766" s="98"/>
      <c r="Z1766" s="98"/>
      <c r="AA1766" s="98"/>
      <c r="AE1766" s="98"/>
      <c r="AF1766" s="98"/>
      <c r="AG1766" s="98"/>
      <c r="AH1766" s="98"/>
      <c r="AI1766" s="98"/>
      <c r="AJ1766" s="98"/>
      <c r="AK1766" s="98"/>
    </row>
    <row r="1767" ht="14.25">
      <c r="A1767" s="98"/>
      <c r="B1767" s="98"/>
      <c r="C1767" s="98"/>
      <c r="D1767" s="98"/>
      <c r="E1767" s="98"/>
      <c r="F1767" s="98"/>
      <c r="G1767" s="98"/>
      <c r="H1767" s="98"/>
      <c r="I1767" s="98"/>
      <c r="J1767" s="98"/>
      <c r="K1767" s="98"/>
      <c r="L1767" s="98"/>
      <c r="M1767" s="98"/>
      <c r="R1767" s="98"/>
      <c r="S1767" s="98"/>
      <c r="T1767" s="98"/>
      <c r="U1767" s="98"/>
      <c r="V1767" s="98"/>
      <c r="W1767" s="98"/>
      <c r="X1767" s="98"/>
      <c r="Y1767" s="98"/>
      <c r="Z1767" s="98"/>
      <c r="AA1767" s="98"/>
      <c r="AE1767" s="98"/>
      <c r="AF1767" s="98"/>
      <c r="AG1767" s="98"/>
      <c r="AH1767" s="98"/>
      <c r="AI1767" s="98"/>
      <c r="AJ1767" s="98"/>
      <c r="AK1767" s="98"/>
    </row>
    <row r="1768" ht="14.25">
      <c r="A1768" s="98"/>
      <c r="B1768" s="98"/>
      <c r="C1768" s="98"/>
      <c r="D1768" s="98"/>
      <c r="E1768" s="98"/>
      <c r="F1768" s="98"/>
      <c r="G1768" s="98"/>
      <c r="H1768" s="98"/>
      <c r="I1768" s="98"/>
      <c r="J1768" s="98"/>
      <c r="K1768" s="98"/>
      <c r="L1768" s="98"/>
      <c r="M1768" s="98"/>
      <c r="R1768" s="98"/>
      <c r="S1768" s="98"/>
      <c r="T1768" s="98"/>
      <c r="U1768" s="98"/>
      <c r="V1768" s="98"/>
      <c r="W1768" s="98"/>
      <c r="X1768" s="98"/>
      <c r="Y1768" s="98"/>
      <c r="Z1768" s="98"/>
      <c r="AA1768" s="98"/>
      <c r="AE1768" s="98"/>
      <c r="AF1768" s="98"/>
      <c r="AG1768" s="98"/>
      <c r="AH1768" s="98"/>
      <c r="AI1768" s="98"/>
      <c r="AJ1768" s="98"/>
      <c r="AK1768" s="98"/>
    </row>
    <row r="1769" ht="14.25">
      <c r="A1769" s="98"/>
      <c r="B1769" s="98"/>
      <c r="C1769" s="98"/>
      <c r="D1769" s="98"/>
      <c r="E1769" s="98"/>
      <c r="F1769" s="98"/>
      <c r="G1769" s="98"/>
      <c r="H1769" s="98"/>
      <c r="I1769" s="98"/>
      <c r="J1769" s="98"/>
      <c r="K1769" s="98"/>
      <c r="L1769" s="98"/>
      <c r="M1769" s="98"/>
      <c r="R1769" s="98"/>
      <c r="S1769" s="98"/>
      <c r="T1769" s="98"/>
      <c r="U1769" s="98"/>
      <c r="V1769" s="98"/>
      <c r="W1769" s="98"/>
      <c r="X1769" s="98"/>
      <c r="Y1769" s="98"/>
      <c r="Z1769" s="98"/>
      <c r="AA1769" s="98"/>
      <c r="AE1769" s="98"/>
      <c r="AF1769" s="98"/>
      <c r="AG1769" s="98"/>
      <c r="AH1769" s="98"/>
      <c r="AI1769" s="98"/>
      <c r="AJ1769" s="98"/>
      <c r="AK1769" s="98"/>
    </row>
    <row r="1770" ht="14.25">
      <c r="A1770" s="98"/>
      <c r="B1770" s="98"/>
      <c r="C1770" s="98"/>
      <c r="D1770" s="98"/>
      <c r="E1770" s="98"/>
      <c r="F1770" s="98"/>
      <c r="G1770" s="98"/>
      <c r="H1770" s="98"/>
      <c r="I1770" s="98"/>
      <c r="J1770" s="98"/>
      <c r="K1770" s="98"/>
      <c r="L1770" s="98"/>
      <c r="M1770" s="98"/>
      <c r="R1770" s="98"/>
      <c r="S1770" s="98"/>
      <c r="T1770" s="98"/>
      <c r="U1770" s="98"/>
      <c r="V1770" s="98"/>
      <c r="W1770" s="98"/>
      <c r="X1770" s="98"/>
      <c r="Y1770" s="98"/>
      <c r="Z1770" s="98"/>
      <c r="AA1770" s="98"/>
      <c r="AE1770" s="98"/>
      <c r="AF1770" s="98"/>
      <c r="AG1770" s="98"/>
      <c r="AH1770" s="98"/>
      <c r="AI1770" s="98"/>
      <c r="AJ1770" s="98"/>
      <c r="AK1770" s="98"/>
    </row>
    <row r="1771" ht="14.25">
      <c r="A1771" s="98"/>
      <c r="B1771" s="98"/>
      <c r="C1771" s="98"/>
      <c r="D1771" s="98"/>
      <c r="E1771" s="98"/>
      <c r="F1771" s="98"/>
      <c r="G1771" s="98"/>
      <c r="H1771" s="98"/>
      <c r="I1771" s="98"/>
      <c r="J1771" s="98"/>
      <c r="K1771" s="98"/>
      <c r="L1771" s="98"/>
      <c r="M1771" s="98"/>
      <c r="R1771" s="98"/>
      <c r="S1771" s="98"/>
      <c r="T1771" s="98"/>
      <c r="U1771" s="98"/>
      <c r="V1771" s="98"/>
      <c r="W1771" s="98"/>
      <c r="X1771" s="98"/>
      <c r="Y1771" s="98"/>
      <c r="Z1771" s="98"/>
      <c r="AA1771" s="98"/>
      <c r="AE1771" s="98"/>
      <c r="AF1771" s="98"/>
      <c r="AG1771" s="98"/>
      <c r="AH1771" s="98"/>
      <c r="AI1771" s="98"/>
      <c r="AJ1771" s="98"/>
      <c r="AK1771" s="98"/>
    </row>
    <row r="1772" ht="14.25">
      <c r="A1772" s="98"/>
      <c r="B1772" s="98"/>
      <c r="C1772" s="98"/>
      <c r="D1772" s="98"/>
      <c r="E1772" s="98"/>
      <c r="F1772" s="98"/>
      <c r="G1772" s="98"/>
      <c r="H1772" s="98"/>
      <c r="I1772" s="98"/>
      <c r="J1772" s="98"/>
      <c r="K1772" s="98"/>
      <c r="L1772" s="98"/>
      <c r="M1772" s="98"/>
      <c r="R1772" s="98"/>
      <c r="S1772" s="98"/>
      <c r="T1772" s="98"/>
      <c r="U1772" s="98"/>
      <c r="V1772" s="98"/>
      <c r="W1772" s="98"/>
      <c r="X1772" s="98"/>
      <c r="Y1772" s="98"/>
      <c r="Z1772" s="98"/>
      <c r="AA1772" s="98"/>
      <c r="AE1772" s="98"/>
      <c r="AF1772" s="98"/>
      <c r="AG1772" s="98"/>
      <c r="AH1772" s="98"/>
      <c r="AI1772" s="98"/>
      <c r="AJ1772" s="98"/>
      <c r="AK1772" s="98"/>
    </row>
    <row r="1773" ht="14.25">
      <c r="A1773" s="98"/>
      <c r="B1773" s="98"/>
      <c r="C1773" s="98"/>
      <c r="D1773" s="98"/>
      <c r="E1773" s="98"/>
      <c r="F1773" s="98"/>
      <c r="G1773" s="98"/>
      <c r="H1773" s="98"/>
      <c r="I1773" s="98"/>
      <c r="J1773" s="98"/>
      <c r="K1773" s="98"/>
      <c r="L1773" s="98"/>
      <c r="M1773" s="98"/>
      <c r="R1773" s="98"/>
      <c r="S1773" s="98"/>
      <c r="T1773" s="98"/>
      <c r="U1773" s="98"/>
      <c r="V1773" s="98"/>
      <c r="W1773" s="98"/>
      <c r="X1773" s="98"/>
      <c r="Y1773" s="98"/>
      <c r="Z1773" s="98"/>
      <c r="AA1773" s="98"/>
      <c r="AE1773" s="98"/>
      <c r="AF1773" s="98"/>
      <c r="AG1773" s="98"/>
      <c r="AH1773" s="98"/>
      <c r="AI1773" s="98"/>
      <c r="AJ1773" s="98"/>
      <c r="AK1773" s="98"/>
    </row>
    <row r="1774" ht="14.25">
      <c r="A1774" s="98"/>
      <c r="B1774" s="98"/>
      <c r="C1774" s="98"/>
      <c r="D1774" s="98"/>
      <c r="E1774" s="98"/>
      <c r="F1774" s="98"/>
      <c r="G1774" s="98"/>
      <c r="H1774" s="98"/>
      <c r="I1774" s="98"/>
      <c r="J1774" s="98"/>
      <c r="K1774" s="98"/>
      <c r="L1774" s="98"/>
      <c r="M1774" s="98"/>
      <c r="R1774" s="98"/>
      <c r="S1774" s="98"/>
      <c r="T1774" s="98"/>
      <c r="U1774" s="98"/>
      <c r="V1774" s="98"/>
      <c r="W1774" s="98"/>
      <c r="X1774" s="98"/>
      <c r="Y1774" s="98"/>
      <c r="Z1774" s="98"/>
      <c r="AA1774" s="98"/>
      <c r="AE1774" s="98"/>
      <c r="AF1774" s="98"/>
      <c r="AG1774" s="98"/>
      <c r="AH1774" s="98"/>
      <c r="AI1774" s="98"/>
      <c r="AJ1774" s="98"/>
      <c r="AK1774" s="98"/>
    </row>
    <row r="1775" ht="14.25">
      <c r="A1775" s="98"/>
      <c r="B1775" s="98"/>
      <c r="C1775" s="98"/>
      <c r="D1775" s="98"/>
      <c r="E1775" s="98"/>
      <c r="F1775" s="98"/>
      <c r="G1775" s="98"/>
      <c r="H1775" s="98"/>
      <c r="I1775" s="98"/>
      <c r="J1775" s="98"/>
      <c r="K1775" s="98"/>
      <c r="L1775" s="98"/>
      <c r="M1775" s="98"/>
      <c r="R1775" s="98"/>
      <c r="S1775" s="98"/>
      <c r="T1775" s="98"/>
      <c r="U1775" s="98"/>
      <c r="V1775" s="98"/>
      <c r="W1775" s="98"/>
      <c r="X1775" s="98"/>
      <c r="Y1775" s="98"/>
      <c r="Z1775" s="98"/>
      <c r="AA1775" s="98"/>
      <c r="AE1775" s="98"/>
      <c r="AF1775" s="98"/>
      <c r="AG1775" s="98"/>
      <c r="AH1775" s="98"/>
      <c r="AI1775" s="98"/>
      <c r="AJ1775" s="98"/>
      <c r="AK1775" s="98"/>
    </row>
    <row r="1776" ht="14.25">
      <c r="A1776" s="98"/>
      <c r="B1776" s="98"/>
      <c r="C1776" s="98"/>
      <c r="D1776" s="98"/>
      <c r="E1776" s="98"/>
      <c r="F1776" s="98"/>
      <c r="G1776" s="98"/>
      <c r="H1776" s="98"/>
      <c r="I1776" s="98"/>
      <c r="J1776" s="98"/>
      <c r="K1776" s="98"/>
      <c r="L1776" s="98"/>
      <c r="M1776" s="98"/>
      <c r="R1776" s="98"/>
      <c r="S1776" s="98"/>
      <c r="T1776" s="98"/>
      <c r="U1776" s="98"/>
      <c r="V1776" s="98"/>
      <c r="W1776" s="98"/>
      <c r="X1776" s="98"/>
      <c r="Y1776" s="98"/>
      <c r="Z1776" s="98"/>
      <c r="AA1776" s="98"/>
      <c r="AE1776" s="98"/>
      <c r="AF1776" s="98"/>
      <c r="AG1776" s="98"/>
      <c r="AH1776" s="98"/>
      <c r="AI1776" s="98"/>
      <c r="AJ1776" s="98"/>
      <c r="AK1776" s="98"/>
    </row>
    <row r="1777" ht="14.25">
      <c r="A1777" s="98"/>
      <c r="B1777" s="98"/>
      <c r="C1777" s="98"/>
      <c r="D1777" s="98"/>
      <c r="E1777" s="98"/>
      <c r="F1777" s="98"/>
      <c r="G1777" s="98"/>
      <c r="H1777" s="98"/>
      <c r="I1777" s="98"/>
      <c r="J1777" s="98"/>
      <c r="K1777" s="98"/>
      <c r="L1777" s="98"/>
      <c r="M1777" s="98"/>
      <c r="R1777" s="98"/>
      <c r="S1777" s="98"/>
      <c r="T1777" s="98"/>
      <c r="U1777" s="98"/>
      <c r="V1777" s="98"/>
      <c r="W1777" s="98"/>
      <c r="X1777" s="98"/>
      <c r="Y1777" s="98"/>
      <c r="Z1777" s="98"/>
      <c r="AA1777" s="98"/>
      <c r="AE1777" s="98"/>
      <c r="AF1777" s="98"/>
      <c r="AG1777" s="98"/>
      <c r="AH1777" s="98"/>
      <c r="AI1777" s="98"/>
      <c r="AJ1777" s="98"/>
      <c r="AK1777" s="98"/>
    </row>
    <row r="1778" ht="14.25">
      <c r="A1778" s="98"/>
      <c r="B1778" s="98"/>
      <c r="C1778" s="98"/>
      <c r="D1778" s="98"/>
      <c r="E1778" s="98"/>
      <c r="F1778" s="98"/>
      <c r="G1778" s="98"/>
      <c r="H1778" s="98"/>
      <c r="I1778" s="98"/>
      <c r="J1778" s="98"/>
      <c r="K1778" s="98"/>
      <c r="L1778" s="98"/>
      <c r="M1778" s="98"/>
      <c r="R1778" s="98"/>
      <c r="S1778" s="98"/>
      <c r="T1778" s="98"/>
      <c r="U1778" s="98"/>
      <c r="V1778" s="98"/>
      <c r="W1778" s="98"/>
      <c r="X1778" s="98"/>
      <c r="Y1778" s="98"/>
      <c r="Z1778" s="98"/>
      <c r="AA1778" s="98"/>
      <c r="AE1778" s="98"/>
      <c r="AF1778" s="98"/>
      <c r="AG1778" s="98"/>
      <c r="AH1778" s="98"/>
      <c r="AI1778" s="98"/>
      <c r="AJ1778" s="98"/>
      <c r="AK1778" s="98"/>
    </row>
    <row r="1779" ht="14.25">
      <c r="A1779" s="98"/>
      <c r="B1779" s="98"/>
      <c r="C1779" s="98"/>
      <c r="D1779" s="98"/>
      <c r="E1779" s="98"/>
      <c r="F1779" s="98"/>
      <c r="G1779" s="98"/>
      <c r="H1779" s="98"/>
      <c r="I1779" s="98"/>
      <c r="J1779" s="98"/>
      <c r="K1779" s="98"/>
      <c r="L1779" s="98"/>
      <c r="M1779" s="98"/>
      <c r="R1779" s="98"/>
      <c r="S1779" s="98"/>
      <c r="T1779" s="98"/>
      <c r="U1779" s="98"/>
      <c r="V1779" s="98"/>
      <c r="W1779" s="98"/>
      <c r="X1779" s="98"/>
      <c r="Y1779" s="98"/>
      <c r="Z1779" s="98"/>
      <c r="AA1779" s="98"/>
      <c r="AE1779" s="98"/>
      <c r="AF1779" s="98"/>
      <c r="AG1779" s="98"/>
      <c r="AH1779" s="98"/>
      <c r="AI1779" s="98"/>
      <c r="AJ1779" s="98"/>
      <c r="AK1779" s="98"/>
    </row>
    <row r="1780" ht="14.25">
      <c r="A1780" s="98"/>
      <c r="B1780" s="98"/>
      <c r="C1780" s="98"/>
      <c r="D1780" s="98"/>
      <c r="E1780" s="98"/>
      <c r="F1780" s="98"/>
      <c r="G1780" s="98"/>
      <c r="H1780" s="98"/>
      <c r="I1780" s="98"/>
      <c r="J1780" s="98"/>
      <c r="K1780" s="98"/>
      <c r="L1780" s="98"/>
      <c r="M1780" s="98"/>
      <c r="R1780" s="98"/>
      <c r="S1780" s="98"/>
      <c r="T1780" s="98"/>
      <c r="U1780" s="98"/>
      <c r="V1780" s="98"/>
      <c r="W1780" s="98"/>
      <c r="X1780" s="98"/>
      <c r="Y1780" s="98"/>
      <c r="Z1780" s="98"/>
      <c r="AA1780" s="98"/>
      <c r="AE1780" s="98"/>
      <c r="AF1780" s="98"/>
      <c r="AG1780" s="98"/>
      <c r="AH1780" s="98"/>
      <c r="AI1780" s="98"/>
      <c r="AJ1780" s="98"/>
      <c r="AK1780" s="98"/>
    </row>
    <row r="1781" ht="14.25">
      <c r="A1781" s="98"/>
      <c r="B1781" s="98"/>
      <c r="C1781" s="98"/>
      <c r="D1781" s="98"/>
      <c r="E1781" s="98"/>
      <c r="F1781" s="98"/>
      <c r="G1781" s="98"/>
      <c r="H1781" s="98"/>
      <c r="I1781" s="98"/>
      <c r="J1781" s="98"/>
      <c r="K1781" s="98"/>
      <c r="L1781" s="98"/>
      <c r="M1781" s="98"/>
      <c r="R1781" s="98"/>
      <c r="S1781" s="98"/>
      <c r="T1781" s="98"/>
      <c r="U1781" s="98"/>
      <c r="V1781" s="98"/>
      <c r="W1781" s="98"/>
      <c r="X1781" s="98"/>
      <c r="Y1781" s="98"/>
      <c r="Z1781" s="98"/>
      <c r="AA1781" s="98"/>
      <c r="AE1781" s="98"/>
      <c r="AF1781" s="98"/>
      <c r="AG1781" s="98"/>
      <c r="AH1781" s="98"/>
      <c r="AI1781" s="98"/>
      <c r="AJ1781" s="98"/>
      <c r="AK1781" s="98"/>
    </row>
    <row r="1782" ht="14.25">
      <c r="A1782" s="98"/>
      <c r="B1782" s="98"/>
      <c r="C1782" s="98"/>
      <c r="D1782" s="98"/>
      <c r="E1782" s="98"/>
      <c r="F1782" s="98"/>
      <c r="G1782" s="98"/>
      <c r="H1782" s="98"/>
      <c r="I1782" s="98"/>
      <c r="J1782" s="98"/>
      <c r="K1782" s="98"/>
      <c r="L1782" s="98"/>
      <c r="M1782" s="98"/>
      <c r="R1782" s="98"/>
      <c r="S1782" s="98"/>
      <c r="T1782" s="98"/>
      <c r="U1782" s="98"/>
      <c r="V1782" s="98"/>
      <c r="W1782" s="98"/>
      <c r="X1782" s="98"/>
      <c r="Y1782" s="98"/>
      <c r="Z1782" s="98"/>
      <c r="AA1782" s="98"/>
      <c r="AE1782" s="98"/>
      <c r="AF1782" s="98"/>
      <c r="AG1782" s="98"/>
      <c r="AH1782" s="98"/>
      <c r="AI1782" s="98"/>
      <c r="AJ1782" s="98"/>
      <c r="AK1782" s="98"/>
    </row>
    <row r="1783" ht="14.25">
      <c r="A1783" s="98"/>
      <c r="B1783" s="98"/>
      <c r="C1783" s="98"/>
      <c r="D1783" s="98"/>
      <c r="E1783" s="98"/>
      <c r="F1783" s="98"/>
      <c r="G1783" s="98"/>
      <c r="H1783" s="98"/>
      <c r="I1783" s="98"/>
      <c r="J1783" s="98"/>
      <c r="K1783" s="98"/>
      <c r="L1783" s="98"/>
      <c r="M1783" s="98"/>
      <c r="R1783" s="98"/>
      <c r="S1783" s="98"/>
      <c r="T1783" s="98"/>
      <c r="U1783" s="98"/>
      <c r="V1783" s="98"/>
      <c r="W1783" s="98"/>
      <c r="X1783" s="98"/>
      <c r="Y1783" s="98"/>
      <c r="Z1783" s="98"/>
      <c r="AA1783" s="98"/>
      <c r="AE1783" s="98"/>
      <c r="AF1783" s="98"/>
      <c r="AG1783" s="98"/>
      <c r="AH1783" s="98"/>
      <c r="AI1783" s="98"/>
      <c r="AJ1783" s="98"/>
      <c r="AK1783" s="98"/>
    </row>
    <row r="1784" ht="14.25">
      <c r="A1784" s="98"/>
      <c r="B1784" s="98"/>
      <c r="C1784" s="98"/>
      <c r="D1784" s="98"/>
      <c r="E1784" s="98"/>
      <c r="F1784" s="98"/>
      <c r="G1784" s="98"/>
      <c r="H1784" s="98"/>
      <c r="I1784" s="98"/>
      <c r="J1784" s="98"/>
      <c r="K1784" s="98"/>
      <c r="L1784" s="98"/>
      <c r="M1784" s="98"/>
      <c r="R1784" s="98"/>
      <c r="S1784" s="98"/>
      <c r="T1784" s="98"/>
      <c r="U1784" s="98"/>
      <c r="V1784" s="98"/>
      <c r="W1784" s="98"/>
      <c r="X1784" s="98"/>
      <c r="Y1784" s="98"/>
      <c r="Z1784" s="98"/>
      <c r="AA1784" s="98"/>
      <c r="AE1784" s="98"/>
      <c r="AF1784" s="98"/>
      <c r="AG1784" s="98"/>
      <c r="AH1784" s="98"/>
      <c r="AI1784" s="98"/>
      <c r="AJ1784" s="98"/>
      <c r="AK1784" s="98"/>
    </row>
    <row r="1785" ht="14.25">
      <c r="A1785" s="98"/>
      <c r="B1785" s="98"/>
      <c r="C1785" s="98"/>
      <c r="D1785" s="98"/>
      <c r="E1785" s="98"/>
      <c r="F1785" s="98"/>
      <c r="G1785" s="98"/>
      <c r="H1785" s="98"/>
      <c r="I1785" s="98"/>
      <c r="J1785" s="98"/>
      <c r="K1785" s="98"/>
      <c r="L1785" s="98"/>
      <c r="M1785" s="98"/>
      <c r="R1785" s="98"/>
      <c r="S1785" s="98"/>
      <c r="T1785" s="98"/>
      <c r="U1785" s="98"/>
      <c r="V1785" s="98"/>
      <c r="W1785" s="98"/>
      <c r="X1785" s="98"/>
      <c r="Y1785" s="98"/>
      <c r="Z1785" s="98"/>
      <c r="AA1785" s="98"/>
      <c r="AE1785" s="98"/>
      <c r="AF1785" s="98"/>
      <c r="AG1785" s="98"/>
      <c r="AH1785" s="98"/>
      <c r="AI1785" s="98"/>
      <c r="AJ1785" s="98"/>
      <c r="AK1785" s="98"/>
    </row>
    <row r="1786" ht="14.25">
      <c r="A1786" s="98"/>
      <c r="B1786" s="98"/>
      <c r="C1786" s="98"/>
      <c r="D1786" s="98"/>
      <c r="E1786" s="98"/>
      <c r="F1786" s="98"/>
      <c r="G1786" s="98"/>
      <c r="H1786" s="98"/>
      <c r="I1786" s="98"/>
      <c r="J1786" s="98"/>
      <c r="K1786" s="98"/>
      <c r="L1786" s="98"/>
      <c r="M1786" s="98"/>
      <c r="R1786" s="98"/>
      <c r="S1786" s="98"/>
      <c r="T1786" s="98"/>
      <c r="U1786" s="98"/>
      <c r="V1786" s="98"/>
      <c r="W1786" s="98"/>
      <c r="X1786" s="98"/>
      <c r="Y1786" s="98"/>
      <c r="Z1786" s="98"/>
      <c r="AA1786" s="98"/>
      <c r="AE1786" s="98"/>
      <c r="AF1786" s="98"/>
      <c r="AG1786" s="98"/>
      <c r="AH1786" s="98"/>
      <c r="AI1786" s="98"/>
      <c r="AJ1786" s="98"/>
      <c r="AK1786" s="98"/>
    </row>
    <row r="1787" ht="14.25">
      <c r="A1787" s="98"/>
      <c r="B1787" s="98"/>
      <c r="C1787" s="98"/>
      <c r="D1787" s="98"/>
      <c r="E1787" s="98"/>
      <c r="F1787" s="98"/>
      <c r="G1787" s="98"/>
      <c r="H1787" s="98"/>
      <c r="I1787" s="98"/>
      <c r="J1787" s="98"/>
      <c r="K1787" s="98"/>
      <c r="L1787" s="98"/>
      <c r="M1787" s="98"/>
      <c r="R1787" s="98"/>
      <c r="S1787" s="98"/>
      <c r="T1787" s="98"/>
      <c r="U1787" s="98"/>
      <c r="V1787" s="98"/>
      <c r="W1787" s="98"/>
      <c r="X1787" s="98"/>
      <c r="Y1787" s="98"/>
      <c r="Z1787" s="98"/>
      <c r="AA1787" s="98"/>
      <c r="AE1787" s="98"/>
      <c r="AF1787" s="98"/>
      <c r="AG1787" s="98"/>
      <c r="AH1787" s="98"/>
      <c r="AI1787" s="98"/>
      <c r="AJ1787" s="98"/>
      <c r="AK1787" s="98"/>
    </row>
    <row r="1788" ht="14.25">
      <c r="A1788" s="98"/>
      <c r="B1788" s="98"/>
      <c r="C1788" s="98"/>
      <c r="D1788" s="98"/>
      <c r="E1788" s="98"/>
      <c r="F1788" s="98"/>
      <c r="G1788" s="98"/>
      <c r="H1788" s="98"/>
      <c r="I1788" s="98"/>
      <c r="J1788" s="98"/>
      <c r="K1788" s="98"/>
      <c r="L1788" s="98"/>
      <c r="M1788" s="98"/>
      <c r="R1788" s="98"/>
      <c r="S1788" s="98"/>
      <c r="T1788" s="98"/>
      <c r="U1788" s="98"/>
      <c r="V1788" s="98"/>
      <c r="W1788" s="98"/>
      <c r="X1788" s="98"/>
      <c r="Y1788" s="98"/>
      <c r="Z1788" s="98"/>
      <c r="AA1788" s="98"/>
      <c r="AE1788" s="98"/>
      <c r="AF1788" s="98"/>
      <c r="AG1788" s="98"/>
      <c r="AH1788" s="98"/>
      <c r="AI1788" s="98"/>
      <c r="AJ1788" s="98"/>
      <c r="AK1788" s="98"/>
    </row>
    <row r="1789" ht="14.25">
      <c r="A1789" s="98"/>
      <c r="B1789" s="98"/>
      <c r="C1789" s="98"/>
      <c r="D1789" s="98"/>
      <c r="E1789" s="98"/>
      <c r="F1789" s="98"/>
      <c r="G1789" s="98"/>
      <c r="H1789" s="98"/>
      <c r="I1789" s="98"/>
      <c r="J1789" s="98"/>
      <c r="K1789" s="98"/>
      <c r="L1789" s="98"/>
      <c r="M1789" s="98"/>
      <c r="R1789" s="98"/>
      <c r="S1789" s="98"/>
      <c r="T1789" s="98"/>
      <c r="U1789" s="98"/>
      <c r="V1789" s="98"/>
      <c r="W1789" s="98"/>
      <c r="X1789" s="98"/>
      <c r="Y1789" s="98"/>
      <c r="Z1789" s="98"/>
      <c r="AA1789" s="98"/>
      <c r="AE1789" s="98"/>
      <c r="AF1789" s="98"/>
      <c r="AG1789" s="98"/>
      <c r="AH1789" s="98"/>
      <c r="AI1789" s="98"/>
      <c r="AJ1789" s="98"/>
      <c r="AK1789" s="98"/>
    </row>
    <row r="1790" ht="14.25">
      <c r="A1790" s="98"/>
      <c r="B1790" s="98"/>
      <c r="C1790" s="98"/>
      <c r="D1790" s="98"/>
      <c r="E1790" s="98"/>
      <c r="F1790" s="98"/>
      <c r="G1790" s="98"/>
      <c r="H1790" s="98"/>
      <c r="I1790" s="98"/>
      <c r="J1790" s="98"/>
      <c r="K1790" s="98"/>
      <c r="L1790" s="98"/>
      <c r="M1790" s="98"/>
      <c r="R1790" s="98"/>
      <c r="S1790" s="98"/>
      <c r="T1790" s="98"/>
      <c r="U1790" s="98"/>
      <c r="V1790" s="98"/>
      <c r="W1790" s="98"/>
      <c r="X1790" s="98"/>
      <c r="Y1790" s="98"/>
      <c r="Z1790" s="98"/>
      <c r="AA1790" s="98"/>
      <c r="AE1790" s="98"/>
      <c r="AF1790" s="98"/>
      <c r="AG1790" s="98"/>
      <c r="AH1790" s="98"/>
      <c r="AI1790" s="98"/>
      <c r="AJ1790" s="98"/>
      <c r="AK1790" s="98"/>
    </row>
    <row r="1791" ht="14.25">
      <c r="A1791" s="98"/>
      <c r="B1791" s="98"/>
      <c r="C1791" s="98"/>
      <c r="D1791" s="98"/>
      <c r="E1791" s="98"/>
      <c r="F1791" s="98"/>
      <c r="G1791" s="98"/>
      <c r="H1791" s="98"/>
      <c r="I1791" s="98"/>
      <c r="J1791" s="98"/>
      <c r="K1791" s="98"/>
      <c r="L1791" s="98"/>
      <c r="M1791" s="98"/>
      <c r="R1791" s="98"/>
      <c r="S1791" s="98"/>
      <c r="T1791" s="98"/>
      <c r="U1791" s="98"/>
      <c r="V1791" s="98"/>
      <c r="W1791" s="98"/>
      <c r="X1791" s="98"/>
      <c r="Y1791" s="98"/>
      <c r="Z1791" s="98"/>
      <c r="AA1791" s="98"/>
      <c r="AE1791" s="98"/>
      <c r="AF1791" s="98"/>
      <c r="AG1791" s="98"/>
      <c r="AH1791" s="98"/>
      <c r="AI1791" s="98"/>
      <c r="AJ1791" s="98"/>
      <c r="AK1791" s="98"/>
    </row>
    <row r="1792" ht="14.25">
      <c r="A1792" s="98"/>
      <c r="B1792" s="98"/>
      <c r="C1792" s="98"/>
      <c r="D1792" s="98"/>
      <c r="E1792" s="98"/>
      <c r="F1792" s="98"/>
      <c r="G1792" s="98"/>
      <c r="H1792" s="98"/>
      <c r="I1792" s="98"/>
      <c r="J1792" s="98"/>
      <c r="K1792" s="98"/>
      <c r="L1792" s="98"/>
      <c r="M1792" s="98"/>
      <c r="R1792" s="98"/>
      <c r="S1792" s="98"/>
      <c r="T1792" s="98"/>
      <c r="U1792" s="98"/>
      <c r="V1792" s="98"/>
      <c r="W1792" s="98"/>
      <c r="X1792" s="98"/>
      <c r="Y1792" s="98"/>
      <c r="Z1792" s="98"/>
      <c r="AA1792" s="98"/>
      <c r="AE1792" s="98"/>
      <c r="AF1792" s="98"/>
      <c r="AG1792" s="98"/>
      <c r="AH1792" s="98"/>
      <c r="AI1792" s="98"/>
      <c r="AJ1792" s="98"/>
      <c r="AK1792" s="98"/>
    </row>
    <row r="1793" ht="14.25">
      <c r="A1793" s="98"/>
      <c r="B1793" s="98"/>
      <c r="C1793" s="98"/>
      <c r="D1793" s="98"/>
      <c r="E1793" s="98"/>
      <c r="F1793" s="98"/>
      <c r="G1793" s="98"/>
      <c r="H1793" s="98"/>
      <c r="I1793" s="98"/>
      <c r="J1793" s="98"/>
      <c r="K1793" s="98"/>
      <c r="L1793" s="98"/>
      <c r="M1793" s="98"/>
      <c r="R1793" s="98"/>
      <c r="S1793" s="98"/>
      <c r="T1793" s="98"/>
      <c r="U1793" s="98"/>
      <c r="V1793" s="98"/>
      <c r="W1793" s="98"/>
      <c r="X1793" s="98"/>
      <c r="Y1793" s="98"/>
      <c r="Z1793" s="98"/>
      <c r="AA1793" s="98"/>
      <c r="AE1793" s="98"/>
      <c r="AF1793" s="98"/>
      <c r="AG1793" s="98"/>
      <c r="AH1793" s="98"/>
      <c r="AI1793" s="98"/>
      <c r="AJ1793" s="98"/>
      <c r="AK1793" s="98"/>
    </row>
    <row r="1794" ht="14.25">
      <c r="A1794" s="98"/>
      <c r="B1794" s="98"/>
      <c r="C1794" s="98"/>
      <c r="D1794" s="98"/>
      <c r="E1794" s="98"/>
      <c r="F1794" s="98"/>
      <c r="G1794" s="98"/>
      <c r="H1794" s="98"/>
      <c r="I1794" s="98"/>
      <c r="J1794" s="98"/>
      <c r="K1794" s="98"/>
      <c r="L1794" s="98"/>
      <c r="M1794" s="98"/>
      <c r="R1794" s="98"/>
      <c r="S1794" s="98"/>
      <c r="T1794" s="98"/>
      <c r="U1794" s="98"/>
      <c r="V1794" s="98"/>
      <c r="W1794" s="98"/>
      <c r="X1794" s="98"/>
      <c r="Y1794" s="98"/>
      <c r="Z1794" s="98"/>
      <c r="AA1794" s="98"/>
      <c r="AE1794" s="98"/>
      <c r="AF1794" s="98"/>
      <c r="AG1794" s="98"/>
      <c r="AH1794" s="98"/>
      <c r="AI1794" s="98"/>
      <c r="AJ1794" s="98"/>
      <c r="AK1794" s="98"/>
    </row>
    <row r="1795" ht="14.25">
      <c r="A1795" s="98"/>
      <c r="B1795" s="98"/>
      <c r="C1795" s="98"/>
      <c r="D1795" s="98"/>
      <c r="E1795" s="98"/>
      <c r="F1795" s="98"/>
      <c r="G1795" s="98"/>
      <c r="H1795" s="98"/>
      <c r="I1795" s="98"/>
      <c r="J1795" s="98"/>
      <c r="K1795" s="98"/>
      <c r="L1795" s="98"/>
      <c r="M1795" s="98"/>
      <c r="R1795" s="98"/>
      <c r="S1795" s="98"/>
      <c r="T1795" s="98"/>
      <c r="U1795" s="98"/>
      <c r="V1795" s="98"/>
      <c r="W1795" s="98"/>
      <c r="X1795" s="98"/>
      <c r="Y1795" s="98"/>
      <c r="Z1795" s="98"/>
      <c r="AA1795" s="98"/>
      <c r="AE1795" s="98"/>
      <c r="AF1795" s="98"/>
      <c r="AG1795" s="98"/>
      <c r="AH1795" s="98"/>
      <c r="AI1795" s="98"/>
      <c r="AJ1795" s="98"/>
      <c r="AK1795" s="98"/>
    </row>
    <row r="1796" ht="14.25">
      <c r="A1796" s="98"/>
      <c r="B1796" s="98"/>
      <c r="C1796" s="98"/>
      <c r="D1796" s="98"/>
      <c r="E1796" s="98"/>
      <c r="F1796" s="98"/>
      <c r="G1796" s="98"/>
      <c r="H1796" s="98"/>
      <c r="I1796" s="98"/>
      <c r="J1796" s="98"/>
      <c r="K1796" s="98"/>
      <c r="L1796" s="98"/>
      <c r="M1796" s="98"/>
      <c r="R1796" s="98"/>
      <c r="S1796" s="98"/>
      <c r="T1796" s="98"/>
      <c r="U1796" s="98"/>
      <c r="V1796" s="98"/>
      <c r="W1796" s="98"/>
      <c r="X1796" s="98"/>
      <c r="Y1796" s="98"/>
      <c r="Z1796" s="98"/>
      <c r="AA1796" s="98"/>
      <c r="AE1796" s="98"/>
      <c r="AF1796" s="98"/>
      <c r="AG1796" s="98"/>
      <c r="AH1796" s="98"/>
      <c r="AI1796" s="98"/>
      <c r="AJ1796" s="98"/>
      <c r="AK1796" s="98"/>
    </row>
    <row r="1797" ht="14.25">
      <c r="A1797" s="98"/>
      <c r="B1797" s="98"/>
      <c r="C1797" s="98"/>
      <c r="D1797" s="98"/>
      <c r="E1797" s="98"/>
      <c r="F1797" s="98"/>
      <c r="G1797" s="98"/>
      <c r="H1797" s="98"/>
      <c r="I1797" s="98"/>
      <c r="J1797" s="98"/>
      <c r="K1797" s="98"/>
      <c r="L1797" s="98"/>
      <c r="M1797" s="98"/>
      <c r="R1797" s="98"/>
      <c r="S1797" s="98"/>
      <c r="T1797" s="98"/>
      <c r="U1797" s="98"/>
      <c r="V1797" s="98"/>
      <c r="W1797" s="98"/>
      <c r="X1797" s="98"/>
      <c r="Y1797" s="98"/>
      <c r="Z1797" s="98"/>
      <c r="AA1797" s="98"/>
      <c r="AE1797" s="98"/>
      <c r="AF1797" s="98"/>
      <c r="AG1797" s="98"/>
      <c r="AH1797" s="98"/>
      <c r="AI1797" s="98"/>
      <c r="AJ1797" s="98"/>
      <c r="AK1797" s="98"/>
    </row>
    <row r="1798" ht="14.25">
      <c r="A1798" s="98"/>
      <c r="B1798" s="98"/>
      <c r="C1798" s="98"/>
      <c r="D1798" s="98"/>
      <c r="E1798" s="98"/>
      <c r="F1798" s="98"/>
      <c r="G1798" s="98"/>
      <c r="H1798" s="98"/>
      <c r="I1798" s="98"/>
      <c r="J1798" s="98"/>
      <c r="K1798" s="98"/>
      <c r="L1798" s="98"/>
      <c r="M1798" s="98"/>
      <c r="R1798" s="98"/>
      <c r="S1798" s="98"/>
      <c r="T1798" s="98"/>
      <c r="U1798" s="98"/>
      <c r="V1798" s="98"/>
      <c r="W1798" s="98"/>
      <c r="X1798" s="98"/>
      <c r="Y1798" s="98"/>
      <c r="Z1798" s="98"/>
      <c r="AA1798" s="98"/>
      <c r="AE1798" s="98"/>
      <c r="AF1798" s="98"/>
      <c r="AG1798" s="98"/>
      <c r="AH1798" s="98"/>
      <c r="AI1798" s="98"/>
      <c r="AJ1798" s="98"/>
      <c r="AK1798" s="98"/>
    </row>
    <row r="1799" ht="14.25">
      <c r="A1799" s="98"/>
      <c r="B1799" s="98"/>
      <c r="C1799" s="98"/>
      <c r="D1799" s="98"/>
      <c r="E1799" s="98"/>
      <c r="F1799" s="98"/>
      <c r="G1799" s="98"/>
      <c r="H1799" s="98"/>
      <c r="I1799" s="98"/>
      <c r="J1799" s="98"/>
      <c r="K1799" s="98"/>
      <c r="L1799" s="98"/>
      <c r="M1799" s="98"/>
      <c r="R1799" s="98"/>
      <c r="S1799" s="98"/>
      <c r="T1799" s="98"/>
      <c r="U1799" s="98"/>
      <c r="V1799" s="98"/>
      <c r="W1799" s="98"/>
      <c r="X1799" s="98"/>
      <c r="Y1799" s="98"/>
      <c r="Z1799" s="98"/>
      <c r="AA1799" s="98"/>
      <c r="AE1799" s="98"/>
      <c r="AF1799" s="98"/>
      <c r="AG1799" s="98"/>
      <c r="AH1799" s="98"/>
      <c r="AI1799" s="98"/>
      <c r="AJ1799" s="98"/>
      <c r="AK1799" s="98"/>
    </row>
    <row r="1800" ht="14.25">
      <c r="A1800" s="98"/>
      <c r="B1800" s="98"/>
      <c r="C1800" s="98"/>
      <c r="D1800" s="98"/>
      <c r="E1800" s="98"/>
      <c r="F1800" s="98"/>
      <c r="G1800" s="98"/>
      <c r="H1800" s="98"/>
      <c r="I1800" s="98"/>
      <c r="J1800" s="98"/>
      <c r="K1800" s="98"/>
      <c r="L1800" s="98"/>
      <c r="M1800" s="98"/>
      <c r="R1800" s="98"/>
      <c r="S1800" s="98"/>
      <c r="T1800" s="98"/>
      <c r="U1800" s="98"/>
      <c r="V1800" s="98"/>
      <c r="W1800" s="98"/>
      <c r="X1800" s="98"/>
      <c r="Y1800" s="98"/>
      <c r="Z1800" s="98"/>
      <c r="AA1800" s="98"/>
      <c r="AE1800" s="98"/>
      <c r="AF1800" s="98"/>
      <c r="AG1800" s="98"/>
      <c r="AH1800" s="98"/>
      <c r="AI1800" s="98"/>
      <c r="AJ1800" s="98"/>
      <c r="AK1800" s="98"/>
    </row>
    <row r="1801" ht="14.25">
      <c r="A1801" s="98"/>
      <c r="B1801" s="98"/>
      <c r="C1801" s="98"/>
      <c r="D1801" s="98"/>
      <c r="E1801" s="98"/>
      <c r="F1801" s="98"/>
      <c r="G1801" s="98"/>
      <c r="H1801" s="98"/>
      <c r="I1801" s="98"/>
      <c r="J1801" s="98"/>
      <c r="K1801" s="98"/>
      <c r="L1801" s="98"/>
      <c r="M1801" s="98"/>
      <c r="R1801" s="98"/>
      <c r="S1801" s="98"/>
      <c r="T1801" s="98"/>
      <c r="U1801" s="98"/>
      <c r="V1801" s="98"/>
      <c r="W1801" s="98"/>
      <c r="X1801" s="98"/>
      <c r="Y1801" s="98"/>
      <c r="Z1801" s="98"/>
      <c r="AA1801" s="98"/>
      <c r="AE1801" s="98"/>
      <c r="AF1801" s="98"/>
      <c r="AG1801" s="98"/>
      <c r="AH1801" s="98"/>
      <c r="AI1801" s="98"/>
      <c r="AJ1801" s="98"/>
      <c r="AK1801" s="98"/>
    </row>
    <row r="1802" ht="14.25">
      <c r="A1802" s="98"/>
      <c r="B1802" s="98"/>
      <c r="C1802" s="98"/>
      <c r="D1802" s="98"/>
      <c r="E1802" s="98"/>
      <c r="F1802" s="98"/>
      <c r="G1802" s="98"/>
      <c r="H1802" s="98"/>
      <c r="I1802" s="98"/>
      <c r="J1802" s="98"/>
      <c r="K1802" s="98"/>
      <c r="L1802" s="98"/>
      <c r="M1802" s="98"/>
      <c r="R1802" s="98"/>
      <c r="S1802" s="98"/>
      <c r="T1802" s="98"/>
      <c r="U1802" s="98"/>
      <c r="V1802" s="98"/>
      <c r="W1802" s="98"/>
      <c r="X1802" s="98"/>
      <c r="Y1802" s="98"/>
      <c r="Z1802" s="98"/>
      <c r="AA1802" s="98"/>
      <c r="AE1802" s="98"/>
      <c r="AF1802" s="98"/>
      <c r="AG1802" s="98"/>
      <c r="AH1802" s="98"/>
      <c r="AI1802" s="98"/>
      <c r="AJ1802" s="98"/>
      <c r="AK1802" s="98"/>
    </row>
    <row r="1803" ht="14.25">
      <c r="A1803" s="98"/>
      <c r="B1803" s="98"/>
      <c r="C1803" s="98"/>
      <c r="D1803" s="98"/>
      <c r="E1803" s="98"/>
      <c r="F1803" s="98"/>
      <c r="G1803" s="98"/>
      <c r="H1803" s="98"/>
      <c r="I1803" s="98"/>
      <c r="J1803" s="98"/>
      <c r="K1803" s="98"/>
      <c r="L1803" s="98"/>
      <c r="M1803" s="98"/>
      <c r="R1803" s="98"/>
      <c r="S1803" s="98"/>
      <c r="T1803" s="98"/>
      <c r="U1803" s="98"/>
      <c r="V1803" s="98"/>
      <c r="W1803" s="98"/>
      <c r="X1803" s="98"/>
      <c r="Y1803" s="98"/>
      <c r="Z1803" s="98"/>
      <c r="AA1803" s="98"/>
      <c r="AE1803" s="98"/>
      <c r="AF1803" s="98"/>
      <c r="AG1803" s="98"/>
      <c r="AH1803" s="98"/>
      <c r="AI1803" s="98"/>
      <c r="AJ1803" s="98"/>
      <c r="AK1803" s="98"/>
    </row>
    <row r="1804" ht="14.25">
      <c r="A1804" s="98"/>
      <c r="B1804" s="98"/>
      <c r="C1804" s="98"/>
      <c r="D1804" s="98"/>
      <c r="E1804" s="98"/>
      <c r="F1804" s="98"/>
      <c r="G1804" s="98"/>
      <c r="H1804" s="98"/>
      <c r="I1804" s="98"/>
      <c r="J1804" s="98"/>
      <c r="K1804" s="98"/>
      <c r="L1804" s="98"/>
      <c r="M1804" s="98"/>
      <c r="R1804" s="98"/>
      <c r="S1804" s="98"/>
      <c r="T1804" s="98"/>
      <c r="U1804" s="98"/>
      <c r="V1804" s="98"/>
      <c r="W1804" s="98"/>
      <c r="X1804" s="98"/>
      <c r="Y1804" s="98"/>
      <c r="Z1804" s="98"/>
      <c r="AA1804" s="98"/>
      <c r="AE1804" s="98"/>
      <c r="AF1804" s="98"/>
      <c r="AG1804" s="98"/>
      <c r="AH1804" s="98"/>
      <c r="AI1804" s="98"/>
      <c r="AJ1804" s="98"/>
      <c r="AK1804" s="98"/>
    </row>
    <row r="1805" ht="14.25">
      <c r="A1805" s="98"/>
      <c r="B1805" s="98"/>
      <c r="C1805" s="98"/>
      <c r="D1805" s="98"/>
      <c r="E1805" s="98"/>
      <c r="F1805" s="98"/>
      <c r="G1805" s="98"/>
      <c r="H1805" s="98"/>
      <c r="I1805" s="98"/>
      <c r="J1805" s="98"/>
      <c r="K1805" s="98"/>
      <c r="L1805" s="98"/>
      <c r="M1805" s="98"/>
      <c r="R1805" s="98"/>
      <c r="S1805" s="98"/>
      <c r="T1805" s="98"/>
      <c r="U1805" s="98"/>
      <c r="V1805" s="98"/>
      <c r="W1805" s="98"/>
      <c r="X1805" s="98"/>
      <c r="Y1805" s="98"/>
      <c r="Z1805" s="98"/>
      <c r="AA1805" s="98"/>
      <c r="AE1805" s="98"/>
      <c r="AF1805" s="98"/>
      <c r="AG1805" s="98"/>
      <c r="AH1805" s="98"/>
      <c r="AI1805" s="98"/>
      <c r="AJ1805" s="98"/>
      <c r="AK1805" s="98"/>
    </row>
    <row r="1806" ht="14.25">
      <c r="A1806" s="98"/>
      <c r="B1806" s="98"/>
      <c r="C1806" s="98"/>
      <c r="D1806" s="98"/>
      <c r="E1806" s="98"/>
      <c r="F1806" s="98"/>
      <c r="G1806" s="98"/>
      <c r="H1806" s="98"/>
      <c r="I1806" s="98"/>
      <c r="J1806" s="98"/>
      <c r="K1806" s="98"/>
      <c r="L1806" s="98"/>
      <c r="M1806" s="98"/>
      <c r="R1806" s="98"/>
      <c r="S1806" s="98"/>
      <c r="T1806" s="98"/>
      <c r="U1806" s="98"/>
      <c r="V1806" s="98"/>
      <c r="W1806" s="98"/>
      <c r="X1806" s="98"/>
      <c r="Y1806" s="98"/>
      <c r="Z1806" s="98"/>
      <c r="AA1806" s="98"/>
      <c r="AE1806" s="98"/>
      <c r="AF1806" s="98"/>
      <c r="AG1806" s="98"/>
      <c r="AH1806" s="98"/>
      <c r="AI1806" s="98"/>
      <c r="AJ1806" s="98"/>
      <c r="AK1806" s="98"/>
    </row>
    <row r="1807" ht="14.25">
      <c r="A1807" s="98"/>
      <c r="B1807" s="98"/>
      <c r="C1807" s="98"/>
      <c r="D1807" s="98"/>
      <c r="E1807" s="98"/>
      <c r="F1807" s="98"/>
      <c r="G1807" s="98"/>
      <c r="H1807" s="98"/>
      <c r="I1807" s="98"/>
      <c r="J1807" s="98"/>
      <c r="K1807" s="98"/>
      <c r="L1807" s="98"/>
      <c r="M1807" s="98"/>
      <c r="R1807" s="98"/>
      <c r="S1807" s="98"/>
      <c r="T1807" s="98"/>
      <c r="U1807" s="98"/>
      <c r="V1807" s="98"/>
      <c r="W1807" s="98"/>
      <c r="X1807" s="98"/>
      <c r="Y1807" s="98"/>
      <c r="Z1807" s="98"/>
      <c r="AA1807" s="98"/>
      <c r="AE1807" s="98"/>
      <c r="AF1807" s="98"/>
      <c r="AG1807" s="98"/>
      <c r="AH1807" s="98"/>
      <c r="AI1807" s="98"/>
      <c r="AJ1807" s="98"/>
      <c r="AK1807" s="98"/>
    </row>
    <row r="1808" ht="14.25">
      <c r="A1808" s="98"/>
      <c r="B1808" s="98"/>
      <c r="C1808" s="98"/>
      <c r="D1808" s="98"/>
      <c r="E1808" s="98"/>
      <c r="F1808" s="98"/>
      <c r="G1808" s="98"/>
      <c r="H1808" s="98"/>
      <c r="I1808" s="98"/>
      <c r="J1808" s="98"/>
      <c r="K1808" s="98"/>
      <c r="L1808" s="98"/>
      <c r="M1808" s="98"/>
      <c r="R1808" s="98"/>
      <c r="S1808" s="98"/>
      <c r="T1808" s="98"/>
      <c r="U1808" s="98"/>
      <c r="V1808" s="98"/>
      <c r="W1808" s="98"/>
      <c r="X1808" s="98"/>
      <c r="Y1808" s="98"/>
      <c r="Z1808" s="98"/>
      <c r="AA1808" s="98"/>
      <c r="AE1808" s="98"/>
      <c r="AF1808" s="98"/>
      <c r="AG1808" s="98"/>
      <c r="AH1808" s="98"/>
      <c r="AI1808" s="98"/>
      <c r="AJ1808" s="98"/>
      <c r="AK1808" s="98"/>
    </row>
    <row r="1809" ht="14.25">
      <c r="A1809" s="98"/>
      <c r="B1809" s="98"/>
      <c r="C1809" s="98"/>
      <c r="D1809" s="98"/>
      <c r="E1809" s="98"/>
      <c r="F1809" s="98"/>
      <c r="G1809" s="98"/>
      <c r="H1809" s="98"/>
      <c r="I1809" s="98"/>
      <c r="J1809" s="98"/>
      <c r="K1809" s="98"/>
      <c r="L1809" s="98"/>
      <c r="M1809" s="98"/>
      <c r="R1809" s="98"/>
      <c r="S1809" s="98"/>
      <c r="T1809" s="98"/>
      <c r="U1809" s="98"/>
      <c r="V1809" s="98"/>
      <c r="W1809" s="98"/>
      <c r="X1809" s="98"/>
      <c r="Y1809" s="98"/>
      <c r="Z1809" s="98"/>
      <c r="AA1809" s="98"/>
      <c r="AE1809" s="98"/>
      <c r="AF1809" s="98"/>
      <c r="AG1809" s="98"/>
      <c r="AH1809" s="98"/>
      <c r="AI1809" s="98"/>
      <c r="AJ1809" s="98"/>
      <c r="AK1809" s="98"/>
    </row>
    <row r="1810" ht="14.25">
      <c r="A1810" s="98"/>
      <c r="B1810" s="98"/>
      <c r="C1810" s="98"/>
      <c r="D1810" s="98"/>
      <c r="E1810" s="98"/>
      <c r="F1810" s="98"/>
      <c r="G1810" s="98"/>
      <c r="H1810" s="98"/>
      <c r="I1810" s="98"/>
      <c r="J1810" s="98"/>
      <c r="K1810" s="98"/>
      <c r="L1810" s="98"/>
      <c r="M1810" s="98"/>
      <c r="R1810" s="98"/>
      <c r="S1810" s="98"/>
      <c r="T1810" s="98"/>
      <c r="U1810" s="98"/>
      <c r="V1810" s="98"/>
      <c r="W1810" s="98"/>
      <c r="X1810" s="98"/>
      <c r="Y1810" s="98"/>
      <c r="Z1810" s="98"/>
      <c r="AA1810" s="98"/>
      <c r="AE1810" s="98"/>
      <c r="AF1810" s="98"/>
      <c r="AG1810" s="98"/>
      <c r="AH1810" s="98"/>
      <c r="AI1810" s="98"/>
      <c r="AJ1810" s="98"/>
      <c r="AK1810" s="98"/>
    </row>
    <row r="1811" ht="14.25">
      <c r="A1811" s="98"/>
      <c r="B1811" s="98"/>
      <c r="C1811" s="98"/>
      <c r="D1811" s="98"/>
      <c r="E1811" s="98"/>
      <c r="F1811" s="98"/>
      <c r="G1811" s="98"/>
      <c r="H1811" s="98"/>
      <c r="I1811" s="98"/>
      <c r="J1811" s="98"/>
      <c r="K1811" s="98"/>
      <c r="L1811" s="98"/>
      <c r="M1811" s="98"/>
      <c r="R1811" s="98"/>
      <c r="S1811" s="98"/>
      <c r="T1811" s="98"/>
      <c r="U1811" s="98"/>
      <c r="V1811" s="98"/>
      <c r="W1811" s="98"/>
      <c r="X1811" s="98"/>
      <c r="Y1811" s="98"/>
      <c r="Z1811" s="98"/>
      <c r="AA1811" s="98"/>
      <c r="AE1811" s="98"/>
      <c r="AF1811" s="98"/>
      <c r="AG1811" s="98"/>
      <c r="AH1811" s="98"/>
      <c r="AI1811" s="98"/>
      <c r="AJ1811" s="98"/>
      <c r="AK1811" s="98"/>
    </row>
    <row r="1812" ht="14.25">
      <c r="A1812" s="98"/>
      <c r="B1812" s="98"/>
      <c r="C1812" s="98"/>
      <c r="D1812" s="98"/>
      <c r="E1812" s="98"/>
      <c r="F1812" s="98"/>
      <c r="G1812" s="98"/>
      <c r="H1812" s="98"/>
      <c r="I1812" s="98"/>
      <c r="J1812" s="98"/>
      <c r="K1812" s="98"/>
      <c r="L1812" s="98"/>
      <c r="M1812" s="98"/>
      <c r="R1812" s="98"/>
      <c r="S1812" s="98"/>
      <c r="T1812" s="98"/>
      <c r="U1812" s="98"/>
      <c r="V1812" s="98"/>
      <c r="W1812" s="98"/>
      <c r="X1812" s="98"/>
      <c r="Y1812" s="98"/>
      <c r="Z1812" s="98"/>
      <c r="AA1812" s="98"/>
      <c r="AE1812" s="98"/>
      <c r="AF1812" s="98"/>
      <c r="AG1812" s="98"/>
      <c r="AH1812" s="98"/>
      <c r="AI1812" s="98"/>
      <c r="AJ1812" s="98"/>
      <c r="AK1812" s="98"/>
    </row>
    <row r="1813" ht="14.25">
      <c r="A1813" s="98"/>
      <c r="B1813" s="98"/>
      <c r="C1813" s="98"/>
      <c r="D1813" s="98"/>
      <c r="E1813" s="98"/>
      <c r="F1813" s="98"/>
      <c r="G1813" s="98"/>
      <c r="H1813" s="98"/>
      <c r="I1813" s="98"/>
      <c r="J1813" s="98"/>
      <c r="K1813" s="98"/>
      <c r="L1813" s="98"/>
      <c r="M1813" s="98"/>
      <c r="R1813" s="98"/>
      <c r="S1813" s="98"/>
      <c r="T1813" s="98"/>
      <c r="U1813" s="98"/>
      <c r="V1813" s="98"/>
      <c r="W1813" s="98"/>
      <c r="X1813" s="98"/>
      <c r="Y1813" s="98"/>
      <c r="Z1813" s="98"/>
      <c r="AA1813" s="98"/>
      <c r="AE1813" s="98"/>
      <c r="AF1813" s="98"/>
      <c r="AG1813" s="98"/>
      <c r="AH1813" s="98"/>
      <c r="AI1813" s="98"/>
      <c r="AJ1813" s="98"/>
      <c r="AK1813" s="98"/>
    </row>
    <row r="1814" ht="14.25">
      <c r="A1814" s="98"/>
      <c r="B1814" s="98"/>
      <c r="C1814" s="98"/>
      <c r="D1814" s="98"/>
      <c r="E1814" s="98"/>
      <c r="F1814" s="98"/>
      <c r="G1814" s="98"/>
      <c r="H1814" s="98"/>
      <c r="I1814" s="98"/>
      <c r="J1814" s="98"/>
      <c r="K1814" s="98"/>
      <c r="L1814" s="98"/>
      <c r="M1814" s="98"/>
      <c r="R1814" s="98"/>
      <c r="S1814" s="98"/>
      <c r="T1814" s="98"/>
      <c r="U1814" s="98"/>
      <c r="V1814" s="98"/>
      <c r="W1814" s="98"/>
      <c r="X1814" s="98"/>
      <c r="Y1814" s="98"/>
      <c r="Z1814" s="98"/>
      <c r="AA1814" s="98"/>
      <c r="AE1814" s="98"/>
      <c r="AF1814" s="98"/>
      <c r="AG1814" s="98"/>
      <c r="AH1814" s="98"/>
      <c r="AI1814" s="98"/>
      <c r="AJ1814" s="98"/>
      <c r="AK1814" s="98"/>
    </row>
    <row r="1815" ht="14.25">
      <c r="A1815" s="98"/>
      <c r="B1815" s="98"/>
      <c r="C1815" s="98"/>
      <c r="D1815" s="98"/>
      <c r="E1815" s="98"/>
      <c r="F1815" s="98"/>
      <c r="G1815" s="98"/>
      <c r="H1815" s="98"/>
      <c r="I1815" s="98"/>
      <c r="J1815" s="98"/>
      <c r="K1815" s="98"/>
      <c r="L1815" s="98"/>
      <c r="M1815" s="98"/>
      <c r="R1815" s="98"/>
      <c r="S1815" s="98"/>
      <c r="T1815" s="98"/>
      <c r="U1815" s="98"/>
      <c r="V1815" s="98"/>
      <c r="W1815" s="98"/>
      <c r="X1815" s="98"/>
      <c r="Y1815" s="98"/>
      <c r="Z1815" s="98"/>
      <c r="AA1815" s="98"/>
      <c r="AE1815" s="98"/>
      <c r="AF1815" s="98"/>
      <c r="AG1815" s="98"/>
      <c r="AH1815" s="98"/>
      <c r="AI1815" s="98"/>
      <c r="AJ1815" s="98"/>
      <c r="AK1815" s="98"/>
    </row>
    <row r="1816" ht="14.25">
      <c r="A1816" s="98"/>
      <c r="B1816" s="98"/>
      <c r="C1816" s="98"/>
      <c r="D1816" s="98"/>
      <c r="E1816" s="98"/>
      <c r="F1816" s="98"/>
      <c r="G1816" s="98"/>
      <c r="H1816" s="98"/>
      <c r="I1816" s="98"/>
      <c r="J1816" s="98"/>
      <c r="K1816" s="98"/>
      <c r="L1816" s="98"/>
      <c r="M1816" s="98"/>
      <c r="R1816" s="98"/>
      <c r="S1816" s="98"/>
      <c r="T1816" s="98"/>
      <c r="U1816" s="98"/>
      <c r="V1816" s="98"/>
      <c r="W1816" s="98"/>
      <c r="X1816" s="98"/>
      <c r="Y1816" s="98"/>
      <c r="Z1816" s="98"/>
      <c r="AA1816" s="98"/>
      <c r="AE1816" s="98"/>
      <c r="AF1816" s="98"/>
      <c r="AG1816" s="98"/>
      <c r="AH1816" s="98"/>
      <c r="AI1816" s="98"/>
      <c r="AJ1816" s="98"/>
      <c r="AK1816" s="98"/>
    </row>
    <row r="1817" ht="14.25">
      <c r="A1817" s="98"/>
      <c r="B1817" s="98"/>
      <c r="C1817" s="98"/>
      <c r="D1817" s="98"/>
      <c r="E1817" s="98"/>
      <c r="F1817" s="98"/>
      <c r="G1817" s="98"/>
      <c r="H1817" s="98"/>
      <c r="I1817" s="98"/>
      <c r="J1817" s="98"/>
      <c r="K1817" s="98"/>
      <c r="L1817" s="98"/>
      <c r="M1817" s="98"/>
      <c r="R1817" s="98"/>
      <c r="S1817" s="98"/>
      <c r="T1817" s="98"/>
      <c r="U1817" s="98"/>
      <c r="V1817" s="98"/>
      <c r="W1817" s="98"/>
      <c r="X1817" s="98"/>
      <c r="Y1817" s="98"/>
      <c r="Z1817" s="98"/>
      <c r="AA1817" s="98"/>
      <c r="AE1817" s="98"/>
      <c r="AF1817" s="98"/>
      <c r="AG1817" s="98"/>
      <c r="AH1817" s="98"/>
      <c r="AI1817" s="98"/>
      <c r="AJ1817" s="98"/>
      <c r="AK1817" s="98"/>
    </row>
    <row r="1818" ht="14.25">
      <c r="A1818" s="98"/>
      <c r="B1818" s="98"/>
      <c r="C1818" s="98"/>
      <c r="D1818" s="98"/>
      <c r="E1818" s="98"/>
      <c r="F1818" s="98"/>
      <c r="G1818" s="98"/>
      <c r="H1818" s="98"/>
      <c r="I1818" s="98"/>
      <c r="J1818" s="98"/>
      <c r="K1818" s="98"/>
      <c r="L1818" s="98"/>
      <c r="M1818" s="98"/>
      <c r="R1818" s="98"/>
      <c r="S1818" s="98"/>
      <c r="T1818" s="98"/>
      <c r="U1818" s="98"/>
      <c r="V1818" s="98"/>
      <c r="W1818" s="98"/>
      <c r="X1818" s="98"/>
      <c r="Y1818" s="98"/>
      <c r="Z1818" s="98"/>
      <c r="AA1818" s="98"/>
      <c r="AE1818" s="98"/>
      <c r="AF1818" s="98"/>
      <c r="AG1818" s="98"/>
      <c r="AH1818" s="98"/>
      <c r="AI1818" s="98"/>
      <c r="AJ1818" s="98"/>
      <c r="AK1818" s="98"/>
    </row>
    <row r="1819" ht="14.25">
      <c r="A1819" s="98"/>
      <c r="B1819" s="98"/>
      <c r="C1819" s="98"/>
      <c r="D1819" s="98"/>
      <c r="E1819" s="98"/>
      <c r="F1819" s="98"/>
      <c r="G1819" s="98"/>
      <c r="H1819" s="98"/>
      <c r="I1819" s="98"/>
      <c r="J1819" s="98"/>
      <c r="K1819" s="98"/>
      <c r="L1819" s="98"/>
      <c r="M1819" s="98"/>
      <c r="R1819" s="98"/>
      <c r="S1819" s="98"/>
      <c r="T1819" s="98"/>
      <c r="U1819" s="98"/>
      <c r="V1819" s="98"/>
      <c r="W1819" s="98"/>
      <c r="X1819" s="98"/>
      <c r="Y1819" s="98"/>
      <c r="Z1819" s="98"/>
      <c r="AA1819" s="98"/>
      <c r="AE1819" s="98"/>
      <c r="AF1819" s="98"/>
      <c r="AG1819" s="98"/>
      <c r="AH1819" s="98"/>
      <c r="AI1819" s="98"/>
      <c r="AJ1819" s="98"/>
      <c r="AK1819" s="98"/>
    </row>
    <row r="1820" ht="14.25">
      <c r="A1820" s="98"/>
      <c r="B1820" s="98"/>
      <c r="C1820" s="98"/>
      <c r="D1820" s="98"/>
      <c r="E1820" s="98"/>
      <c r="F1820" s="98"/>
      <c r="G1820" s="98"/>
      <c r="H1820" s="98"/>
      <c r="I1820" s="98"/>
      <c r="J1820" s="98"/>
      <c r="K1820" s="98"/>
      <c r="L1820" s="98"/>
      <c r="M1820" s="98"/>
      <c r="R1820" s="98"/>
      <c r="S1820" s="98"/>
      <c r="T1820" s="98"/>
      <c r="U1820" s="98"/>
      <c r="V1820" s="98"/>
      <c r="W1820" s="98"/>
      <c r="X1820" s="98"/>
      <c r="Y1820" s="98"/>
      <c r="Z1820" s="98"/>
      <c r="AA1820" s="98"/>
      <c r="AE1820" s="98"/>
      <c r="AF1820" s="98"/>
      <c r="AG1820" s="98"/>
      <c r="AH1820" s="98"/>
      <c r="AI1820" s="98"/>
      <c r="AJ1820" s="98"/>
      <c r="AK1820" s="98"/>
    </row>
    <row r="1821" ht="14.25">
      <c r="A1821" s="98"/>
      <c r="B1821" s="98"/>
      <c r="C1821" s="98"/>
      <c r="D1821" s="98"/>
      <c r="E1821" s="98"/>
      <c r="F1821" s="98"/>
      <c r="G1821" s="98"/>
      <c r="H1821" s="98"/>
      <c r="I1821" s="98"/>
      <c r="J1821" s="98"/>
      <c r="K1821" s="98"/>
      <c r="L1821" s="98"/>
      <c r="M1821" s="98"/>
      <c r="R1821" s="98"/>
      <c r="S1821" s="98"/>
      <c r="T1821" s="98"/>
      <c r="U1821" s="98"/>
      <c r="V1821" s="98"/>
      <c r="W1821" s="98"/>
      <c r="X1821" s="98"/>
      <c r="Y1821" s="98"/>
      <c r="Z1821" s="98"/>
      <c r="AA1821" s="98"/>
      <c r="AE1821" s="98"/>
      <c r="AF1821" s="98"/>
      <c r="AG1821" s="98"/>
      <c r="AH1821" s="98"/>
      <c r="AI1821" s="98"/>
      <c r="AJ1821" s="98"/>
      <c r="AK1821" s="98"/>
    </row>
    <row r="1822" ht="14.25">
      <c r="A1822" s="98"/>
      <c r="B1822" s="98"/>
      <c r="C1822" s="98"/>
      <c r="D1822" s="98"/>
      <c r="E1822" s="98"/>
      <c r="F1822" s="98"/>
      <c r="G1822" s="98"/>
      <c r="H1822" s="98"/>
      <c r="I1822" s="98"/>
      <c r="J1822" s="98"/>
      <c r="K1822" s="98"/>
      <c r="L1822" s="98"/>
      <c r="M1822" s="98"/>
      <c r="R1822" s="98"/>
      <c r="S1822" s="98"/>
      <c r="T1822" s="98"/>
      <c r="U1822" s="98"/>
      <c r="V1822" s="98"/>
      <c r="W1822" s="98"/>
      <c r="X1822" s="98"/>
      <c r="Y1822" s="98"/>
      <c r="Z1822" s="98"/>
      <c r="AA1822" s="98"/>
      <c r="AE1822" s="98"/>
      <c r="AF1822" s="98"/>
      <c r="AG1822" s="98"/>
      <c r="AH1822" s="98"/>
      <c r="AI1822" s="98"/>
      <c r="AJ1822" s="98"/>
      <c r="AK1822" s="98"/>
    </row>
    <row r="1823" ht="14.25">
      <c r="A1823" s="98"/>
      <c r="B1823" s="98"/>
      <c r="C1823" s="98"/>
      <c r="D1823" s="98"/>
      <c r="E1823" s="98"/>
      <c r="F1823" s="98"/>
      <c r="G1823" s="98"/>
      <c r="H1823" s="98"/>
      <c r="I1823" s="98"/>
      <c r="J1823" s="98"/>
      <c r="K1823" s="98"/>
      <c r="L1823" s="98"/>
      <c r="M1823" s="98"/>
      <c r="R1823" s="98"/>
      <c r="S1823" s="98"/>
      <c r="T1823" s="98"/>
      <c r="U1823" s="98"/>
      <c r="V1823" s="98"/>
      <c r="W1823" s="98"/>
      <c r="X1823" s="98"/>
      <c r="Y1823" s="98"/>
      <c r="Z1823" s="98"/>
      <c r="AA1823" s="98"/>
      <c r="AE1823" s="98"/>
      <c r="AF1823" s="98"/>
      <c r="AG1823" s="98"/>
      <c r="AH1823" s="98"/>
      <c r="AI1823" s="98"/>
      <c r="AJ1823" s="98"/>
      <c r="AK1823" s="98"/>
    </row>
    <row r="1824" ht="14.25">
      <c r="A1824" s="98"/>
      <c r="B1824" s="98"/>
      <c r="C1824" s="98"/>
      <c r="D1824" s="98"/>
      <c r="E1824" s="98"/>
      <c r="F1824" s="98"/>
      <c r="G1824" s="98"/>
      <c r="H1824" s="98"/>
      <c r="I1824" s="98"/>
      <c r="J1824" s="98"/>
      <c r="K1824" s="98"/>
      <c r="L1824" s="98"/>
      <c r="M1824" s="98"/>
      <c r="R1824" s="98"/>
      <c r="S1824" s="98"/>
      <c r="T1824" s="98"/>
      <c r="U1824" s="98"/>
      <c r="V1824" s="98"/>
      <c r="W1824" s="98"/>
      <c r="X1824" s="98"/>
      <c r="Y1824" s="98"/>
      <c r="Z1824" s="98"/>
      <c r="AA1824" s="98"/>
      <c r="AE1824" s="98"/>
      <c r="AF1824" s="98"/>
      <c r="AG1824" s="98"/>
      <c r="AH1824" s="98"/>
      <c r="AI1824" s="98"/>
      <c r="AJ1824" s="98"/>
      <c r="AK1824" s="98"/>
    </row>
    <row r="1825" ht="14.25">
      <c r="A1825" s="98"/>
      <c r="B1825" s="98"/>
      <c r="C1825" s="98"/>
      <c r="D1825" s="98"/>
      <c r="E1825" s="98"/>
      <c r="F1825" s="98"/>
      <c r="G1825" s="98"/>
      <c r="H1825" s="98"/>
      <c r="I1825" s="98"/>
      <c r="J1825" s="98"/>
      <c r="K1825" s="98"/>
      <c r="L1825" s="98"/>
      <c r="M1825" s="98"/>
      <c r="R1825" s="98"/>
      <c r="S1825" s="98"/>
      <c r="T1825" s="98"/>
      <c r="U1825" s="98"/>
      <c r="V1825" s="98"/>
      <c r="W1825" s="98"/>
      <c r="X1825" s="98"/>
      <c r="Y1825" s="98"/>
      <c r="Z1825" s="98"/>
      <c r="AA1825" s="98"/>
      <c r="AE1825" s="98"/>
      <c r="AF1825" s="98"/>
      <c r="AG1825" s="98"/>
      <c r="AH1825" s="98"/>
      <c r="AI1825" s="98"/>
      <c r="AJ1825" s="98"/>
      <c r="AK1825" s="98"/>
    </row>
    <row r="1826" ht="14.25">
      <c r="A1826" s="98"/>
      <c r="B1826" s="98"/>
      <c r="C1826" s="98"/>
      <c r="D1826" s="98"/>
      <c r="E1826" s="98"/>
      <c r="F1826" s="98"/>
      <c r="G1826" s="98"/>
      <c r="H1826" s="98"/>
      <c r="I1826" s="98"/>
      <c r="J1826" s="98"/>
      <c r="K1826" s="98"/>
      <c r="L1826" s="98"/>
      <c r="M1826" s="98"/>
      <c r="R1826" s="98"/>
      <c r="S1826" s="98"/>
      <c r="T1826" s="98"/>
      <c r="U1826" s="98"/>
      <c r="V1826" s="98"/>
      <c r="W1826" s="98"/>
      <c r="X1826" s="98"/>
      <c r="Y1826" s="98"/>
      <c r="Z1826" s="98"/>
      <c r="AA1826" s="98"/>
      <c r="AE1826" s="98"/>
      <c r="AF1826" s="98"/>
      <c r="AG1826" s="98"/>
      <c r="AH1826" s="98"/>
      <c r="AI1826" s="98"/>
      <c r="AJ1826" s="98"/>
      <c r="AK1826" s="98"/>
    </row>
    <row r="1827" ht="14.25">
      <c r="A1827" s="98"/>
      <c r="B1827" s="98"/>
      <c r="C1827" s="98"/>
      <c r="D1827" s="98"/>
      <c r="E1827" s="98"/>
      <c r="F1827" s="98"/>
      <c r="G1827" s="98"/>
      <c r="H1827" s="98"/>
      <c r="I1827" s="98"/>
      <c r="J1827" s="98"/>
      <c r="K1827" s="98"/>
      <c r="L1827" s="98"/>
      <c r="M1827" s="98"/>
      <c r="R1827" s="98"/>
      <c r="S1827" s="98"/>
      <c r="T1827" s="98"/>
      <c r="U1827" s="98"/>
      <c r="V1827" s="98"/>
      <c r="W1827" s="98"/>
      <c r="X1827" s="98"/>
      <c r="Y1827" s="98"/>
      <c r="Z1827" s="98"/>
      <c r="AA1827" s="98"/>
      <c r="AE1827" s="98"/>
      <c r="AF1827" s="98"/>
      <c r="AG1827" s="98"/>
      <c r="AH1827" s="98"/>
      <c r="AI1827" s="98"/>
      <c r="AJ1827" s="98"/>
      <c r="AK1827" s="98"/>
    </row>
    <row r="1828" ht="14.25">
      <c r="A1828" s="98"/>
      <c r="B1828" s="98"/>
      <c r="C1828" s="98"/>
      <c r="D1828" s="98"/>
      <c r="E1828" s="98"/>
      <c r="F1828" s="98"/>
      <c r="G1828" s="98"/>
      <c r="H1828" s="98"/>
      <c r="I1828" s="98"/>
      <c r="J1828" s="98"/>
      <c r="K1828" s="98"/>
      <c r="L1828" s="98"/>
      <c r="M1828" s="98"/>
      <c r="R1828" s="98"/>
      <c r="S1828" s="98"/>
      <c r="T1828" s="98"/>
      <c r="U1828" s="98"/>
      <c r="V1828" s="98"/>
      <c r="W1828" s="98"/>
      <c r="X1828" s="98"/>
      <c r="Y1828" s="98"/>
      <c r="Z1828" s="98"/>
      <c r="AA1828" s="98"/>
      <c r="AE1828" s="98"/>
      <c r="AF1828" s="98"/>
      <c r="AG1828" s="98"/>
      <c r="AH1828" s="98"/>
      <c r="AI1828" s="98"/>
      <c r="AJ1828" s="98"/>
      <c r="AK1828" s="98"/>
    </row>
    <row r="1829" ht="14.25">
      <c r="A1829" s="98"/>
      <c r="B1829" s="98"/>
      <c r="C1829" s="98"/>
      <c r="D1829" s="98"/>
      <c r="E1829" s="98"/>
      <c r="F1829" s="98"/>
      <c r="G1829" s="98"/>
      <c r="H1829" s="98"/>
      <c r="I1829" s="98"/>
      <c r="J1829" s="98"/>
      <c r="K1829" s="98"/>
      <c r="L1829" s="98"/>
      <c r="M1829" s="98"/>
      <c r="R1829" s="98"/>
      <c r="S1829" s="98"/>
      <c r="T1829" s="98"/>
      <c r="U1829" s="98"/>
      <c r="V1829" s="98"/>
      <c r="W1829" s="98"/>
      <c r="X1829" s="98"/>
      <c r="Y1829" s="98"/>
      <c r="Z1829" s="98"/>
      <c r="AA1829" s="98"/>
      <c r="AE1829" s="98"/>
      <c r="AF1829" s="98"/>
      <c r="AG1829" s="98"/>
      <c r="AH1829" s="98"/>
      <c r="AI1829" s="98"/>
      <c r="AJ1829" s="98"/>
      <c r="AK1829" s="98"/>
    </row>
    <row r="1830" ht="14.25">
      <c r="A1830" s="98"/>
      <c r="B1830" s="98"/>
      <c r="C1830" s="98"/>
      <c r="D1830" s="98"/>
      <c r="E1830" s="98"/>
      <c r="F1830" s="98"/>
      <c r="G1830" s="98"/>
      <c r="H1830" s="98"/>
      <c r="I1830" s="98"/>
      <c r="J1830" s="98"/>
      <c r="K1830" s="98"/>
      <c r="L1830" s="98"/>
      <c r="M1830" s="98"/>
      <c r="R1830" s="98"/>
      <c r="S1830" s="98"/>
      <c r="T1830" s="98"/>
      <c r="U1830" s="98"/>
      <c r="V1830" s="98"/>
      <c r="W1830" s="98"/>
      <c r="X1830" s="98"/>
      <c r="Y1830" s="98"/>
      <c r="Z1830" s="98"/>
      <c r="AA1830" s="98"/>
      <c r="AE1830" s="98"/>
      <c r="AF1830" s="98"/>
      <c r="AG1830" s="98"/>
      <c r="AH1830" s="98"/>
      <c r="AI1830" s="98"/>
      <c r="AJ1830" s="98"/>
      <c r="AK1830" s="98"/>
    </row>
    <row r="1831" ht="14.25">
      <c r="A1831" s="98"/>
      <c r="B1831" s="98"/>
      <c r="C1831" s="98"/>
      <c r="D1831" s="98"/>
      <c r="E1831" s="98"/>
      <c r="F1831" s="98"/>
      <c r="G1831" s="98"/>
      <c r="H1831" s="98"/>
      <c r="I1831" s="98"/>
      <c r="J1831" s="98"/>
      <c r="K1831" s="98"/>
      <c r="L1831" s="98"/>
      <c r="M1831" s="98"/>
      <c r="R1831" s="98"/>
      <c r="S1831" s="98"/>
      <c r="T1831" s="98"/>
      <c r="U1831" s="98"/>
      <c r="V1831" s="98"/>
      <c r="W1831" s="98"/>
      <c r="X1831" s="98"/>
      <c r="Y1831" s="98"/>
      <c r="Z1831" s="98"/>
      <c r="AA1831" s="98"/>
      <c r="AE1831" s="98"/>
      <c r="AF1831" s="98"/>
      <c r="AG1831" s="98"/>
      <c r="AH1831" s="98"/>
      <c r="AI1831" s="98"/>
      <c r="AJ1831" s="98"/>
      <c r="AK1831" s="98"/>
    </row>
    <row r="1832" ht="14.25">
      <c r="A1832" s="98"/>
      <c r="B1832" s="98"/>
      <c r="C1832" s="98"/>
      <c r="D1832" s="98"/>
      <c r="E1832" s="98"/>
      <c r="F1832" s="98"/>
      <c r="G1832" s="98"/>
      <c r="H1832" s="98"/>
      <c r="I1832" s="98"/>
      <c r="J1832" s="98"/>
      <c r="K1832" s="98"/>
      <c r="L1832" s="98"/>
      <c r="M1832" s="98"/>
      <c r="R1832" s="98"/>
      <c r="S1832" s="98"/>
      <c r="T1832" s="98"/>
      <c r="U1832" s="98"/>
      <c r="V1832" s="98"/>
      <c r="W1832" s="98"/>
      <c r="X1832" s="98"/>
      <c r="Y1832" s="98"/>
      <c r="Z1832" s="98"/>
      <c r="AA1832" s="98"/>
      <c r="AE1832" s="98"/>
      <c r="AF1832" s="98"/>
      <c r="AG1832" s="98"/>
      <c r="AH1832" s="98"/>
      <c r="AI1832" s="98"/>
      <c r="AJ1832" s="98"/>
      <c r="AK1832" s="98"/>
    </row>
    <row r="1833" ht="14.25">
      <c r="A1833" s="98"/>
      <c r="B1833" s="98"/>
      <c r="C1833" s="98"/>
      <c r="D1833" s="98"/>
      <c r="E1833" s="98"/>
      <c r="F1833" s="98"/>
      <c r="G1833" s="98"/>
      <c r="H1833" s="98"/>
      <c r="I1833" s="98"/>
      <c r="J1833" s="98"/>
      <c r="K1833" s="98"/>
      <c r="L1833" s="98"/>
      <c r="M1833" s="98"/>
      <c r="R1833" s="98"/>
      <c r="S1833" s="98"/>
      <c r="T1833" s="98"/>
      <c r="U1833" s="98"/>
      <c r="V1833" s="98"/>
      <c r="W1833" s="98"/>
      <c r="X1833" s="98"/>
      <c r="Y1833" s="98"/>
      <c r="Z1833" s="98"/>
      <c r="AA1833" s="98"/>
      <c r="AE1833" s="98"/>
      <c r="AF1833" s="98"/>
      <c r="AG1833" s="98"/>
      <c r="AH1833" s="98"/>
      <c r="AI1833" s="98"/>
      <c r="AJ1833" s="98"/>
      <c r="AK1833" s="98"/>
    </row>
    <row r="1834" ht="14.25">
      <c r="A1834" s="98"/>
      <c r="B1834" s="98"/>
      <c r="C1834" s="98"/>
      <c r="D1834" s="98"/>
      <c r="E1834" s="98"/>
      <c r="F1834" s="98"/>
      <c r="G1834" s="98"/>
      <c r="H1834" s="98"/>
      <c r="I1834" s="98"/>
      <c r="J1834" s="98"/>
      <c r="K1834" s="98"/>
      <c r="L1834" s="98"/>
      <c r="M1834" s="98"/>
      <c r="R1834" s="98"/>
      <c r="S1834" s="98"/>
      <c r="T1834" s="98"/>
      <c r="U1834" s="98"/>
      <c r="V1834" s="98"/>
      <c r="W1834" s="98"/>
      <c r="X1834" s="98"/>
      <c r="Y1834" s="98"/>
      <c r="Z1834" s="98"/>
      <c r="AA1834" s="98"/>
      <c r="AE1834" s="98"/>
      <c r="AF1834" s="98"/>
      <c r="AG1834" s="98"/>
      <c r="AH1834" s="98"/>
      <c r="AI1834" s="98"/>
      <c r="AJ1834" s="98"/>
      <c r="AK1834" s="98"/>
    </row>
    <row r="1835" ht="14.25">
      <c r="A1835" s="98"/>
      <c r="B1835" s="98"/>
      <c r="C1835" s="98"/>
      <c r="D1835" s="98"/>
      <c r="E1835" s="98"/>
      <c r="F1835" s="98"/>
      <c r="G1835" s="98"/>
      <c r="H1835" s="98"/>
      <c r="I1835" s="98"/>
      <c r="J1835" s="98"/>
      <c r="K1835" s="98"/>
      <c r="L1835" s="98"/>
      <c r="M1835" s="98"/>
      <c r="R1835" s="98"/>
      <c r="S1835" s="98"/>
      <c r="T1835" s="98"/>
      <c r="U1835" s="98"/>
      <c r="V1835" s="98"/>
      <c r="W1835" s="98"/>
      <c r="X1835" s="98"/>
      <c r="Y1835" s="98"/>
      <c r="Z1835" s="98"/>
      <c r="AA1835" s="98"/>
      <c r="AE1835" s="98"/>
      <c r="AF1835" s="98"/>
      <c r="AG1835" s="98"/>
      <c r="AH1835" s="98"/>
      <c r="AI1835" s="98"/>
      <c r="AJ1835" s="98"/>
      <c r="AK1835" s="98"/>
    </row>
    <row r="1836" ht="14.25">
      <c r="A1836" s="98"/>
      <c r="B1836" s="98"/>
      <c r="C1836" s="98"/>
      <c r="D1836" s="98"/>
      <c r="E1836" s="98"/>
      <c r="F1836" s="98"/>
      <c r="G1836" s="98"/>
      <c r="H1836" s="98"/>
      <c r="I1836" s="98"/>
      <c r="J1836" s="98"/>
      <c r="K1836" s="98"/>
      <c r="L1836" s="98"/>
      <c r="M1836" s="98"/>
      <c r="R1836" s="98"/>
      <c r="S1836" s="98"/>
      <c r="T1836" s="98"/>
      <c r="U1836" s="98"/>
      <c r="V1836" s="98"/>
      <c r="W1836" s="98"/>
      <c r="X1836" s="98"/>
      <c r="Y1836" s="98"/>
      <c r="Z1836" s="98"/>
      <c r="AA1836" s="98"/>
      <c r="AE1836" s="98"/>
      <c r="AF1836" s="98"/>
      <c r="AG1836" s="98"/>
      <c r="AH1836" s="98"/>
      <c r="AI1836" s="98"/>
      <c r="AJ1836" s="98"/>
      <c r="AK1836" s="98"/>
    </row>
    <row r="1837" ht="14.25">
      <c r="A1837" s="98"/>
      <c r="B1837" s="98"/>
      <c r="C1837" s="98"/>
      <c r="D1837" s="98"/>
      <c r="E1837" s="98"/>
      <c r="F1837" s="98"/>
      <c r="G1837" s="98"/>
      <c r="H1837" s="98"/>
      <c r="I1837" s="98"/>
      <c r="J1837" s="98"/>
      <c r="K1837" s="98"/>
      <c r="L1837" s="98"/>
      <c r="M1837" s="98"/>
      <c r="R1837" s="98"/>
      <c r="S1837" s="98"/>
      <c r="T1837" s="98"/>
      <c r="U1837" s="98"/>
      <c r="V1837" s="98"/>
      <c r="W1837" s="98"/>
      <c r="X1837" s="98"/>
      <c r="Y1837" s="98"/>
      <c r="Z1837" s="98"/>
      <c r="AA1837" s="98"/>
      <c r="AE1837" s="98"/>
      <c r="AF1837" s="98"/>
      <c r="AG1837" s="98"/>
      <c r="AH1837" s="98"/>
      <c r="AI1837" s="98"/>
      <c r="AJ1837" s="98"/>
      <c r="AK1837" s="98"/>
    </row>
    <row r="1838" ht="14.25">
      <c r="A1838" s="98"/>
      <c r="B1838" s="98"/>
      <c r="C1838" s="98"/>
      <c r="D1838" s="98"/>
      <c r="E1838" s="98"/>
      <c r="F1838" s="98"/>
      <c r="G1838" s="98"/>
      <c r="H1838" s="98"/>
      <c r="I1838" s="98"/>
      <c r="J1838" s="98"/>
      <c r="K1838" s="98"/>
      <c r="L1838" s="98"/>
      <c r="M1838" s="98"/>
      <c r="R1838" s="98"/>
      <c r="S1838" s="98"/>
      <c r="T1838" s="98"/>
      <c r="U1838" s="98"/>
      <c r="V1838" s="98"/>
      <c r="W1838" s="98"/>
      <c r="X1838" s="98"/>
      <c r="Y1838" s="98"/>
      <c r="Z1838" s="98"/>
      <c r="AA1838" s="98"/>
      <c r="AE1838" s="98"/>
      <c r="AF1838" s="98"/>
      <c r="AG1838" s="98"/>
      <c r="AH1838" s="98"/>
      <c r="AI1838" s="98"/>
      <c r="AJ1838" s="98"/>
      <c r="AK1838" s="98"/>
    </row>
    <row r="1839" ht="14.25">
      <c r="A1839" s="98"/>
      <c r="B1839" s="98"/>
      <c r="C1839" s="98"/>
      <c r="D1839" s="98"/>
      <c r="E1839" s="98"/>
      <c r="F1839" s="98"/>
      <c r="G1839" s="98"/>
      <c r="H1839" s="98"/>
      <c r="I1839" s="98"/>
      <c r="J1839" s="98"/>
      <c r="K1839" s="98"/>
      <c r="L1839" s="98"/>
      <c r="M1839" s="98"/>
      <c r="R1839" s="98"/>
      <c r="S1839" s="98"/>
      <c r="T1839" s="98"/>
      <c r="U1839" s="98"/>
      <c r="V1839" s="98"/>
      <c r="W1839" s="98"/>
      <c r="X1839" s="98"/>
      <c r="Y1839" s="98"/>
      <c r="Z1839" s="98"/>
      <c r="AA1839" s="98"/>
      <c r="AE1839" s="98"/>
      <c r="AF1839" s="98"/>
      <c r="AG1839" s="98"/>
      <c r="AH1839" s="98"/>
      <c r="AI1839" s="98"/>
      <c r="AJ1839" s="98"/>
      <c r="AK1839" s="98"/>
    </row>
    <row r="1840" ht="14.25">
      <c r="A1840" s="98"/>
      <c r="B1840" s="98"/>
      <c r="C1840" s="98"/>
      <c r="D1840" s="98"/>
      <c r="E1840" s="98"/>
      <c r="F1840" s="98"/>
      <c r="G1840" s="98"/>
      <c r="H1840" s="98"/>
      <c r="I1840" s="98"/>
      <c r="J1840" s="98"/>
      <c r="K1840" s="98"/>
      <c r="L1840" s="98"/>
      <c r="M1840" s="98"/>
      <c r="R1840" s="98"/>
      <c r="S1840" s="98"/>
      <c r="T1840" s="98"/>
      <c r="U1840" s="98"/>
      <c r="V1840" s="98"/>
      <c r="W1840" s="98"/>
      <c r="X1840" s="98"/>
      <c r="Y1840" s="98"/>
      <c r="Z1840" s="98"/>
      <c r="AA1840" s="98"/>
      <c r="AE1840" s="98"/>
      <c r="AF1840" s="98"/>
      <c r="AG1840" s="98"/>
      <c r="AH1840" s="98"/>
      <c r="AI1840" s="98"/>
      <c r="AJ1840" s="98"/>
      <c r="AK1840" s="98"/>
    </row>
    <row r="1841" ht="14.25">
      <c r="A1841" s="98"/>
      <c r="B1841" s="98"/>
      <c r="C1841" s="98"/>
      <c r="D1841" s="98"/>
      <c r="E1841" s="98"/>
      <c r="F1841" s="98"/>
      <c r="G1841" s="98"/>
      <c r="H1841" s="98"/>
      <c r="I1841" s="98"/>
      <c r="J1841" s="98"/>
      <c r="K1841" s="98"/>
      <c r="L1841" s="98"/>
      <c r="M1841" s="98"/>
      <c r="R1841" s="98"/>
      <c r="S1841" s="98"/>
      <c r="T1841" s="98"/>
      <c r="U1841" s="98"/>
      <c r="V1841" s="98"/>
      <c r="W1841" s="98"/>
      <c r="X1841" s="98"/>
      <c r="Y1841" s="98"/>
      <c r="Z1841" s="98"/>
      <c r="AA1841" s="98"/>
      <c r="AE1841" s="98"/>
      <c r="AF1841" s="98"/>
      <c r="AG1841" s="98"/>
      <c r="AH1841" s="98"/>
      <c r="AI1841" s="98"/>
      <c r="AJ1841" s="98"/>
      <c r="AK1841" s="98"/>
    </row>
    <row r="1842" ht="14.25">
      <c r="A1842" s="98"/>
      <c r="B1842" s="98"/>
      <c r="C1842" s="98"/>
      <c r="D1842" s="98"/>
      <c r="E1842" s="98"/>
      <c r="F1842" s="98"/>
      <c r="G1842" s="98"/>
      <c r="H1842" s="98"/>
      <c r="I1842" s="98"/>
      <c r="J1842" s="98"/>
      <c r="K1842" s="98"/>
      <c r="L1842" s="98"/>
      <c r="M1842" s="98"/>
      <c r="R1842" s="98"/>
      <c r="S1842" s="98"/>
      <c r="T1842" s="98"/>
      <c r="U1842" s="98"/>
      <c r="V1842" s="98"/>
      <c r="W1842" s="98"/>
      <c r="X1842" s="98"/>
      <c r="Y1842" s="98"/>
      <c r="Z1842" s="98"/>
      <c r="AA1842" s="98"/>
      <c r="AE1842" s="98"/>
      <c r="AF1842" s="98"/>
      <c r="AG1842" s="98"/>
      <c r="AH1842" s="98"/>
      <c r="AI1842" s="98"/>
      <c r="AJ1842" s="98"/>
      <c r="AK1842" s="98"/>
    </row>
    <row r="1843" ht="14.25">
      <c r="A1843" s="98"/>
      <c r="B1843" s="98"/>
      <c r="C1843" s="98"/>
      <c r="D1843" s="98"/>
      <c r="E1843" s="98"/>
      <c r="F1843" s="98"/>
      <c r="G1843" s="98"/>
      <c r="H1843" s="98"/>
      <c r="I1843" s="98"/>
      <c r="J1843" s="98"/>
      <c r="K1843" s="98"/>
      <c r="L1843" s="98"/>
      <c r="M1843" s="98"/>
      <c r="R1843" s="98"/>
      <c r="S1843" s="98"/>
      <c r="T1843" s="98"/>
      <c r="U1843" s="98"/>
      <c r="V1843" s="98"/>
      <c r="W1843" s="98"/>
      <c r="X1843" s="98"/>
      <c r="Y1843" s="98"/>
      <c r="Z1843" s="98"/>
      <c r="AA1843" s="98"/>
      <c r="AE1843" s="98"/>
      <c r="AF1843" s="98"/>
      <c r="AG1843" s="98"/>
      <c r="AH1843" s="98"/>
      <c r="AI1843" s="98"/>
      <c r="AJ1843" s="98"/>
      <c r="AK1843" s="98"/>
    </row>
    <row r="1844" ht="14.25">
      <c r="A1844" s="98"/>
      <c r="B1844" s="98"/>
      <c r="C1844" s="98"/>
      <c r="D1844" s="98"/>
      <c r="E1844" s="98"/>
      <c r="F1844" s="98"/>
      <c r="G1844" s="98"/>
      <c r="H1844" s="98"/>
      <c r="I1844" s="98"/>
      <c r="J1844" s="98"/>
      <c r="K1844" s="98"/>
      <c r="L1844" s="98"/>
      <c r="M1844" s="98"/>
      <c r="R1844" s="98"/>
      <c r="S1844" s="98"/>
      <c r="T1844" s="98"/>
      <c r="U1844" s="98"/>
      <c r="V1844" s="98"/>
      <c r="W1844" s="98"/>
      <c r="X1844" s="98"/>
      <c r="Y1844" s="98"/>
      <c r="Z1844" s="98"/>
      <c r="AA1844" s="98"/>
      <c r="AE1844" s="98"/>
      <c r="AF1844" s="98"/>
      <c r="AG1844" s="98"/>
      <c r="AH1844" s="98"/>
      <c r="AI1844" s="98"/>
      <c r="AJ1844" s="98"/>
      <c r="AK1844" s="98"/>
    </row>
    <row r="1845" ht="14.25">
      <c r="A1845" s="98"/>
      <c r="B1845" s="98"/>
      <c r="C1845" s="98"/>
      <c r="D1845" s="98"/>
      <c r="E1845" s="98"/>
      <c r="F1845" s="98"/>
      <c r="G1845" s="98"/>
      <c r="H1845" s="98"/>
      <c r="I1845" s="98"/>
      <c r="J1845" s="98"/>
      <c r="K1845" s="98"/>
      <c r="L1845" s="98"/>
      <c r="M1845" s="98"/>
      <c r="R1845" s="98"/>
      <c r="S1845" s="98"/>
      <c r="T1845" s="98"/>
      <c r="U1845" s="98"/>
      <c r="V1845" s="98"/>
      <c r="W1845" s="98"/>
      <c r="X1845" s="98"/>
      <c r="Y1845" s="98"/>
      <c r="Z1845" s="98"/>
      <c r="AA1845" s="98"/>
      <c r="AE1845" s="98"/>
      <c r="AF1845" s="98"/>
      <c r="AG1845" s="98"/>
      <c r="AH1845" s="98"/>
      <c r="AI1845" s="98"/>
      <c r="AJ1845" s="98"/>
      <c r="AK1845" s="98"/>
    </row>
    <row r="1846" ht="14.25">
      <c r="A1846" s="98"/>
      <c r="B1846" s="98"/>
      <c r="C1846" s="98"/>
      <c r="D1846" s="98"/>
      <c r="E1846" s="98"/>
      <c r="F1846" s="98"/>
      <c r="G1846" s="98"/>
      <c r="H1846" s="98"/>
      <c r="I1846" s="98"/>
      <c r="J1846" s="98"/>
      <c r="K1846" s="98"/>
      <c r="L1846" s="98"/>
      <c r="M1846" s="98"/>
      <c r="R1846" s="98"/>
      <c r="S1846" s="98"/>
      <c r="T1846" s="98"/>
      <c r="U1846" s="98"/>
      <c r="V1846" s="98"/>
      <c r="W1846" s="98"/>
      <c r="X1846" s="98"/>
      <c r="Y1846" s="98"/>
      <c r="Z1846" s="98"/>
      <c r="AA1846" s="98"/>
      <c r="AE1846" s="98"/>
      <c r="AF1846" s="98"/>
      <c r="AG1846" s="98"/>
      <c r="AH1846" s="98"/>
      <c r="AI1846" s="98"/>
      <c r="AJ1846" s="98"/>
      <c r="AK1846" s="98"/>
    </row>
    <row r="1847" ht="14.25">
      <c r="A1847" s="98"/>
      <c r="B1847" s="98"/>
      <c r="C1847" s="98"/>
      <c r="D1847" s="98"/>
      <c r="E1847" s="98"/>
      <c r="F1847" s="98"/>
      <c r="G1847" s="98"/>
      <c r="H1847" s="98"/>
      <c r="I1847" s="98"/>
      <c r="J1847" s="98"/>
      <c r="K1847" s="98"/>
      <c r="L1847" s="98"/>
      <c r="M1847" s="98"/>
      <c r="R1847" s="98"/>
      <c r="S1847" s="98"/>
      <c r="T1847" s="98"/>
      <c r="U1847" s="98"/>
      <c r="V1847" s="98"/>
      <c r="W1847" s="98"/>
      <c r="X1847" s="98"/>
      <c r="Y1847" s="98"/>
      <c r="Z1847" s="98"/>
      <c r="AA1847" s="98"/>
      <c r="AE1847" s="98"/>
      <c r="AF1847" s="98"/>
      <c r="AG1847" s="98"/>
      <c r="AH1847" s="98"/>
      <c r="AI1847" s="98"/>
      <c r="AJ1847" s="98"/>
      <c r="AK1847" s="98"/>
    </row>
    <row r="1848" ht="14.25">
      <c r="A1848" s="98"/>
      <c r="B1848" s="98"/>
      <c r="C1848" s="98"/>
      <c r="D1848" s="98"/>
      <c r="E1848" s="98"/>
      <c r="F1848" s="98"/>
      <c r="G1848" s="98"/>
      <c r="H1848" s="98"/>
      <c r="I1848" s="98"/>
      <c r="J1848" s="98"/>
      <c r="K1848" s="98"/>
      <c r="L1848" s="98"/>
      <c r="M1848" s="98"/>
      <c r="R1848" s="98"/>
      <c r="S1848" s="98"/>
      <c r="T1848" s="98"/>
      <c r="U1848" s="98"/>
      <c r="V1848" s="98"/>
      <c r="W1848" s="98"/>
      <c r="X1848" s="98"/>
      <c r="Y1848" s="98"/>
      <c r="Z1848" s="98"/>
      <c r="AA1848" s="98"/>
      <c r="AE1848" s="98"/>
      <c r="AF1848" s="98"/>
      <c r="AG1848" s="98"/>
      <c r="AH1848" s="98"/>
      <c r="AI1848" s="98"/>
      <c r="AJ1848" s="98"/>
      <c r="AK1848" s="98"/>
    </row>
    <row r="1849" ht="14.25">
      <c r="A1849" s="98"/>
      <c r="B1849" s="98"/>
      <c r="C1849" s="98"/>
      <c r="D1849" s="98"/>
      <c r="E1849" s="98"/>
      <c r="F1849" s="98"/>
      <c r="G1849" s="98"/>
      <c r="H1849" s="98"/>
      <c r="I1849" s="98"/>
      <c r="J1849" s="98"/>
      <c r="K1849" s="98"/>
      <c r="L1849" s="98"/>
      <c r="M1849" s="98"/>
      <c r="R1849" s="98"/>
      <c r="S1849" s="98"/>
      <c r="T1849" s="98"/>
      <c r="U1849" s="98"/>
      <c r="V1849" s="98"/>
      <c r="W1849" s="98"/>
      <c r="X1849" s="98"/>
      <c r="Y1849" s="98"/>
      <c r="Z1849" s="98"/>
      <c r="AA1849" s="98"/>
      <c r="AE1849" s="98"/>
      <c r="AF1849" s="98"/>
      <c r="AG1849" s="98"/>
      <c r="AH1849" s="98"/>
      <c r="AI1849" s="98"/>
      <c r="AJ1849" s="98"/>
      <c r="AK1849" s="98"/>
    </row>
    <row r="1850" ht="14.25">
      <c r="A1850" s="98"/>
      <c r="B1850" s="98"/>
      <c r="C1850" s="98"/>
      <c r="D1850" s="98"/>
      <c r="E1850" s="98"/>
      <c r="F1850" s="98"/>
      <c r="G1850" s="98"/>
      <c r="H1850" s="98"/>
      <c r="I1850" s="98"/>
      <c r="J1850" s="98"/>
      <c r="K1850" s="98"/>
      <c r="L1850" s="98"/>
      <c r="M1850" s="98"/>
      <c r="R1850" s="98"/>
      <c r="S1850" s="98"/>
      <c r="T1850" s="98"/>
      <c r="U1850" s="98"/>
      <c r="V1850" s="98"/>
      <c r="W1850" s="98"/>
      <c r="X1850" s="98"/>
      <c r="Y1850" s="98"/>
      <c r="Z1850" s="98"/>
      <c r="AA1850" s="98"/>
      <c r="AE1850" s="98"/>
      <c r="AF1850" s="98"/>
      <c r="AG1850" s="98"/>
      <c r="AH1850" s="98"/>
      <c r="AI1850" s="98"/>
      <c r="AJ1850" s="98"/>
      <c r="AK1850" s="98"/>
    </row>
    <row r="1851" ht="14.25">
      <c r="A1851" s="98"/>
      <c r="B1851" s="98"/>
      <c r="C1851" s="98"/>
      <c r="D1851" s="98"/>
      <c r="E1851" s="98"/>
      <c r="F1851" s="98"/>
      <c r="G1851" s="98"/>
      <c r="H1851" s="98"/>
      <c r="I1851" s="98"/>
      <c r="J1851" s="98"/>
      <c r="K1851" s="98"/>
      <c r="L1851" s="98"/>
      <c r="M1851" s="98"/>
      <c r="R1851" s="98"/>
      <c r="S1851" s="98"/>
      <c r="T1851" s="98"/>
      <c r="U1851" s="98"/>
      <c r="V1851" s="98"/>
      <c r="W1851" s="98"/>
      <c r="X1851" s="98"/>
      <c r="Y1851" s="98"/>
      <c r="Z1851" s="98"/>
      <c r="AA1851" s="98"/>
      <c r="AE1851" s="98"/>
      <c r="AF1851" s="98"/>
      <c r="AG1851" s="98"/>
      <c r="AH1851" s="98"/>
      <c r="AI1851" s="98"/>
      <c r="AJ1851" s="98"/>
      <c r="AK1851" s="98"/>
    </row>
    <row r="1852" ht="14.25">
      <c r="A1852" s="98"/>
      <c r="B1852" s="98"/>
      <c r="C1852" s="98"/>
      <c r="D1852" s="98"/>
      <c r="E1852" s="98"/>
      <c r="F1852" s="98"/>
      <c r="G1852" s="98"/>
      <c r="H1852" s="98"/>
      <c r="I1852" s="98"/>
      <c r="J1852" s="98"/>
      <c r="K1852" s="98"/>
      <c r="L1852" s="98"/>
      <c r="M1852" s="98"/>
      <c r="R1852" s="98"/>
      <c r="S1852" s="98"/>
      <c r="T1852" s="98"/>
      <c r="U1852" s="98"/>
      <c r="V1852" s="98"/>
      <c r="W1852" s="98"/>
      <c r="X1852" s="98"/>
      <c r="Y1852" s="98"/>
      <c r="Z1852" s="98"/>
      <c r="AA1852" s="98"/>
      <c r="AE1852" s="98"/>
      <c r="AF1852" s="98"/>
      <c r="AG1852" s="98"/>
      <c r="AH1852" s="98"/>
      <c r="AI1852" s="98"/>
      <c r="AJ1852" s="98"/>
      <c r="AK1852" s="98"/>
    </row>
    <row r="1853" ht="14.25">
      <c r="A1853" s="98"/>
      <c r="B1853" s="98"/>
      <c r="C1853" s="98"/>
      <c r="D1853" s="98"/>
      <c r="E1853" s="98"/>
      <c r="F1853" s="98"/>
      <c r="G1853" s="98"/>
      <c r="H1853" s="98"/>
      <c r="I1853" s="98"/>
      <c r="J1853" s="98"/>
      <c r="K1853" s="98"/>
      <c r="L1853" s="98"/>
      <c r="M1853" s="98"/>
      <c r="R1853" s="98"/>
      <c r="S1853" s="98"/>
      <c r="T1853" s="98"/>
      <c r="U1853" s="98"/>
      <c r="V1853" s="98"/>
      <c r="W1853" s="98"/>
      <c r="X1853" s="98"/>
      <c r="Y1853" s="98"/>
      <c r="Z1853" s="98"/>
      <c r="AA1853" s="98"/>
      <c r="AE1853" s="98"/>
      <c r="AF1853" s="98"/>
      <c r="AG1853" s="98"/>
      <c r="AH1853" s="98"/>
      <c r="AI1853" s="98"/>
      <c r="AJ1853" s="98"/>
      <c r="AK1853" s="98"/>
    </row>
    <row r="1854" ht="14.25">
      <c r="A1854" s="98"/>
      <c r="B1854" s="98"/>
      <c r="C1854" s="98"/>
      <c r="D1854" s="98"/>
      <c r="E1854" s="98"/>
      <c r="F1854" s="98"/>
      <c r="G1854" s="98"/>
      <c r="H1854" s="98"/>
      <c r="I1854" s="98"/>
      <c r="J1854" s="98"/>
      <c r="K1854" s="98"/>
      <c r="L1854" s="98"/>
      <c r="M1854" s="98"/>
      <c r="R1854" s="98"/>
      <c r="S1854" s="98"/>
      <c r="T1854" s="98"/>
      <c r="U1854" s="98"/>
      <c r="V1854" s="98"/>
      <c r="W1854" s="98"/>
      <c r="X1854" s="98"/>
      <c r="Y1854" s="98"/>
      <c r="Z1854" s="98"/>
      <c r="AA1854" s="98"/>
      <c r="AE1854" s="98"/>
      <c r="AF1854" s="98"/>
      <c r="AG1854" s="98"/>
      <c r="AH1854" s="98"/>
      <c r="AI1854" s="98"/>
      <c r="AJ1854" s="98"/>
      <c r="AK1854" s="98"/>
    </row>
    <row r="1855" ht="14.25">
      <c r="A1855" s="98"/>
      <c r="B1855" s="98"/>
      <c r="C1855" s="98"/>
      <c r="D1855" s="98"/>
      <c r="E1855" s="98"/>
      <c r="F1855" s="98"/>
      <c r="G1855" s="98"/>
      <c r="H1855" s="98"/>
      <c r="I1855" s="98"/>
      <c r="J1855" s="98"/>
      <c r="K1855" s="98"/>
      <c r="L1855" s="98"/>
      <c r="M1855" s="98"/>
      <c r="R1855" s="98"/>
      <c r="S1855" s="98"/>
      <c r="T1855" s="98"/>
      <c r="U1855" s="98"/>
      <c r="V1855" s="98"/>
      <c r="W1855" s="98"/>
      <c r="X1855" s="98"/>
      <c r="Y1855" s="98"/>
      <c r="Z1855" s="98"/>
      <c r="AA1855" s="98"/>
      <c r="AE1855" s="98"/>
      <c r="AF1855" s="98"/>
      <c r="AG1855" s="98"/>
      <c r="AH1855" s="98"/>
      <c r="AI1855" s="98"/>
      <c r="AJ1855" s="98"/>
      <c r="AK1855" s="98"/>
    </row>
    <row r="1856" ht="14.25">
      <c r="A1856" s="98"/>
      <c r="B1856" s="98"/>
      <c r="C1856" s="98"/>
      <c r="D1856" s="98"/>
      <c r="E1856" s="98"/>
      <c r="F1856" s="98"/>
      <c r="G1856" s="98"/>
      <c r="H1856" s="98"/>
      <c r="I1856" s="98"/>
      <c r="J1856" s="98"/>
      <c r="K1856" s="98"/>
      <c r="L1856" s="98"/>
      <c r="M1856" s="98"/>
      <c r="R1856" s="98"/>
      <c r="S1856" s="98"/>
      <c r="T1856" s="98"/>
      <c r="U1856" s="98"/>
      <c r="V1856" s="98"/>
      <c r="W1856" s="98"/>
      <c r="X1856" s="98"/>
      <c r="Y1856" s="98"/>
      <c r="Z1856" s="98"/>
      <c r="AA1856" s="98"/>
      <c r="AE1856" s="98"/>
      <c r="AF1856" s="98"/>
      <c r="AG1856" s="98"/>
      <c r="AH1856" s="98"/>
      <c r="AI1856" s="98"/>
      <c r="AJ1856" s="98"/>
      <c r="AK1856" s="98"/>
    </row>
    <row r="1857" ht="14.25">
      <c r="A1857" s="98"/>
      <c r="B1857" s="98"/>
      <c r="C1857" s="98"/>
      <c r="D1857" s="98"/>
      <c r="E1857" s="98"/>
      <c r="F1857" s="98"/>
      <c r="G1857" s="98"/>
      <c r="H1857" s="98"/>
      <c r="I1857" s="98"/>
      <c r="J1857" s="98"/>
      <c r="K1857" s="98"/>
      <c r="L1857" s="98"/>
      <c r="M1857" s="98"/>
      <c r="R1857" s="98"/>
      <c r="S1857" s="98"/>
      <c r="T1857" s="98"/>
      <c r="U1857" s="98"/>
      <c r="V1857" s="98"/>
      <c r="W1857" s="98"/>
      <c r="X1857" s="98"/>
      <c r="Y1857" s="98"/>
      <c r="Z1857" s="98"/>
      <c r="AA1857" s="98"/>
      <c r="AE1857" s="98"/>
      <c r="AF1857" s="98"/>
      <c r="AG1857" s="98"/>
      <c r="AH1857" s="98"/>
      <c r="AI1857" s="98"/>
      <c r="AJ1857" s="98"/>
      <c r="AK1857" s="98"/>
    </row>
    <row r="1858" ht="14.25">
      <c r="A1858" s="98"/>
      <c r="B1858" s="98"/>
      <c r="C1858" s="98"/>
      <c r="D1858" s="98"/>
      <c r="E1858" s="98"/>
      <c r="F1858" s="98"/>
      <c r="G1858" s="98"/>
      <c r="H1858" s="98"/>
      <c r="I1858" s="98"/>
      <c r="J1858" s="98"/>
      <c r="K1858" s="98"/>
      <c r="L1858" s="98"/>
      <c r="M1858" s="98"/>
      <c r="R1858" s="98"/>
      <c r="S1858" s="98"/>
      <c r="T1858" s="98"/>
      <c r="U1858" s="98"/>
      <c r="V1858" s="98"/>
      <c r="W1858" s="98"/>
      <c r="X1858" s="98"/>
      <c r="Y1858" s="98"/>
      <c r="Z1858" s="98"/>
      <c r="AA1858" s="98"/>
      <c r="AE1858" s="98"/>
      <c r="AF1858" s="98"/>
      <c r="AG1858" s="98"/>
      <c r="AH1858" s="98"/>
      <c r="AI1858" s="98"/>
      <c r="AJ1858" s="98"/>
      <c r="AK1858" s="98"/>
    </row>
    <row r="1859" ht="14.25">
      <c r="A1859" s="98"/>
      <c r="B1859" s="98"/>
      <c r="C1859" s="98"/>
      <c r="D1859" s="98"/>
      <c r="E1859" s="98"/>
      <c r="F1859" s="98"/>
      <c r="G1859" s="98"/>
      <c r="H1859" s="98"/>
      <c r="I1859" s="98"/>
      <c r="J1859" s="98"/>
      <c r="K1859" s="98"/>
      <c r="L1859" s="98"/>
      <c r="M1859" s="98"/>
      <c r="R1859" s="98"/>
      <c r="S1859" s="98"/>
      <c r="T1859" s="98"/>
      <c r="U1859" s="98"/>
      <c r="V1859" s="98"/>
      <c r="W1859" s="98"/>
      <c r="X1859" s="98"/>
      <c r="Y1859" s="98"/>
      <c r="Z1859" s="98"/>
      <c r="AA1859" s="98"/>
      <c r="AE1859" s="98"/>
      <c r="AF1859" s="98"/>
      <c r="AG1859" s="98"/>
      <c r="AH1859" s="98"/>
      <c r="AI1859" s="98"/>
      <c r="AJ1859" s="98"/>
      <c r="AK1859" s="98"/>
    </row>
    <row r="1860" ht="14.25">
      <c r="A1860" s="98"/>
      <c r="B1860" s="98"/>
      <c r="C1860" s="98"/>
      <c r="D1860" s="98"/>
      <c r="E1860" s="98"/>
      <c r="F1860" s="98"/>
      <c r="G1860" s="98"/>
      <c r="H1860" s="98"/>
      <c r="I1860" s="98"/>
      <c r="J1860" s="98"/>
      <c r="K1860" s="98"/>
      <c r="L1860" s="98"/>
      <c r="M1860" s="98"/>
      <c r="R1860" s="98"/>
      <c r="S1860" s="98"/>
      <c r="T1860" s="98"/>
      <c r="U1860" s="98"/>
      <c r="V1860" s="98"/>
      <c r="W1860" s="98"/>
      <c r="X1860" s="98"/>
      <c r="Y1860" s="98"/>
      <c r="Z1860" s="98"/>
      <c r="AA1860" s="98"/>
      <c r="AE1860" s="98"/>
      <c r="AF1860" s="98"/>
      <c r="AG1860" s="98"/>
      <c r="AH1860" s="98"/>
      <c r="AI1860" s="98"/>
      <c r="AJ1860" s="98"/>
      <c r="AK1860" s="98"/>
    </row>
    <row r="1861" ht="14.25">
      <c r="A1861" s="98"/>
      <c r="B1861" s="98"/>
      <c r="C1861" s="98"/>
      <c r="D1861" s="98"/>
      <c r="E1861" s="98"/>
      <c r="F1861" s="98"/>
      <c r="G1861" s="98"/>
      <c r="H1861" s="98"/>
      <c r="I1861" s="98"/>
      <c r="J1861" s="98"/>
      <c r="K1861" s="98"/>
      <c r="L1861" s="98"/>
      <c r="M1861" s="98"/>
      <c r="R1861" s="98"/>
      <c r="S1861" s="98"/>
      <c r="T1861" s="98"/>
      <c r="U1861" s="98"/>
      <c r="V1861" s="98"/>
      <c r="W1861" s="98"/>
      <c r="X1861" s="98"/>
      <c r="Y1861" s="98"/>
      <c r="Z1861" s="98"/>
      <c r="AA1861" s="98"/>
      <c r="AE1861" s="98"/>
      <c r="AF1861" s="98"/>
      <c r="AG1861" s="98"/>
      <c r="AH1861" s="98"/>
      <c r="AI1861" s="98"/>
      <c r="AJ1861" s="98"/>
      <c r="AK1861" s="98"/>
    </row>
    <row r="1862" ht="14.25">
      <c r="A1862" s="98"/>
      <c r="B1862" s="98"/>
      <c r="C1862" s="98"/>
      <c r="D1862" s="98"/>
      <c r="E1862" s="98"/>
      <c r="F1862" s="98"/>
      <c r="G1862" s="98"/>
      <c r="H1862" s="98"/>
      <c r="I1862" s="98"/>
      <c r="J1862" s="98"/>
      <c r="K1862" s="98"/>
      <c r="L1862" s="98"/>
      <c r="M1862" s="98"/>
      <c r="R1862" s="98"/>
      <c r="S1862" s="98"/>
      <c r="T1862" s="98"/>
      <c r="U1862" s="98"/>
      <c r="V1862" s="98"/>
      <c r="W1862" s="98"/>
      <c r="X1862" s="98"/>
      <c r="Y1862" s="98"/>
      <c r="Z1862" s="98"/>
      <c r="AA1862" s="98"/>
      <c r="AE1862" s="98"/>
      <c r="AF1862" s="98"/>
      <c r="AG1862" s="98"/>
      <c r="AH1862" s="98"/>
      <c r="AI1862" s="98"/>
      <c r="AJ1862" s="98"/>
      <c r="AK1862" s="98"/>
    </row>
    <row r="1863" ht="14.25">
      <c r="A1863" s="98"/>
      <c r="B1863" s="98"/>
      <c r="C1863" s="98"/>
      <c r="D1863" s="98"/>
      <c r="E1863" s="98"/>
      <c r="F1863" s="98"/>
      <c r="G1863" s="98"/>
      <c r="H1863" s="98"/>
      <c r="I1863" s="98"/>
      <c r="J1863" s="98"/>
      <c r="K1863" s="98"/>
      <c r="L1863" s="98"/>
      <c r="M1863" s="98"/>
      <c r="R1863" s="98"/>
      <c r="S1863" s="98"/>
      <c r="T1863" s="98"/>
      <c r="U1863" s="98"/>
      <c r="V1863" s="98"/>
      <c r="W1863" s="98"/>
      <c r="X1863" s="98"/>
      <c r="Y1863" s="98"/>
      <c r="Z1863" s="98"/>
      <c r="AA1863" s="98"/>
      <c r="AE1863" s="98"/>
      <c r="AF1863" s="98"/>
      <c r="AG1863" s="98"/>
      <c r="AH1863" s="98"/>
      <c r="AI1863" s="98"/>
      <c r="AJ1863" s="98"/>
      <c r="AK1863" s="98"/>
    </row>
    <row r="1864" ht="14.25">
      <c r="A1864" s="98"/>
      <c r="B1864" s="98"/>
      <c r="C1864" s="98"/>
      <c r="D1864" s="98"/>
      <c r="E1864" s="98"/>
      <c r="F1864" s="98"/>
      <c r="G1864" s="98"/>
      <c r="H1864" s="98"/>
      <c r="I1864" s="98"/>
      <c r="J1864" s="98"/>
      <c r="K1864" s="98"/>
      <c r="L1864" s="98"/>
      <c r="M1864" s="98"/>
      <c r="R1864" s="98"/>
      <c r="S1864" s="98"/>
      <c r="T1864" s="98"/>
      <c r="U1864" s="98"/>
      <c r="V1864" s="98"/>
      <c r="W1864" s="98"/>
      <c r="X1864" s="98"/>
      <c r="Y1864" s="98"/>
      <c r="Z1864" s="98"/>
      <c r="AA1864" s="98"/>
      <c r="AE1864" s="98"/>
      <c r="AF1864" s="98"/>
      <c r="AG1864" s="98"/>
      <c r="AH1864" s="98"/>
      <c r="AI1864" s="98"/>
      <c r="AJ1864" s="98"/>
      <c r="AK1864" s="98"/>
    </row>
    <row r="1865" ht="14.25">
      <c r="A1865" s="98"/>
      <c r="B1865" s="98"/>
      <c r="C1865" s="98"/>
      <c r="D1865" s="98"/>
      <c r="E1865" s="98"/>
      <c r="F1865" s="98"/>
      <c r="G1865" s="98"/>
      <c r="H1865" s="98"/>
      <c r="I1865" s="98"/>
      <c r="J1865" s="98"/>
      <c r="K1865" s="98"/>
      <c r="L1865" s="98"/>
      <c r="M1865" s="98"/>
      <c r="R1865" s="98"/>
      <c r="S1865" s="98"/>
      <c r="T1865" s="98"/>
      <c r="U1865" s="98"/>
      <c r="V1865" s="98"/>
      <c r="W1865" s="98"/>
      <c r="X1865" s="98"/>
      <c r="Y1865" s="98"/>
      <c r="Z1865" s="98"/>
      <c r="AA1865" s="98"/>
      <c r="AE1865" s="98"/>
      <c r="AF1865" s="98"/>
      <c r="AG1865" s="98"/>
      <c r="AH1865" s="98"/>
      <c r="AI1865" s="98"/>
      <c r="AJ1865" s="98"/>
      <c r="AK1865" s="98"/>
    </row>
    <row r="1866" ht="14.25">
      <c r="A1866" s="98"/>
      <c r="B1866" s="98"/>
      <c r="C1866" s="98"/>
      <c r="D1866" s="98"/>
      <c r="E1866" s="98"/>
      <c r="F1866" s="98"/>
      <c r="G1866" s="98"/>
      <c r="H1866" s="98"/>
      <c r="I1866" s="98"/>
      <c r="J1866" s="98"/>
      <c r="K1866" s="98"/>
      <c r="L1866" s="98"/>
      <c r="M1866" s="98"/>
      <c r="R1866" s="98"/>
      <c r="S1866" s="98"/>
      <c r="T1866" s="98"/>
      <c r="U1866" s="98"/>
      <c r="V1866" s="98"/>
      <c r="W1866" s="98"/>
      <c r="X1866" s="98"/>
      <c r="Y1866" s="98"/>
      <c r="Z1866" s="98"/>
      <c r="AA1866" s="98"/>
      <c r="AE1866" s="98"/>
      <c r="AF1866" s="98"/>
      <c r="AG1866" s="98"/>
      <c r="AH1866" s="98"/>
      <c r="AI1866" s="98"/>
      <c r="AJ1866" s="98"/>
      <c r="AK1866" s="98"/>
    </row>
    <row r="1867" ht="14.25">
      <c r="A1867" s="98"/>
      <c r="B1867" s="98"/>
      <c r="C1867" s="98"/>
      <c r="D1867" s="98"/>
      <c r="E1867" s="98"/>
      <c r="F1867" s="98"/>
      <c r="G1867" s="98"/>
      <c r="H1867" s="98"/>
      <c r="I1867" s="98"/>
      <c r="J1867" s="98"/>
      <c r="K1867" s="98"/>
      <c r="L1867" s="98"/>
      <c r="M1867" s="98"/>
      <c r="R1867" s="98"/>
      <c r="S1867" s="98"/>
      <c r="T1867" s="98"/>
      <c r="U1867" s="98"/>
      <c r="V1867" s="98"/>
      <c r="W1867" s="98"/>
      <c r="X1867" s="98"/>
      <c r="Y1867" s="98"/>
      <c r="Z1867" s="98"/>
      <c r="AA1867" s="98"/>
      <c r="AE1867" s="98"/>
      <c r="AF1867" s="98"/>
      <c r="AG1867" s="98"/>
      <c r="AH1867" s="98"/>
      <c r="AI1867" s="98"/>
      <c r="AJ1867" s="98"/>
      <c r="AK1867" s="98"/>
    </row>
    <row r="1868" ht="14.25">
      <c r="A1868" s="98"/>
      <c r="B1868" s="98"/>
      <c r="C1868" s="98"/>
      <c r="D1868" s="98"/>
      <c r="E1868" s="98"/>
      <c r="F1868" s="98"/>
      <c r="G1868" s="98"/>
      <c r="H1868" s="98"/>
      <c r="I1868" s="98"/>
      <c r="J1868" s="98"/>
      <c r="K1868" s="98"/>
      <c r="L1868" s="98"/>
      <c r="M1868" s="98"/>
      <c r="R1868" s="98"/>
      <c r="S1868" s="98"/>
      <c r="T1868" s="98"/>
      <c r="U1868" s="98"/>
      <c r="V1868" s="98"/>
      <c r="W1868" s="98"/>
      <c r="X1868" s="98"/>
      <c r="Y1868" s="98"/>
      <c r="Z1868" s="98"/>
      <c r="AA1868" s="98"/>
      <c r="AE1868" s="98"/>
      <c r="AF1868" s="98"/>
      <c r="AG1868" s="98"/>
      <c r="AH1868" s="98"/>
      <c r="AI1868" s="98"/>
      <c r="AJ1868" s="98"/>
      <c r="AK1868" s="98"/>
    </row>
    <row r="1869" ht="14.25">
      <c r="A1869" s="98"/>
      <c r="B1869" s="98"/>
      <c r="C1869" s="98"/>
      <c r="D1869" s="98"/>
      <c r="E1869" s="98"/>
      <c r="F1869" s="98"/>
      <c r="G1869" s="98"/>
      <c r="H1869" s="98"/>
      <c r="I1869" s="98"/>
      <c r="J1869" s="98"/>
      <c r="K1869" s="98"/>
      <c r="L1869" s="98"/>
      <c r="M1869" s="98"/>
      <c r="R1869" s="98"/>
      <c r="S1869" s="98"/>
      <c r="T1869" s="98"/>
      <c r="U1869" s="98"/>
      <c r="V1869" s="98"/>
      <c r="W1869" s="98"/>
      <c r="X1869" s="98"/>
      <c r="Y1869" s="98"/>
      <c r="Z1869" s="98"/>
      <c r="AA1869" s="98"/>
      <c r="AE1869" s="98"/>
      <c r="AF1869" s="98"/>
      <c r="AG1869" s="98"/>
      <c r="AH1869" s="98"/>
      <c r="AI1869" s="98"/>
      <c r="AJ1869" s="98"/>
      <c r="AK1869" s="98"/>
    </row>
    <row r="1870" ht="14.25">
      <c r="A1870" s="98"/>
      <c r="B1870" s="98"/>
      <c r="C1870" s="98"/>
      <c r="D1870" s="98"/>
      <c r="E1870" s="98"/>
      <c r="F1870" s="98"/>
      <c r="G1870" s="98"/>
      <c r="H1870" s="98"/>
      <c r="I1870" s="98"/>
      <c r="J1870" s="98"/>
      <c r="K1870" s="98"/>
      <c r="L1870" s="98"/>
      <c r="M1870" s="98"/>
      <c r="R1870" s="98"/>
      <c r="S1870" s="98"/>
      <c r="T1870" s="98"/>
      <c r="U1870" s="98"/>
      <c r="V1870" s="98"/>
      <c r="W1870" s="98"/>
      <c r="X1870" s="98"/>
      <c r="Y1870" s="98"/>
      <c r="Z1870" s="98"/>
      <c r="AA1870" s="98"/>
      <c r="AE1870" s="98"/>
      <c r="AF1870" s="98"/>
      <c r="AG1870" s="98"/>
      <c r="AH1870" s="98"/>
      <c r="AI1870" s="98"/>
      <c r="AJ1870" s="98"/>
      <c r="AK1870" s="98"/>
    </row>
    <row r="1871" ht="14.25">
      <c r="A1871" s="98"/>
      <c r="B1871" s="98"/>
      <c r="C1871" s="98"/>
      <c r="D1871" s="98"/>
      <c r="E1871" s="98"/>
      <c r="F1871" s="98"/>
      <c r="G1871" s="98"/>
      <c r="H1871" s="98"/>
      <c r="I1871" s="98"/>
      <c r="J1871" s="98"/>
      <c r="K1871" s="98"/>
      <c r="L1871" s="98"/>
      <c r="M1871" s="98"/>
      <c r="R1871" s="98"/>
      <c r="S1871" s="98"/>
      <c r="T1871" s="98"/>
      <c r="U1871" s="98"/>
      <c r="V1871" s="98"/>
      <c r="W1871" s="98"/>
      <c r="X1871" s="98"/>
      <c r="Y1871" s="98"/>
      <c r="Z1871" s="98"/>
      <c r="AA1871" s="98"/>
      <c r="AE1871" s="98"/>
      <c r="AF1871" s="98"/>
      <c r="AG1871" s="98"/>
      <c r="AH1871" s="98"/>
      <c r="AI1871" s="98"/>
      <c r="AJ1871" s="98"/>
      <c r="AK1871" s="98"/>
    </row>
    <row r="1872" ht="14.25">
      <c r="A1872" s="98"/>
      <c r="B1872" s="98"/>
      <c r="C1872" s="98"/>
      <c r="D1872" s="98"/>
      <c r="E1872" s="98"/>
      <c r="F1872" s="98"/>
      <c r="G1872" s="98"/>
      <c r="H1872" s="98"/>
      <c r="I1872" s="98"/>
      <c r="J1872" s="98"/>
      <c r="K1872" s="98"/>
      <c r="L1872" s="98"/>
      <c r="M1872" s="98"/>
      <c r="R1872" s="98"/>
      <c r="S1872" s="98"/>
      <c r="T1872" s="98"/>
      <c r="U1872" s="98"/>
      <c r="V1872" s="98"/>
      <c r="W1872" s="98"/>
      <c r="X1872" s="98"/>
      <c r="Y1872" s="98"/>
      <c r="Z1872" s="98"/>
      <c r="AA1872" s="98"/>
      <c r="AE1872" s="98"/>
      <c r="AF1872" s="98"/>
      <c r="AG1872" s="98"/>
      <c r="AH1872" s="98"/>
      <c r="AI1872" s="98"/>
      <c r="AJ1872" s="98"/>
      <c r="AK1872" s="98"/>
    </row>
    <row r="1873" ht="14.25">
      <c r="A1873" s="98"/>
      <c r="B1873" s="98"/>
      <c r="C1873" s="98"/>
      <c r="D1873" s="98"/>
      <c r="E1873" s="98"/>
      <c r="F1873" s="98"/>
      <c r="G1873" s="98"/>
      <c r="H1873" s="98"/>
      <c r="I1873" s="98"/>
      <c r="J1873" s="98"/>
      <c r="K1873" s="98"/>
      <c r="L1873" s="98"/>
      <c r="M1873" s="98"/>
      <c r="R1873" s="98"/>
      <c r="S1873" s="98"/>
      <c r="T1873" s="98"/>
      <c r="U1873" s="98"/>
      <c r="V1873" s="98"/>
      <c r="W1873" s="98"/>
      <c r="X1873" s="98"/>
      <c r="Y1873" s="98"/>
      <c r="Z1873" s="98"/>
      <c r="AA1873" s="98"/>
      <c r="AE1873" s="98"/>
      <c r="AF1873" s="98"/>
      <c r="AG1873" s="98"/>
      <c r="AH1873" s="98"/>
      <c r="AI1873" s="98"/>
      <c r="AJ1873" s="98"/>
      <c r="AK1873" s="98"/>
    </row>
    <row r="1874" ht="14.25">
      <c r="A1874" s="98"/>
      <c r="B1874" s="98"/>
      <c r="C1874" s="98"/>
      <c r="D1874" s="98"/>
      <c r="E1874" s="98"/>
      <c r="F1874" s="98"/>
      <c r="G1874" s="98"/>
      <c r="H1874" s="98"/>
      <c r="I1874" s="98"/>
      <c r="J1874" s="98"/>
      <c r="K1874" s="98"/>
      <c r="L1874" s="98"/>
      <c r="M1874" s="98"/>
      <c r="R1874" s="98"/>
      <c r="S1874" s="98"/>
      <c r="T1874" s="98"/>
      <c r="U1874" s="98"/>
      <c r="V1874" s="98"/>
      <c r="W1874" s="98"/>
      <c r="X1874" s="98"/>
      <c r="Y1874" s="98"/>
      <c r="Z1874" s="98"/>
      <c r="AA1874" s="98"/>
      <c r="AE1874" s="98"/>
      <c r="AF1874" s="98"/>
      <c r="AG1874" s="98"/>
      <c r="AH1874" s="98"/>
      <c r="AI1874" s="98"/>
      <c r="AJ1874" s="98"/>
      <c r="AK1874" s="98"/>
    </row>
    <row r="1875" ht="14.25">
      <c r="A1875" s="98"/>
      <c r="B1875" s="98"/>
      <c r="C1875" s="98"/>
      <c r="D1875" s="98"/>
      <c r="E1875" s="98"/>
      <c r="F1875" s="98"/>
      <c r="G1875" s="98"/>
      <c r="H1875" s="98"/>
      <c r="I1875" s="98"/>
      <c r="J1875" s="98"/>
      <c r="K1875" s="98"/>
      <c r="L1875" s="98"/>
      <c r="M1875" s="98"/>
      <c r="R1875" s="98"/>
      <c r="S1875" s="98"/>
      <c r="T1875" s="98"/>
      <c r="U1875" s="98"/>
      <c r="V1875" s="98"/>
      <c r="W1875" s="98"/>
      <c r="X1875" s="98"/>
      <c r="Y1875" s="98"/>
      <c r="Z1875" s="98"/>
      <c r="AA1875" s="98"/>
      <c r="AE1875" s="98"/>
      <c r="AF1875" s="98"/>
      <c r="AG1875" s="98"/>
      <c r="AH1875" s="98"/>
      <c r="AI1875" s="98"/>
      <c r="AJ1875" s="98"/>
      <c r="AK1875" s="98"/>
    </row>
    <row r="1876" ht="14.25">
      <c r="A1876" s="98"/>
      <c r="B1876" s="98"/>
      <c r="C1876" s="98"/>
      <c r="D1876" s="98"/>
      <c r="E1876" s="98"/>
      <c r="F1876" s="98"/>
      <c r="G1876" s="98"/>
      <c r="H1876" s="98"/>
      <c r="I1876" s="98"/>
      <c r="J1876" s="98"/>
      <c r="K1876" s="98"/>
      <c r="L1876" s="98"/>
      <c r="M1876" s="98"/>
      <c r="R1876" s="98"/>
      <c r="S1876" s="98"/>
      <c r="T1876" s="98"/>
      <c r="U1876" s="98"/>
      <c r="V1876" s="98"/>
      <c r="W1876" s="98"/>
      <c r="X1876" s="98"/>
      <c r="Y1876" s="98"/>
      <c r="Z1876" s="98"/>
      <c r="AA1876" s="98"/>
      <c r="AE1876" s="98"/>
      <c r="AF1876" s="98"/>
      <c r="AG1876" s="98"/>
      <c r="AH1876" s="98"/>
      <c r="AI1876" s="98"/>
      <c r="AJ1876" s="98"/>
      <c r="AK1876" s="98"/>
    </row>
    <row r="1877" ht="14.25">
      <c r="A1877" s="98"/>
      <c r="B1877" s="98"/>
      <c r="C1877" s="98"/>
      <c r="D1877" s="98"/>
      <c r="E1877" s="98"/>
      <c r="F1877" s="98"/>
      <c r="G1877" s="98"/>
      <c r="H1877" s="98"/>
      <c r="I1877" s="98"/>
      <c r="J1877" s="98"/>
      <c r="K1877" s="98"/>
      <c r="L1877" s="98"/>
      <c r="M1877" s="98"/>
      <c r="R1877" s="98"/>
      <c r="S1877" s="98"/>
      <c r="T1877" s="98"/>
      <c r="U1877" s="98"/>
      <c r="V1877" s="98"/>
      <c r="W1877" s="98"/>
      <c r="X1877" s="98"/>
      <c r="Y1877" s="98"/>
      <c r="Z1877" s="98"/>
      <c r="AA1877" s="98"/>
      <c r="AE1877" s="98"/>
      <c r="AF1877" s="98"/>
      <c r="AG1877" s="98"/>
      <c r="AH1877" s="98"/>
      <c r="AI1877" s="98"/>
      <c r="AJ1877" s="98"/>
      <c r="AK1877" s="98"/>
    </row>
    <row r="1878" ht="14.25">
      <c r="A1878" s="98"/>
      <c r="B1878" s="98"/>
      <c r="C1878" s="98"/>
      <c r="D1878" s="98"/>
      <c r="E1878" s="98"/>
      <c r="F1878" s="98"/>
      <c r="G1878" s="98"/>
      <c r="H1878" s="98"/>
      <c r="I1878" s="98"/>
      <c r="J1878" s="98"/>
      <c r="K1878" s="98"/>
      <c r="L1878" s="98"/>
      <c r="M1878" s="98"/>
      <c r="R1878" s="98"/>
      <c r="S1878" s="98"/>
      <c r="T1878" s="98"/>
      <c r="U1878" s="98"/>
      <c r="V1878" s="98"/>
      <c r="W1878" s="98"/>
      <c r="X1878" s="98"/>
      <c r="Y1878" s="98"/>
      <c r="Z1878" s="98"/>
      <c r="AA1878" s="98"/>
      <c r="AE1878" s="98"/>
      <c r="AF1878" s="98"/>
      <c r="AG1878" s="98"/>
      <c r="AH1878" s="98"/>
      <c r="AI1878" s="98"/>
      <c r="AJ1878" s="98"/>
      <c r="AK1878" s="98"/>
    </row>
    <row r="1879" ht="14.25">
      <c r="A1879" s="98"/>
      <c r="B1879" s="98"/>
      <c r="C1879" s="98"/>
      <c r="D1879" s="98"/>
      <c r="E1879" s="98"/>
      <c r="F1879" s="98"/>
      <c r="G1879" s="98"/>
      <c r="H1879" s="98"/>
      <c r="I1879" s="98"/>
      <c r="J1879" s="98"/>
      <c r="K1879" s="98"/>
      <c r="L1879" s="98"/>
      <c r="M1879" s="98"/>
      <c r="R1879" s="98"/>
      <c r="S1879" s="98"/>
      <c r="T1879" s="98"/>
      <c r="U1879" s="98"/>
      <c r="V1879" s="98"/>
      <c r="W1879" s="98"/>
      <c r="X1879" s="98"/>
      <c r="Y1879" s="98"/>
      <c r="Z1879" s="98"/>
      <c r="AA1879" s="98"/>
      <c r="AE1879" s="98"/>
      <c r="AF1879" s="98"/>
      <c r="AG1879" s="98"/>
      <c r="AH1879" s="98"/>
      <c r="AI1879" s="98"/>
      <c r="AJ1879" s="98"/>
      <c r="AK1879" s="98"/>
    </row>
    <row r="1880" ht="14.25">
      <c r="A1880" s="98"/>
      <c r="B1880" s="98"/>
      <c r="C1880" s="98"/>
      <c r="D1880" s="98"/>
      <c r="E1880" s="98"/>
      <c r="F1880" s="98"/>
      <c r="G1880" s="98"/>
      <c r="H1880" s="98"/>
      <c r="I1880" s="98"/>
      <c r="J1880" s="98"/>
      <c r="K1880" s="98"/>
      <c r="L1880" s="98"/>
      <c r="M1880" s="98"/>
      <c r="R1880" s="98"/>
      <c r="S1880" s="98"/>
      <c r="T1880" s="98"/>
      <c r="U1880" s="98"/>
      <c r="V1880" s="98"/>
      <c r="W1880" s="98"/>
      <c r="X1880" s="98"/>
      <c r="Y1880" s="98"/>
      <c r="Z1880" s="98"/>
      <c r="AA1880" s="98"/>
      <c r="AE1880" s="98"/>
      <c r="AF1880" s="98"/>
      <c r="AG1880" s="98"/>
      <c r="AH1880" s="98"/>
      <c r="AI1880" s="98"/>
      <c r="AJ1880" s="98"/>
      <c r="AK1880" s="98"/>
    </row>
    <row r="1881" ht="14.25">
      <c r="A1881" s="98"/>
      <c r="B1881" s="98"/>
      <c r="C1881" s="98"/>
      <c r="D1881" s="98"/>
      <c r="E1881" s="98"/>
      <c r="F1881" s="98"/>
      <c r="G1881" s="98"/>
      <c r="H1881" s="98"/>
      <c r="I1881" s="98"/>
      <c r="J1881" s="98"/>
      <c r="K1881" s="98"/>
      <c r="L1881" s="98"/>
      <c r="M1881" s="98"/>
      <c r="R1881" s="98"/>
      <c r="S1881" s="98"/>
      <c r="T1881" s="98"/>
      <c r="U1881" s="98"/>
      <c r="V1881" s="98"/>
      <c r="W1881" s="98"/>
      <c r="X1881" s="98"/>
      <c r="Y1881" s="98"/>
      <c r="Z1881" s="98"/>
      <c r="AA1881" s="98"/>
      <c r="AE1881" s="98"/>
      <c r="AF1881" s="98"/>
      <c r="AG1881" s="98"/>
      <c r="AH1881" s="98"/>
      <c r="AI1881" s="98"/>
      <c r="AJ1881" s="98"/>
      <c r="AK1881" s="98"/>
    </row>
    <row r="1882" ht="14.25">
      <c r="A1882" s="98"/>
      <c r="B1882" s="98"/>
      <c r="C1882" s="98"/>
      <c r="D1882" s="98"/>
      <c r="E1882" s="98"/>
      <c r="F1882" s="98"/>
      <c r="G1882" s="98"/>
      <c r="H1882" s="98"/>
      <c r="I1882" s="98"/>
      <c r="J1882" s="98"/>
      <c r="K1882" s="98"/>
      <c r="L1882" s="98"/>
      <c r="M1882" s="98"/>
      <c r="R1882" s="98"/>
      <c r="S1882" s="98"/>
      <c r="T1882" s="98"/>
      <c r="U1882" s="98"/>
      <c r="V1882" s="98"/>
      <c r="W1882" s="98"/>
      <c r="X1882" s="98"/>
      <c r="Y1882" s="98"/>
      <c r="Z1882" s="98"/>
      <c r="AA1882" s="98"/>
      <c r="AE1882" s="98"/>
      <c r="AF1882" s="98"/>
      <c r="AG1882" s="98"/>
      <c r="AH1882" s="98"/>
      <c r="AI1882" s="98"/>
      <c r="AJ1882" s="98"/>
      <c r="AK1882" s="98"/>
    </row>
    <row r="1883" ht="14.25">
      <c r="A1883" s="98"/>
      <c r="B1883" s="98"/>
      <c r="C1883" s="98"/>
      <c r="D1883" s="98"/>
      <c r="E1883" s="98"/>
      <c r="F1883" s="98"/>
      <c r="G1883" s="98"/>
      <c r="H1883" s="98"/>
      <c r="I1883" s="98"/>
      <c r="J1883" s="98"/>
      <c r="K1883" s="98"/>
      <c r="L1883" s="98"/>
      <c r="M1883" s="98"/>
      <c r="R1883" s="98"/>
      <c r="S1883" s="98"/>
      <c r="T1883" s="98"/>
      <c r="U1883" s="98"/>
      <c r="V1883" s="98"/>
      <c r="W1883" s="98"/>
      <c r="X1883" s="98"/>
      <c r="Y1883" s="98"/>
      <c r="Z1883" s="98"/>
      <c r="AA1883" s="98"/>
      <c r="AE1883" s="98"/>
      <c r="AF1883" s="98"/>
      <c r="AG1883" s="98"/>
      <c r="AH1883" s="98"/>
      <c r="AI1883" s="98"/>
      <c r="AJ1883" s="98"/>
      <c r="AK1883" s="98"/>
    </row>
    <row r="1884" ht="14.25">
      <c r="A1884" s="98"/>
      <c r="B1884" s="98"/>
      <c r="C1884" s="98"/>
      <c r="D1884" s="98"/>
      <c r="E1884" s="98"/>
      <c r="F1884" s="98"/>
      <c r="G1884" s="98"/>
      <c r="H1884" s="98"/>
      <c r="I1884" s="98"/>
      <c r="J1884" s="98"/>
      <c r="K1884" s="98"/>
      <c r="L1884" s="98"/>
      <c r="M1884" s="98"/>
      <c r="R1884" s="98"/>
      <c r="S1884" s="98"/>
      <c r="T1884" s="98"/>
      <c r="U1884" s="98"/>
      <c r="V1884" s="98"/>
      <c r="W1884" s="98"/>
      <c r="X1884" s="98"/>
      <c r="Y1884" s="98"/>
      <c r="Z1884" s="98"/>
      <c r="AA1884" s="98"/>
      <c r="AE1884" s="98"/>
      <c r="AF1884" s="98"/>
      <c r="AG1884" s="98"/>
      <c r="AH1884" s="98"/>
      <c r="AI1884" s="98"/>
      <c r="AJ1884" s="98"/>
      <c r="AK1884" s="98"/>
    </row>
    <row r="1885" ht="14.25">
      <c r="A1885" s="98"/>
      <c r="B1885" s="98"/>
      <c r="C1885" s="98"/>
      <c r="D1885" s="98"/>
      <c r="E1885" s="98"/>
      <c r="F1885" s="98"/>
      <c r="G1885" s="98"/>
      <c r="H1885" s="98"/>
      <c r="I1885" s="98"/>
      <c r="J1885" s="98"/>
      <c r="K1885" s="98"/>
      <c r="L1885" s="98"/>
      <c r="M1885" s="98"/>
      <c r="R1885" s="98"/>
      <c r="S1885" s="98"/>
      <c r="T1885" s="98"/>
      <c r="U1885" s="98"/>
      <c r="V1885" s="98"/>
      <c r="W1885" s="98"/>
      <c r="X1885" s="98"/>
      <c r="Y1885" s="98"/>
      <c r="Z1885" s="98"/>
      <c r="AA1885" s="98"/>
      <c r="AE1885" s="98"/>
      <c r="AF1885" s="98"/>
      <c r="AG1885" s="98"/>
      <c r="AH1885" s="98"/>
      <c r="AI1885" s="98"/>
      <c r="AJ1885" s="98"/>
      <c r="AK1885" s="98"/>
    </row>
    <row r="1886" ht="14.25">
      <c r="A1886" s="98"/>
      <c r="B1886" s="98"/>
      <c r="C1886" s="98"/>
      <c r="D1886" s="98"/>
      <c r="E1886" s="98"/>
      <c r="F1886" s="98"/>
      <c r="G1886" s="98"/>
      <c r="H1886" s="98"/>
      <c r="I1886" s="98"/>
      <c r="J1886" s="98"/>
      <c r="K1886" s="98"/>
      <c r="L1886" s="98"/>
      <c r="M1886" s="98"/>
      <c r="R1886" s="98"/>
      <c r="S1886" s="98"/>
      <c r="T1886" s="98"/>
      <c r="U1886" s="98"/>
      <c r="V1886" s="98"/>
      <c r="W1886" s="98"/>
      <c r="X1886" s="98"/>
      <c r="Y1886" s="98"/>
      <c r="Z1886" s="98"/>
      <c r="AA1886" s="98"/>
      <c r="AE1886" s="98"/>
      <c r="AF1886" s="98"/>
      <c r="AG1886" s="98"/>
      <c r="AH1886" s="98"/>
      <c r="AI1886" s="98"/>
      <c r="AJ1886" s="98"/>
      <c r="AK1886" s="98"/>
    </row>
    <row r="1887" ht="14.25">
      <c r="A1887" s="98"/>
      <c r="B1887" s="98"/>
      <c r="C1887" s="98"/>
      <c r="D1887" s="98"/>
      <c r="E1887" s="98"/>
      <c r="F1887" s="98"/>
      <c r="G1887" s="98"/>
      <c r="H1887" s="98"/>
      <c r="I1887" s="98"/>
      <c r="J1887" s="98"/>
      <c r="K1887" s="98"/>
      <c r="L1887" s="98"/>
      <c r="M1887" s="98"/>
      <c r="R1887" s="98"/>
      <c r="S1887" s="98"/>
      <c r="T1887" s="98"/>
      <c r="U1887" s="98"/>
      <c r="V1887" s="98"/>
      <c r="W1887" s="98"/>
      <c r="X1887" s="98"/>
      <c r="Y1887" s="98"/>
      <c r="Z1887" s="98"/>
      <c r="AA1887" s="98"/>
      <c r="AE1887" s="98"/>
      <c r="AF1887" s="98"/>
      <c r="AG1887" s="98"/>
      <c r="AH1887" s="98"/>
      <c r="AI1887" s="98"/>
      <c r="AJ1887" s="98"/>
      <c r="AK1887" s="98"/>
    </row>
    <row r="1888" ht="14.25">
      <c r="A1888" s="98"/>
      <c r="B1888" s="98"/>
      <c r="C1888" s="98"/>
      <c r="D1888" s="98"/>
      <c r="E1888" s="98"/>
      <c r="F1888" s="98"/>
      <c r="G1888" s="98"/>
      <c r="H1888" s="98"/>
      <c r="I1888" s="98"/>
      <c r="J1888" s="98"/>
      <c r="K1888" s="98"/>
      <c r="L1888" s="98"/>
      <c r="M1888" s="98"/>
      <c r="R1888" s="98"/>
      <c r="S1888" s="98"/>
      <c r="T1888" s="98"/>
      <c r="U1888" s="98"/>
      <c r="V1888" s="98"/>
      <c r="W1888" s="98"/>
      <c r="X1888" s="98"/>
      <c r="Y1888" s="98"/>
      <c r="Z1888" s="98"/>
      <c r="AA1888" s="98"/>
      <c r="AE1888" s="98"/>
      <c r="AF1888" s="98"/>
      <c r="AG1888" s="98"/>
      <c r="AH1888" s="98"/>
      <c r="AI1888" s="98"/>
      <c r="AJ1888" s="98"/>
      <c r="AK1888" s="98"/>
    </row>
    <row r="1889" ht="14.25">
      <c r="A1889" s="98"/>
      <c r="B1889" s="98"/>
      <c r="C1889" s="98"/>
      <c r="D1889" s="98"/>
      <c r="E1889" s="98"/>
      <c r="F1889" s="98"/>
      <c r="G1889" s="98"/>
      <c r="H1889" s="98"/>
      <c r="I1889" s="98"/>
      <c r="J1889" s="98"/>
      <c r="K1889" s="98"/>
      <c r="L1889" s="98"/>
      <c r="M1889" s="98"/>
      <c r="R1889" s="98"/>
      <c r="S1889" s="98"/>
      <c r="T1889" s="98"/>
      <c r="U1889" s="98"/>
      <c r="V1889" s="98"/>
      <c r="W1889" s="98"/>
      <c r="X1889" s="98"/>
      <c r="Y1889" s="98"/>
      <c r="Z1889" s="98"/>
      <c r="AA1889" s="98"/>
      <c r="AE1889" s="98"/>
      <c r="AF1889" s="98"/>
      <c r="AG1889" s="98"/>
      <c r="AH1889" s="98"/>
      <c r="AI1889" s="98"/>
      <c r="AJ1889" s="98"/>
      <c r="AK1889" s="98"/>
    </row>
    <row r="1890" ht="14.25">
      <c r="A1890" s="98"/>
      <c r="B1890" s="98"/>
      <c r="C1890" s="98"/>
      <c r="D1890" s="98"/>
      <c r="E1890" s="98"/>
      <c r="F1890" s="98"/>
      <c r="G1890" s="98"/>
      <c r="H1890" s="98"/>
      <c r="I1890" s="98"/>
      <c r="J1890" s="98"/>
      <c r="K1890" s="98"/>
      <c r="L1890" s="98"/>
      <c r="M1890" s="98"/>
      <c r="R1890" s="98"/>
      <c r="S1890" s="98"/>
      <c r="T1890" s="98"/>
      <c r="U1890" s="98"/>
      <c r="V1890" s="98"/>
      <c r="W1890" s="98"/>
      <c r="X1890" s="98"/>
      <c r="Y1890" s="98"/>
      <c r="Z1890" s="98"/>
      <c r="AA1890" s="98"/>
      <c r="AE1890" s="98"/>
      <c r="AF1890" s="98"/>
      <c r="AG1890" s="98"/>
      <c r="AH1890" s="98"/>
      <c r="AI1890" s="98"/>
      <c r="AJ1890" s="98"/>
      <c r="AK1890" s="98"/>
    </row>
    <row r="1891" ht="14.25">
      <c r="A1891" s="98"/>
      <c r="B1891" s="98"/>
      <c r="C1891" s="98"/>
      <c r="D1891" s="98"/>
      <c r="E1891" s="98"/>
      <c r="F1891" s="98"/>
      <c r="G1891" s="98"/>
      <c r="H1891" s="98"/>
      <c r="I1891" s="98"/>
      <c r="J1891" s="98"/>
      <c r="K1891" s="98"/>
      <c r="L1891" s="98"/>
      <c r="M1891" s="98"/>
      <c r="R1891" s="98"/>
      <c r="S1891" s="98"/>
      <c r="T1891" s="98"/>
      <c r="U1891" s="98"/>
      <c r="V1891" s="98"/>
      <c r="W1891" s="98"/>
      <c r="X1891" s="98"/>
      <c r="Y1891" s="98"/>
      <c r="Z1891" s="98"/>
      <c r="AA1891" s="98"/>
      <c r="AE1891" s="98"/>
      <c r="AF1891" s="98"/>
      <c r="AG1891" s="98"/>
      <c r="AH1891" s="98"/>
      <c r="AI1891" s="98"/>
      <c r="AJ1891" s="98"/>
      <c r="AK1891" s="98"/>
    </row>
    <row r="1892" ht="14.25">
      <c r="A1892" s="98"/>
      <c r="B1892" s="98"/>
      <c r="C1892" s="98"/>
      <c r="D1892" s="98"/>
      <c r="E1892" s="98"/>
      <c r="F1892" s="98"/>
      <c r="G1892" s="98"/>
      <c r="H1892" s="98"/>
      <c r="I1892" s="98"/>
      <c r="J1892" s="98"/>
      <c r="K1892" s="98"/>
      <c r="L1892" s="98"/>
      <c r="M1892" s="98"/>
      <c r="R1892" s="98"/>
      <c r="S1892" s="98"/>
      <c r="T1892" s="98"/>
      <c r="U1892" s="98"/>
      <c r="V1892" s="98"/>
      <c r="W1892" s="98"/>
      <c r="X1892" s="98"/>
      <c r="Y1892" s="98"/>
      <c r="Z1892" s="98"/>
      <c r="AA1892" s="98"/>
      <c r="AE1892" s="98"/>
      <c r="AF1892" s="98"/>
      <c r="AG1892" s="98"/>
      <c r="AH1892" s="98"/>
      <c r="AI1892" s="98"/>
      <c r="AJ1892" s="98"/>
      <c r="AK1892" s="98"/>
    </row>
    <row r="1893" ht="14.25">
      <c r="A1893" s="98"/>
      <c r="B1893" s="98"/>
      <c r="C1893" s="98"/>
      <c r="D1893" s="98"/>
      <c r="E1893" s="98"/>
      <c r="F1893" s="98"/>
      <c r="G1893" s="98"/>
      <c r="H1893" s="98"/>
      <c r="I1893" s="98"/>
      <c r="J1893" s="98"/>
      <c r="K1893" s="98"/>
      <c r="L1893" s="98"/>
      <c r="M1893" s="98"/>
      <c r="R1893" s="98"/>
      <c r="S1893" s="98"/>
      <c r="T1893" s="98"/>
      <c r="U1893" s="98"/>
      <c r="V1893" s="98"/>
      <c r="W1893" s="98"/>
      <c r="X1893" s="98"/>
      <c r="Y1893" s="98"/>
      <c r="Z1893" s="98"/>
      <c r="AA1893" s="98"/>
      <c r="AE1893" s="98"/>
      <c r="AF1893" s="98"/>
      <c r="AG1893" s="98"/>
      <c r="AH1893" s="98"/>
      <c r="AI1893" s="98"/>
      <c r="AJ1893" s="98"/>
      <c r="AK1893" s="98"/>
    </row>
    <row r="1894" ht="14.25">
      <c r="A1894" s="98"/>
      <c r="B1894" s="98"/>
      <c r="C1894" s="98"/>
      <c r="D1894" s="98"/>
      <c r="E1894" s="98"/>
      <c r="F1894" s="98"/>
      <c r="G1894" s="98"/>
      <c r="H1894" s="98"/>
      <c r="I1894" s="98"/>
      <c r="J1894" s="98"/>
      <c r="K1894" s="98"/>
      <c r="L1894" s="98"/>
      <c r="M1894" s="98"/>
      <c r="R1894" s="98"/>
      <c r="S1894" s="98"/>
      <c r="T1894" s="98"/>
      <c r="U1894" s="98"/>
      <c r="V1894" s="98"/>
      <c r="W1894" s="98"/>
      <c r="X1894" s="98"/>
      <c r="Y1894" s="98"/>
      <c r="Z1894" s="98"/>
      <c r="AA1894" s="98"/>
      <c r="AE1894" s="98"/>
      <c r="AF1894" s="98"/>
      <c r="AG1894" s="98"/>
      <c r="AH1894" s="98"/>
      <c r="AI1894" s="98"/>
      <c r="AJ1894" s="98"/>
      <c r="AK1894" s="98"/>
    </row>
    <row r="1895" ht="14.25">
      <c r="A1895" s="98"/>
      <c r="B1895" s="98"/>
      <c r="C1895" s="98"/>
      <c r="D1895" s="98"/>
      <c r="E1895" s="98"/>
      <c r="F1895" s="98"/>
      <c r="G1895" s="98"/>
      <c r="H1895" s="98"/>
      <c r="I1895" s="98"/>
      <c r="J1895" s="98"/>
      <c r="K1895" s="98"/>
      <c r="L1895" s="98"/>
      <c r="M1895" s="98"/>
      <c r="R1895" s="98"/>
      <c r="S1895" s="98"/>
      <c r="T1895" s="98"/>
      <c r="U1895" s="98"/>
      <c r="V1895" s="98"/>
      <c r="W1895" s="98"/>
      <c r="X1895" s="98"/>
      <c r="Y1895" s="98"/>
      <c r="Z1895" s="98"/>
      <c r="AA1895" s="98"/>
      <c r="AE1895" s="98"/>
      <c r="AF1895" s="98"/>
      <c r="AG1895" s="98"/>
      <c r="AH1895" s="98"/>
      <c r="AI1895" s="98"/>
      <c r="AJ1895" s="98"/>
      <c r="AK1895" s="98"/>
    </row>
    <row r="1896" ht="14.25">
      <c r="A1896" s="98"/>
      <c r="B1896" s="98"/>
      <c r="C1896" s="98"/>
      <c r="D1896" s="98"/>
      <c r="E1896" s="98"/>
      <c r="F1896" s="98"/>
      <c r="G1896" s="98"/>
      <c r="H1896" s="98"/>
      <c r="I1896" s="98"/>
      <c r="J1896" s="98"/>
      <c r="K1896" s="98"/>
      <c r="L1896" s="98"/>
      <c r="M1896" s="98"/>
      <c r="R1896" s="98"/>
      <c r="S1896" s="98"/>
      <c r="T1896" s="98"/>
      <c r="U1896" s="98"/>
      <c r="V1896" s="98"/>
      <c r="W1896" s="98"/>
      <c r="X1896" s="98"/>
      <c r="Y1896" s="98"/>
      <c r="Z1896" s="98"/>
      <c r="AA1896" s="98"/>
      <c r="AE1896" s="98"/>
      <c r="AF1896" s="98"/>
      <c r="AG1896" s="98"/>
      <c r="AH1896" s="98"/>
      <c r="AI1896" s="98"/>
      <c r="AJ1896" s="98"/>
      <c r="AK1896" s="98"/>
    </row>
    <row r="1897" ht="14.25">
      <c r="A1897" s="98"/>
      <c r="B1897" s="98"/>
      <c r="C1897" s="98"/>
      <c r="D1897" s="98"/>
      <c r="E1897" s="98"/>
      <c r="F1897" s="98"/>
      <c r="G1897" s="98"/>
      <c r="H1897" s="98"/>
      <c r="I1897" s="98"/>
      <c r="J1897" s="98"/>
      <c r="K1897" s="98"/>
      <c r="L1897" s="98"/>
      <c r="M1897" s="98"/>
      <c r="R1897" s="98"/>
      <c r="S1897" s="98"/>
      <c r="T1897" s="98"/>
      <c r="U1897" s="98"/>
      <c r="V1897" s="98"/>
      <c r="W1897" s="98"/>
      <c r="X1897" s="98"/>
      <c r="Y1897" s="98"/>
      <c r="Z1897" s="98"/>
      <c r="AA1897" s="98"/>
      <c r="AE1897" s="98"/>
      <c r="AF1897" s="98"/>
      <c r="AG1897" s="98"/>
      <c r="AH1897" s="98"/>
      <c r="AI1897" s="98"/>
      <c r="AJ1897" s="98"/>
      <c r="AK1897" s="98"/>
    </row>
    <row r="1898" ht="14.25">
      <c r="A1898" s="98"/>
      <c r="B1898" s="98"/>
      <c r="C1898" s="98"/>
      <c r="D1898" s="98"/>
      <c r="E1898" s="98"/>
      <c r="F1898" s="98"/>
      <c r="G1898" s="98"/>
      <c r="H1898" s="98"/>
      <c r="I1898" s="98"/>
      <c r="J1898" s="98"/>
      <c r="K1898" s="98"/>
      <c r="L1898" s="98"/>
      <c r="M1898" s="98"/>
      <c r="R1898" s="98"/>
      <c r="S1898" s="98"/>
      <c r="T1898" s="98"/>
      <c r="U1898" s="98"/>
      <c r="V1898" s="98"/>
      <c r="W1898" s="98"/>
      <c r="X1898" s="98"/>
      <c r="Y1898" s="98"/>
      <c r="Z1898" s="98"/>
      <c r="AA1898" s="98"/>
      <c r="AE1898" s="98"/>
      <c r="AF1898" s="98"/>
      <c r="AG1898" s="98"/>
      <c r="AH1898" s="98"/>
      <c r="AI1898" s="98"/>
      <c r="AJ1898" s="98"/>
      <c r="AK1898" s="98"/>
    </row>
    <row r="1899" ht="14.25">
      <c r="A1899" s="98"/>
      <c r="B1899" s="98"/>
      <c r="C1899" s="98"/>
      <c r="D1899" s="98"/>
      <c r="E1899" s="98"/>
      <c r="F1899" s="98"/>
      <c r="G1899" s="98"/>
      <c r="H1899" s="98"/>
      <c r="I1899" s="98"/>
      <c r="J1899" s="98"/>
      <c r="K1899" s="98"/>
      <c r="L1899" s="98"/>
      <c r="M1899" s="98"/>
      <c r="R1899" s="98"/>
      <c r="S1899" s="98"/>
      <c r="T1899" s="98"/>
      <c r="U1899" s="98"/>
      <c r="V1899" s="98"/>
      <c r="W1899" s="98"/>
      <c r="X1899" s="98"/>
      <c r="Y1899" s="98"/>
      <c r="Z1899" s="98"/>
      <c r="AA1899" s="98"/>
      <c r="AE1899" s="98"/>
      <c r="AF1899" s="98"/>
      <c r="AG1899" s="98"/>
      <c r="AH1899" s="98"/>
      <c r="AI1899" s="98"/>
      <c r="AJ1899" s="98"/>
      <c r="AK1899" s="98"/>
    </row>
    <row r="1900" ht="14.25">
      <c r="A1900" s="98"/>
      <c r="B1900" s="98"/>
      <c r="C1900" s="98"/>
      <c r="D1900" s="98"/>
      <c r="E1900" s="98"/>
      <c r="F1900" s="98"/>
      <c r="G1900" s="98"/>
      <c r="H1900" s="98"/>
      <c r="I1900" s="98"/>
      <c r="J1900" s="98"/>
      <c r="K1900" s="98"/>
      <c r="L1900" s="98"/>
      <c r="M1900" s="98"/>
      <c r="R1900" s="98"/>
      <c r="S1900" s="98"/>
      <c r="T1900" s="98"/>
      <c r="U1900" s="98"/>
      <c r="V1900" s="98"/>
      <c r="W1900" s="98"/>
      <c r="X1900" s="98"/>
      <c r="Y1900" s="98"/>
      <c r="Z1900" s="98"/>
      <c r="AA1900" s="98"/>
      <c r="AE1900" s="98"/>
      <c r="AF1900" s="98"/>
      <c r="AG1900" s="98"/>
      <c r="AH1900" s="98"/>
      <c r="AI1900" s="98"/>
      <c r="AJ1900" s="98"/>
      <c r="AK1900" s="98"/>
    </row>
    <row r="1901" ht="14.25">
      <c r="A1901" s="98"/>
      <c r="B1901" s="98"/>
      <c r="C1901" s="98"/>
      <c r="D1901" s="98"/>
      <c r="E1901" s="98"/>
      <c r="F1901" s="98"/>
      <c r="G1901" s="98"/>
      <c r="H1901" s="98"/>
      <c r="I1901" s="98"/>
      <c r="J1901" s="98"/>
      <c r="K1901" s="98"/>
      <c r="L1901" s="98"/>
      <c r="M1901" s="98"/>
      <c r="R1901" s="98"/>
      <c r="S1901" s="98"/>
      <c r="T1901" s="98"/>
      <c r="U1901" s="98"/>
      <c r="V1901" s="98"/>
      <c r="W1901" s="98"/>
      <c r="X1901" s="98"/>
      <c r="Y1901" s="98"/>
      <c r="Z1901" s="98"/>
      <c r="AA1901" s="98"/>
      <c r="AE1901" s="98"/>
      <c r="AF1901" s="98"/>
      <c r="AG1901" s="98"/>
      <c r="AH1901" s="98"/>
      <c r="AI1901" s="98"/>
      <c r="AJ1901" s="98"/>
      <c r="AK1901" s="98"/>
    </row>
    <row r="1902" ht="14.25">
      <c r="A1902" s="98"/>
      <c r="B1902" s="98"/>
      <c r="C1902" s="98"/>
      <c r="D1902" s="98"/>
      <c r="E1902" s="98"/>
      <c r="F1902" s="98"/>
      <c r="G1902" s="98"/>
      <c r="H1902" s="98"/>
      <c r="I1902" s="98"/>
      <c r="J1902" s="98"/>
      <c r="K1902" s="98"/>
      <c r="L1902" s="98"/>
      <c r="M1902" s="98"/>
      <c r="R1902" s="98"/>
      <c r="S1902" s="98"/>
      <c r="T1902" s="98"/>
      <c r="U1902" s="98"/>
      <c r="V1902" s="98"/>
      <c r="W1902" s="98"/>
      <c r="X1902" s="98"/>
      <c r="Y1902" s="98"/>
      <c r="Z1902" s="98"/>
      <c r="AA1902" s="98"/>
      <c r="AE1902" s="98"/>
      <c r="AF1902" s="98"/>
      <c r="AG1902" s="98"/>
      <c r="AH1902" s="98"/>
      <c r="AI1902" s="98"/>
      <c r="AJ1902" s="98"/>
      <c r="AK1902" s="98"/>
    </row>
    <row r="1903" ht="14.25">
      <c r="A1903" s="98"/>
      <c r="B1903" s="98"/>
      <c r="C1903" s="98"/>
      <c r="D1903" s="98"/>
      <c r="E1903" s="98"/>
      <c r="F1903" s="98"/>
      <c r="G1903" s="98"/>
      <c r="H1903" s="98"/>
      <c r="I1903" s="98"/>
      <c r="J1903" s="98"/>
      <c r="K1903" s="98"/>
      <c r="L1903" s="98"/>
      <c r="M1903" s="98"/>
      <c r="R1903" s="98"/>
      <c r="S1903" s="98"/>
      <c r="T1903" s="98"/>
      <c r="U1903" s="98"/>
      <c r="V1903" s="98"/>
      <c r="W1903" s="98"/>
      <c r="X1903" s="98"/>
      <c r="Y1903" s="98"/>
      <c r="Z1903" s="98"/>
      <c r="AA1903" s="98"/>
      <c r="AE1903" s="98"/>
      <c r="AF1903" s="98"/>
      <c r="AG1903" s="98"/>
      <c r="AH1903" s="98"/>
      <c r="AI1903" s="98"/>
      <c r="AJ1903" s="98"/>
      <c r="AK1903" s="98"/>
    </row>
    <row r="1904" ht="14.25">
      <c r="A1904" s="98"/>
      <c r="B1904" s="98"/>
      <c r="C1904" s="98"/>
      <c r="D1904" s="98"/>
      <c r="E1904" s="98"/>
      <c r="F1904" s="98"/>
      <c r="G1904" s="98"/>
      <c r="H1904" s="98"/>
      <c r="I1904" s="98"/>
      <c r="J1904" s="98"/>
      <c r="K1904" s="98"/>
      <c r="L1904" s="98"/>
      <c r="M1904" s="98"/>
      <c r="R1904" s="98"/>
      <c r="S1904" s="98"/>
      <c r="T1904" s="98"/>
      <c r="U1904" s="98"/>
      <c r="V1904" s="98"/>
      <c r="W1904" s="98"/>
      <c r="X1904" s="98"/>
      <c r="Y1904" s="98"/>
      <c r="Z1904" s="98"/>
      <c r="AA1904" s="98"/>
      <c r="AE1904" s="98"/>
      <c r="AF1904" s="98"/>
      <c r="AG1904" s="98"/>
      <c r="AH1904" s="98"/>
      <c r="AI1904" s="98"/>
      <c r="AJ1904" s="98"/>
      <c r="AK1904" s="98"/>
    </row>
    <row r="1905" ht="14.25">
      <c r="A1905" s="98"/>
      <c r="B1905" s="98"/>
      <c r="C1905" s="98"/>
      <c r="D1905" s="98"/>
      <c r="E1905" s="98"/>
      <c r="F1905" s="98"/>
      <c r="G1905" s="98"/>
      <c r="H1905" s="98"/>
      <c r="I1905" s="98"/>
      <c r="J1905" s="98"/>
      <c r="K1905" s="98"/>
      <c r="L1905" s="98"/>
      <c r="M1905" s="98"/>
      <c r="R1905" s="98"/>
      <c r="S1905" s="98"/>
      <c r="T1905" s="98"/>
      <c r="U1905" s="98"/>
      <c r="V1905" s="98"/>
      <c r="W1905" s="98"/>
      <c r="X1905" s="98"/>
      <c r="Y1905" s="98"/>
      <c r="Z1905" s="98"/>
      <c r="AA1905" s="98"/>
      <c r="AE1905" s="98"/>
      <c r="AF1905" s="98"/>
      <c r="AG1905" s="98"/>
      <c r="AH1905" s="98"/>
      <c r="AI1905" s="98"/>
      <c r="AJ1905" s="98"/>
      <c r="AK1905" s="98"/>
    </row>
    <row r="1906" ht="14.25">
      <c r="A1906" s="98"/>
      <c r="B1906" s="98"/>
      <c r="C1906" s="98"/>
      <c r="D1906" s="98"/>
      <c r="E1906" s="98"/>
      <c r="F1906" s="98"/>
      <c r="G1906" s="98"/>
      <c r="H1906" s="98"/>
      <c r="I1906" s="98"/>
      <c r="J1906" s="98"/>
      <c r="K1906" s="98"/>
      <c r="L1906" s="98"/>
      <c r="M1906" s="98"/>
      <c r="R1906" s="98"/>
      <c r="S1906" s="98"/>
      <c r="T1906" s="98"/>
      <c r="U1906" s="98"/>
      <c r="V1906" s="98"/>
      <c r="W1906" s="98"/>
      <c r="X1906" s="98"/>
      <c r="Y1906" s="98"/>
      <c r="Z1906" s="98"/>
      <c r="AA1906" s="98"/>
      <c r="AE1906" s="98"/>
      <c r="AF1906" s="98"/>
      <c r="AG1906" s="98"/>
      <c r="AH1906" s="98"/>
      <c r="AI1906" s="98"/>
      <c r="AJ1906" s="98"/>
      <c r="AK1906" s="98"/>
    </row>
    <row r="1907" ht="14.25">
      <c r="A1907" s="98"/>
      <c r="B1907" s="98"/>
      <c r="C1907" s="98"/>
      <c r="D1907" s="98"/>
      <c r="E1907" s="98"/>
      <c r="F1907" s="98"/>
      <c r="G1907" s="98"/>
      <c r="H1907" s="98"/>
      <c r="I1907" s="98"/>
      <c r="J1907" s="98"/>
      <c r="K1907" s="98"/>
      <c r="L1907" s="98"/>
      <c r="M1907" s="98"/>
      <c r="R1907" s="98"/>
      <c r="S1907" s="98"/>
      <c r="T1907" s="98"/>
      <c r="U1907" s="98"/>
      <c r="V1907" s="98"/>
      <c r="W1907" s="98"/>
      <c r="X1907" s="98"/>
      <c r="Y1907" s="98"/>
      <c r="Z1907" s="98"/>
      <c r="AA1907" s="98"/>
      <c r="AE1907" s="98"/>
      <c r="AF1907" s="98"/>
      <c r="AG1907" s="98"/>
      <c r="AH1907" s="98"/>
      <c r="AI1907" s="98"/>
      <c r="AJ1907" s="98"/>
      <c r="AK1907" s="98"/>
    </row>
    <row r="1908" ht="14.25">
      <c r="A1908" s="98"/>
      <c r="B1908" s="98"/>
      <c r="C1908" s="98"/>
      <c r="D1908" s="98"/>
      <c r="E1908" s="98"/>
      <c r="F1908" s="98"/>
      <c r="G1908" s="98"/>
      <c r="H1908" s="98"/>
      <c r="I1908" s="98"/>
      <c r="J1908" s="98"/>
      <c r="K1908" s="98"/>
      <c r="L1908" s="98"/>
      <c r="M1908" s="98"/>
      <c r="R1908" s="98"/>
      <c r="S1908" s="98"/>
      <c r="T1908" s="98"/>
      <c r="U1908" s="98"/>
      <c r="V1908" s="98"/>
      <c r="W1908" s="98"/>
      <c r="X1908" s="98"/>
      <c r="Y1908" s="98"/>
      <c r="Z1908" s="98"/>
      <c r="AA1908" s="98"/>
      <c r="AE1908" s="98"/>
      <c r="AF1908" s="98"/>
      <c r="AG1908" s="98"/>
      <c r="AH1908" s="98"/>
      <c r="AI1908" s="98"/>
      <c r="AJ1908" s="98"/>
      <c r="AK1908" s="98"/>
    </row>
    <row r="1909" ht="14.25">
      <c r="A1909" s="98"/>
      <c r="B1909" s="98"/>
      <c r="C1909" s="98"/>
      <c r="D1909" s="98"/>
      <c r="E1909" s="98"/>
      <c r="F1909" s="98"/>
      <c r="G1909" s="98"/>
      <c r="H1909" s="98"/>
      <c r="I1909" s="98"/>
      <c r="J1909" s="98"/>
      <c r="K1909" s="98"/>
      <c r="L1909" s="98"/>
      <c r="M1909" s="98"/>
      <c r="R1909" s="98"/>
      <c r="S1909" s="98"/>
      <c r="T1909" s="98"/>
      <c r="U1909" s="98"/>
      <c r="V1909" s="98"/>
      <c r="W1909" s="98"/>
      <c r="X1909" s="98"/>
      <c r="Y1909" s="98"/>
      <c r="Z1909" s="98"/>
      <c r="AA1909" s="98"/>
      <c r="AE1909" s="98"/>
      <c r="AF1909" s="98"/>
      <c r="AG1909" s="98"/>
      <c r="AH1909" s="98"/>
      <c r="AI1909" s="98"/>
      <c r="AJ1909" s="98"/>
      <c r="AK1909" s="98"/>
    </row>
    <row r="1910" ht="14.25">
      <c r="A1910" s="98"/>
      <c r="B1910" s="98"/>
      <c r="C1910" s="98"/>
      <c r="D1910" s="98"/>
      <c r="E1910" s="98"/>
      <c r="F1910" s="98"/>
      <c r="G1910" s="98"/>
      <c r="H1910" s="98"/>
      <c r="I1910" s="98"/>
      <c r="J1910" s="98"/>
      <c r="K1910" s="98"/>
      <c r="L1910" s="98"/>
      <c r="M1910" s="98"/>
      <c r="R1910" s="98"/>
      <c r="S1910" s="98"/>
      <c r="T1910" s="98"/>
      <c r="U1910" s="98"/>
      <c r="V1910" s="98"/>
      <c r="W1910" s="98"/>
      <c r="X1910" s="98"/>
      <c r="Y1910" s="98"/>
      <c r="Z1910" s="98"/>
      <c r="AA1910" s="98"/>
      <c r="AE1910" s="98"/>
      <c r="AF1910" s="98"/>
      <c r="AG1910" s="98"/>
      <c r="AH1910" s="98"/>
      <c r="AI1910" s="98"/>
      <c r="AJ1910" s="98"/>
      <c r="AK1910" s="98"/>
    </row>
    <row r="1911" ht="14.25">
      <c r="A1911" s="98"/>
      <c r="B1911" s="98"/>
      <c r="C1911" s="98"/>
      <c r="D1911" s="98"/>
      <c r="E1911" s="98"/>
      <c r="F1911" s="98"/>
      <c r="G1911" s="98"/>
      <c r="H1911" s="98"/>
      <c r="I1911" s="98"/>
      <c r="J1911" s="98"/>
      <c r="K1911" s="98"/>
      <c r="L1911" s="98"/>
      <c r="M1911" s="98"/>
      <c r="R1911" s="98"/>
      <c r="S1911" s="98"/>
      <c r="T1911" s="98"/>
      <c r="U1911" s="98"/>
      <c r="V1911" s="98"/>
      <c r="W1911" s="98"/>
      <c r="X1911" s="98"/>
      <c r="Y1911" s="98"/>
      <c r="Z1911" s="98"/>
      <c r="AA1911" s="98"/>
      <c r="AE1911" s="98"/>
      <c r="AF1911" s="98"/>
      <c r="AG1911" s="98"/>
      <c r="AH1911" s="98"/>
      <c r="AI1911" s="98"/>
      <c r="AJ1911" s="98"/>
      <c r="AK1911" s="98"/>
    </row>
    <row r="1912" ht="14.25">
      <c r="A1912" s="98"/>
      <c r="B1912" s="98"/>
      <c r="C1912" s="98"/>
      <c r="D1912" s="98"/>
      <c r="E1912" s="98"/>
      <c r="F1912" s="98"/>
      <c r="G1912" s="98"/>
      <c r="H1912" s="98"/>
      <c r="I1912" s="98"/>
      <c r="J1912" s="98"/>
      <c r="K1912" s="98"/>
      <c r="L1912" s="98"/>
      <c r="M1912" s="98"/>
      <c r="R1912" s="98"/>
      <c r="S1912" s="98"/>
      <c r="T1912" s="98"/>
      <c r="U1912" s="98"/>
      <c r="V1912" s="98"/>
      <c r="W1912" s="98"/>
      <c r="X1912" s="98"/>
      <c r="Y1912" s="98"/>
      <c r="Z1912" s="98"/>
      <c r="AA1912" s="98"/>
      <c r="AE1912" s="98"/>
      <c r="AF1912" s="98"/>
      <c r="AG1912" s="98"/>
      <c r="AH1912" s="98"/>
      <c r="AI1912" s="98"/>
      <c r="AJ1912" s="98"/>
      <c r="AK1912" s="98"/>
    </row>
    <row r="1913" ht="14.25">
      <c r="A1913" s="98"/>
      <c r="B1913" s="98"/>
      <c r="C1913" s="98"/>
      <c r="D1913" s="98"/>
      <c r="E1913" s="98"/>
      <c r="F1913" s="98"/>
      <c r="G1913" s="98"/>
      <c r="H1913" s="98"/>
      <c r="I1913" s="98"/>
      <c r="J1913" s="98"/>
      <c r="K1913" s="98"/>
      <c r="L1913" s="98"/>
      <c r="M1913" s="98"/>
      <c r="R1913" s="98"/>
      <c r="S1913" s="98"/>
      <c r="T1913" s="98"/>
      <c r="U1913" s="98"/>
      <c r="V1913" s="98"/>
      <c r="W1913" s="98"/>
      <c r="X1913" s="98"/>
      <c r="Y1913" s="98"/>
      <c r="Z1913" s="98"/>
      <c r="AA1913" s="98"/>
      <c r="AE1913" s="98"/>
      <c r="AF1913" s="98"/>
      <c r="AG1913" s="98"/>
      <c r="AH1913" s="98"/>
      <c r="AI1913" s="98"/>
      <c r="AJ1913" s="98"/>
      <c r="AK1913" s="98"/>
    </row>
    <row r="1914" ht="14.25">
      <c r="A1914" s="98"/>
      <c r="B1914" s="98"/>
      <c r="C1914" s="98"/>
      <c r="D1914" s="98"/>
      <c r="E1914" s="98"/>
      <c r="F1914" s="98"/>
      <c r="G1914" s="98"/>
      <c r="H1914" s="98"/>
      <c r="I1914" s="98"/>
      <c r="J1914" s="98"/>
      <c r="K1914" s="98"/>
      <c r="L1914" s="98"/>
      <c r="M1914" s="98"/>
      <c r="R1914" s="98"/>
      <c r="S1914" s="98"/>
      <c r="T1914" s="98"/>
      <c r="U1914" s="98"/>
      <c r="V1914" s="98"/>
      <c r="W1914" s="98"/>
      <c r="X1914" s="98"/>
      <c r="Y1914" s="98"/>
      <c r="Z1914" s="98"/>
      <c r="AA1914" s="98"/>
      <c r="AE1914" s="98"/>
      <c r="AF1914" s="98"/>
      <c r="AG1914" s="98"/>
      <c r="AH1914" s="98"/>
      <c r="AI1914" s="98"/>
      <c r="AJ1914" s="98"/>
      <c r="AK1914" s="98"/>
    </row>
    <row r="1915" ht="14.25">
      <c r="A1915" s="98"/>
      <c r="B1915" s="98"/>
      <c r="C1915" s="98"/>
      <c r="D1915" s="98"/>
      <c r="E1915" s="98"/>
      <c r="F1915" s="98"/>
      <c r="G1915" s="98"/>
      <c r="H1915" s="98"/>
      <c r="I1915" s="98"/>
      <c r="J1915" s="98"/>
      <c r="K1915" s="98"/>
      <c r="L1915" s="98"/>
      <c r="M1915" s="98"/>
      <c r="R1915" s="98"/>
      <c r="S1915" s="98"/>
      <c r="T1915" s="98"/>
      <c r="U1915" s="98"/>
      <c r="V1915" s="98"/>
      <c r="W1915" s="98"/>
      <c r="X1915" s="98"/>
      <c r="Y1915" s="98"/>
      <c r="Z1915" s="98"/>
      <c r="AA1915" s="98"/>
      <c r="AE1915" s="98"/>
      <c r="AF1915" s="98"/>
      <c r="AG1915" s="98"/>
      <c r="AH1915" s="98"/>
      <c r="AI1915" s="98"/>
      <c r="AJ1915" s="98"/>
      <c r="AK1915" s="98"/>
    </row>
    <row r="1916" ht="14.25">
      <c r="A1916" s="98"/>
      <c r="B1916" s="98"/>
      <c r="C1916" s="98"/>
      <c r="D1916" s="98"/>
      <c r="E1916" s="98"/>
      <c r="F1916" s="98"/>
      <c r="G1916" s="98"/>
      <c r="H1916" s="98"/>
      <c r="I1916" s="98"/>
      <c r="J1916" s="98"/>
      <c r="K1916" s="98"/>
      <c r="L1916" s="98"/>
      <c r="M1916" s="98"/>
      <c r="R1916" s="98"/>
      <c r="S1916" s="98"/>
      <c r="T1916" s="98"/>
      <c r="U1916" s="98"/>
      <c r="V1916" s="98"/>
      <c r="W1916" s="98"/>
      <c r="X1916" s="98"/>
      <c r="Y1916" s="98"/>
      <c r="Z1916" s="98"/>
      <c r="AA1916" s="98"/>
      <c r="AE1916" s="98"/>
      <c r="AF1916" s="98"/>
      <c r="AG1916" s="98"/>
      <c r="AH1916" s="98"/>
      <c r="AI1916" s="98"/>
      <c r="AJ1916" s="98"/>
      <c r="AK1916" s="98"/>
    </row>
    <row r="1917" ht="14.25">
      <c r="A1917" s="98"/>
      <c r="B1917" s="98"/>
      <c r="C1917" s="98"/>
      <c r="D1917" s="98"/>
      <c r="E1917" s="98"/>
      <c r="F1917" s="98"/>
      <c r="G1917" s="98"/>
      <c r="H1917" s="98"/>
      <c r="I1917" s="98"/>
      <c r="J1917" s="98"/>
      <c r="K1917" s="98"/>
      <c r="L1917" s="98"/>
      <c r="M1917" s="98"/>
      <c r="R1917" s="98"/>
      <c r="S1917" s="98"/>
      <c r="T1917" s="98"/>
      <c r="U1917" s="98"/>
      <c r="V1917" s="98"/>
      <c r="W1917" s="98"/>
      <c r="X1917" s="98"/>
      <c r="Y1917" s="98"/>
      <c r="Z1917" s="98"/>
      <c r="AA1917" s="98"/>
      <c r="AE1917" s="98"/>
      <c r="AF1917" s="98"/>
      <c r="AG1917" s="98"/>
      <c r="AH1917" s="98"/>
      <c r="AI1917" s="98"/>
      <c r="AJ1917" s="98"/>
      <c r="AK1917" s="98"/>
    </row>
    <row r="1918" ht="14.25">
      <c r="A1918" s="98"/>
      <c r="B1918" s="98"/>
      <c r="C1918" s="98"/>
      <c r="D1918" s="98"/>
      <c r="E1918" s="98"/>
      <c r="F1918" s="98"/>
      <c r="G1918" s="98"/>
      <c r="H1918" s="98"/>
      <c r="I1918" s="98"/>
      <c r="J1918" s="98"/>
      <c r="K1918" s="98"/>
      <c r="L1918" s="98"/>
      <c r="M1918" s="98"/>
      <c r="R1918" s="98"/>
      <c r="S1918" s="98"/>
      <c r="T1918" s="98"/>
      <c r="U1918" s="98"/>
      <c r="V1918" s="98"/>
      <c r="W1918" s="98"/>
      <c r="X1918" s="98"/>
      <c r="Y1918" s="98"/>
      <c r="Z1918" s="98"/>
      <c r="AA1918" s="98"/>
      <c r="AE1918" s="98"/>
      <c r="AF1918" s="98"/>
      <c r="AG1918" s="98"/>
      <c r="AH1918" s="98"/>
      <c r="AI1918" s="98"/>
      <c r="AJ1918" s="98"/>
      <c r="AK1918" s="98"/>
    </row>
    <row r="1919" ht="14.25">
      <c r="A1919" s="98"/>
      <c r="B1919" s="98"/>
      <c r="C1919" s="98"/>
      <c r="D1919" s="98"/>
      <c r="E1919" s="98"/>
      <c r="F1919" s="98"/>
      <c r="G1919" s="98"/>
      <c r="H1919" s="98"/>
      <c r="I1919" s="98"/>
      <c r="J1919" s="98"/>
      <c r="K1919" s="98"/>
      <c r="L1919" s="98"/>
      <c r="M1919" s="98"/>
      <c r="R1919" s="98"/>
      <c r="S1919" s="98"/>
      <c r="T1919" s="98"/>
      <c r="U1919" s="98"/>
      <c r="V1919" s="98"/>
      <c r="W1919" s="98"/>
      <c r="X1919" s="98"/>
      <c r="Y1919" s="98"/>
      <c r="Z1919" s="98"/>
      <c r="AA1919" s="98"/>
      <c r="AE1919" s="98"/>
      <c r="AF1919" s="98"/>
      <c r="AG1919" s="98"/>
      <c r="AH1919" s="98"/>
      <c r="AI1919" s="98"/>
      <c r="AJ1919" s="98"/>
      <c r="AK1919" s="98"/>
    </row>
    <row r="1920" ht="14.25">
      <c r="A1920" s="98"/>
      <c r="B1920" s="98"/>
      <c r="C1920" s="98"/>
      <c r="D1920" s="98"/>
      <c r="E1920" s="98"/>
      <c r="F1920" s="98"/>
      <c r="G1920" s="98"/>
      <c r="H1920" s="98"/>
      <c r="I1920" s="98"/>
      <c r="J1920" s="98"/>
      <c r="K1920" s="98"/>
      <c r="L1920" s="98"/>
      <c r="M1920" s="98"/>
      <c r="R1920" s="98"/>
      <c r="S1920" s="98"/>
      <c r="T1920" s="98"/>
      <c r="U1920" s="98"/>
      <c r="V1920" s="98"/>
      <c r="W1920" s="98"/>
      <c r="X1920" s="98"/>
      <c r="Y1920" s="98"/>
      <c r="Z1920" s="98"/>
      <c r="AA1920" s="98"/>
      <c r="AE1920" s="98"/>
      <c r="AF1920" s="98"/>
      <c r="AG1920" s="98"/>
      <c r="AH1920" s="98"/>
      <c r="AI1920" s="98"/>
      <c r="AJ1920" s="98"/>
      <c r="AK1920" s="98"/>
    </row>
    <row r="1921" ht="14.25">
      <c r="A1921" s="98"/>
      <c r="B1921" s="98"/>
      <c r="C1921" s="98"/>
      <c r="D1921" s="98"/>
      <c r="E1921" s="98"/>
      <c r="F1921" s="98"/>
      <c r="G1921" s="98"/>
      <c r="H1921" s="98"/>
      <c r="I1921" s="98"/>
      <c r="J1921" s="98"/>
      <c r="K1921" s="98"/>
      <c r="L1921" s="98"/>
      <c r="M1921" s="98"/>
      <c r="R1921" s="98"/>
      <c r="S1921" s="98"/>
      <c r="T1921" s="98"/>
      <c r="U1921" s="98"/>
      <c r="V1921" s="98"/>
      <c r="W1921" s="98"/>
      <c r="X1921" s="98"/>
      <c r="Y1921" s="98"/>
      <c r="Z1921" s="98"/>
      <c r="AA1921" s="98"/>
      <c r="AE1921" s="98"/>
      <c r="AF1921" s="98"/>
      <c r="AG1921" s="98"/>
      <c r="AH1921" s="98"/>
      <c r="AI1921" s="98"/>
      <c r="AJ1921" s="98"/>
      <c r="AK1921" s="98"/>
    </row>
    <row r="1922" ht="14.25">
      <c r="A1922" s="98"/>
      <c r="B1922" s="98"/>
      <c r="C1922" s="98"/>
      <c r="D1922" s="98"/>
      <c r="E1922" s="98"/>
      <c r="F1922" s="98"/>
      <c r="G1922" s="98"/>
      <c r="H1922" s="98"/>
      <c r="I1922" s="98"/>
      <c r="J1922" s="98"/>
      <c r="K1922" s="98"/>
      <c r="L1922" s="98"/>
      <c r="M1922" s="98"/>
      <c r="R1922" s="98"/>
      <c r="S1922" s="98"/>
      <c r="T1922" s="98"/>
      <c r="U1922" s="98"/>
      <c r="V1922" s="98"/>
      <c r="W1922" s="98"/>
      <c r="X1922" s="98"/>
      <c r="Y1922" s="98"/>
      <c r="Z1922" s="98"/>
      <c r="AA1922" s="98"/>
      <c r="AE1922" s="98"/>
      <c r="AF1922" s="98"/>
      <c r="AG1922" s="98"/>
      <c r="AH1922" s="98"/>
      <c r="AI1922" s="98"/>
      <c r="AJ1922" s="98"/>
      <c r="AK1922" s="98"/>
    </row>
    <row r="1923" ht="14.25">
      <c r="A1923" s="98"/>
      <c r="B1923" s="98"/>
      <c r="C1923" s="98"/>
      <c r="D1923" s="98"/>
      <c r="E1923" s="98"/>
      <c r="F1923" s="98"/>
      <c r="G1923" s="98"/>
      <c r="H1923" s="98"/>
      <c r="I1923" s="98"/>
      <c r="J1923" s="98"/>
      <c r="K1923" s="98"/>
      <c r="L1923" s="98"/>
      <c r="M1923" s="98"/>
      <c r="R1923" s="98"/>
      <c r="S1923" s="98"/>
      <c r="T1923" s="98"/>
      <c r="U1923" s="98"/>
      <c r="V1923" s="98"/>
      <c r="W1923" s="98"/>
      <c r="X1923" s="98"/>
      <c r="Y1923" s="98"/>
      <c r="Z1923" s="98"/>
      <c r="AA1923" s="98"/>
      <c r="AE1923" s="98"/>
      <c r="AF1923" s="98"/>
      <c r="AG1923" s="98"/>
      <c r="AH1923" s="98"/>
      <c r="AI1923" s="98"/>
      <c r="AJ1923" s="98"/>
      <c r="AK1923" s="98"/>
    </row>
    <row r="1924" ht="14.25">
      <c r="A1924" s="98"/>
      <c r="B1924" s="98"/>
      <c r="C1924" s="98"/>
      <c r="D1924" s="98"/>
      <c r="E1924" s="98"/>
      <c r="F1924" s="98"/>
      <c r="G1924" s="98"/>
      <c r="H1924" s="98"/>
      <c r="I1924" s="98"/>
      <c r="J1924" s="98"/>
      <c r="K1924" s="98"/>
      <c r="L1924" s="98"/>
      <c r="M1924" s="98"/>
      <c r="R1924" s="98"/>
      <c r="S1924" s="98"/>
      <c r="T1924" s="98"/>
      <c r="U1924" s="98"/>
      <c r="V1924" s="98"/>
      <c r="W1924" s="98"/>
      <c r="X1924" s="98"/>
      <c r="Y1924" s="98"/>
      <c r="Z1924" s="98"/>
      <c r="AA1924" s="98"/>
      <c r="AE1924" s="98"/>
      <c r="AF1924" s="98"/>
      <c r="AG1924" s="98"/>
      <c r="AH1924" s="98"/>
      <c r="AI1924" s="98"/>
      <c r="AJ1924" s="98"/>
      <c r="AK1924" s="98"/>
    </row>
    <row r="1925" ht="14.25">
      <c r="A1925" s="98"/>
      <c r="B1925" s="98"/>
      <c r="C1925" s="98"/>
      <c r="D1925" s="98"/>
      <c r="E1925" s="98"/>
      <c r="F1925" s="98"/>
      <c r="G1925" s="98"/>
      <c r="H1925" s="98"/>
      <c r="I1925" s="98"/>
      <c r="J1925" s="98"/>
      <c r="K1925" s="98"/>
      <c r="L1925" s="98"/>
      <c r="M1925" s="98"/>
      <c r="R1925" s="98"/>
      <c r="S1925" s="98"/>
      <c r="T1925" s="98"/>
      <c r="U1925" s="98"/>
      <c r="V1925" s="98"/>
      <c r="W1925" s="98"/>
      <c r="X1925" s="98"/>
      <c r="Y1925" s="98"/>
      <c r="Z1925" s="98"/>
      <c r="AA1925" s="98"/>
      <c r="AE1925" s="98"/>
      <c r="AF1925" s="98"/>
      <c r="AG1925" s="98"/>
      <c r="AH1925" s="98"/>
      <c r="AI1925" s="98"/>
      <c r="AJ1925" s="98"/>
      <c r="AK1925" s="98"/>
    </row>
    <row r="1926" ht="14.25">
      <c r="A1926" s="98"/>
      <c r="B1926" s="98"/>
      <c r="C1926" s="98"/>
      <c r="D1926" s="98"/>
      <c r="E1926" s="98"/>
      <c r="F1926" s="98"/>
      <c r="G1926" s="98"/>
      <c r="H1926" s="98"/>
      <c r="I1926" s="98"/>
      <c r="J1926" s="98"/>
      <c r="K1926" s="98"/>
      <c r="L1926" s="98"/>
      <c r="M1926" s="98"/>
      <c r="R1926" s="98"/>
      <c r="S1926" s="98"/>
      <c r="T1926" s="98"/>
      <c r="U1926" s="98"/>
      <c r="V1926" s="98"/>
      <c r="W1926" s="98"/>
      <c r="X1926" s="98"/>
      <c r="Y1926" s="98"/>
      <c r="Z1926" s="98"/>
      <c r="AA1926" s="98"/>
      <c r="AE1926" s="98"/>
      <c r="AF1926" s="98"/>
      <c r="AG1926" s="98"/>
      <c r="AH1926" s="98"/>
      <c r="AI1926" s="98"/>
      <c r="AJ1926" s="98"/>
      <c r="AK1926" s="98"/>
    </row>
    <row r="1927" ht="14.25">
      <c r="A1927" s="98"/>
      <c r="B1927" s="98"/>
      <c r="C1927" s="98"/>
      <c r="D1927" s="98"/>
      <c r="E1927" s="98"/>
      <c r="F1927" s="98"/>
      <c r="G1927" s="98"/>
      <c r="H1927" s="98"/>
      <c r="I1927" s="98"/>
      <c r="J1927" s="98"/>
      <c r="K1927" s="98"/>
      <c r="L1927" s="98"/>
      <c r="M1927" s="98"/>
      <c r="R1927" s="98"/>
      <c r="S1927" s="98"/>
      <c r="T1927" s="98"/>
      <c r="U1927" s="98"/>
      <c r="V1927" s="98"/>
      <c r="W1927" s="98"/>
      <c r="X1927" s="98"/>
      <c r="Y1927" s="98"/>
      <c r="Z1927" s="98"/>
      <c r="AA1927" s="98"/>
      <c r="AE1927" s="98"/>
      <c r="AF1927" s="98"/>
      <c r="AG1927" s="98"/>
      <c r="AH1927" s="98"/>
      <c r="AI1927" s="98"/>
      <c r="AJ1927" s="98"/>
      <c r="AK1927" s="98"/>
    </row>
    <row r="1928" ht="14.25">
      <c r="A1928" s="98"/>
      <c r="B1928" s="98"/>
      <c r="C1928" s="98"/>
      <c r="D1928" s="98"/>
      <c r="E1928" s="98"/>
      <c r="F1928" s="98"/>
      <c r="G1928" s="98"/>
      <c r="H1928" s="98"/>
      <c r="I1928" s="98"/>
      <c r="J1928" s="98"/>
      <c r="K1928" s="98"/>
      <c r="L1928" s="98"/>
      <c r="M1928" s="98"/>
      <c r="R1928" s="98"/>
      <c r="S1928" s="98"/>
      <c r="T1928" s="98"/>
      <c r="U1928" s="98"/>
      <c r="V1928" s="98"/>
      <c r="W1928" s="98"/>
      <c r="X1928" s="98"/>
      <c r="Y1928" s="98"/>
      <c r="Z1928" s="98"/>
      <c r="AA1928" s="98"/>
      <c r="AE1928" s="98"/>
      <c r="AF1928" s="98"/>
      <c r="AG1928" s="98"/>
      <c r="AH1928" s="98"/>
      <c r="AI1928" s="98"/>
      <c r="AJ1928" s="98"/>
      <c r="AK1928" s="98"/>
    </row>
    <row r="1929" ht="14.25">
      <c r="A1929" s="98"/>
      <c r="B1929" s="98"/>
      <c r="C1929" s="98"/>
      <c r="D1929" s="98"/>
      <c r="E1929" s="98"/>
      <c r="F1929" s="98"/>
      <c r="G1929" s="98"/>
      <c r="H1929" s="98"/>
      <c r="I1929" s="98"/>
      <c r="J1929" s="98"/>
      <c r="K1929" s="98"/>
      <c r="L1929" s="98"/>
      <c r="M1929" s="98"/>
      <c r="R1929" s="98"/>
      <c r="S1929" s="98"/>
      <c r="T1929" s="98"/>
      <c r="U1929" s="98"/>
      <c r="V1929" s="98"/>
      <c r="W1929" s="98"/>
      <c r="X1929" s="98"/>
      <c r="Y1929" s="98"/>
      <c r="Z1929" s="98"/>
      <c r="AA1929" s="98"/>
      <c r="AE1929" s="98"/>
      <c r="AF1929" s="98"/>
      <c r="AG1929" s="98"/>
      <c r="AH1929" s="98"/>
      <c r="AI1929" s="98"/>
      <c r="AJ1929" s="98"/>
      <c r="AK1929" s="98"/>
    </row>
    <row r="1930" ht="14.25">
      <c r="A1930" s="98"/>
      <c r="B1930" s="98"/>
      <c r="C1930" s="98"/>
      <c r="D1930" s="98"/>
      <c r="E1930" s="98"/>
      <c r="F1930" s="98"/>
      <c r="G1930" s="98"/>
      <c r="H1930" s="98"/>
      <c r="I1930" s="98"/>
      <c r="J1930" s="98"/>
      <c r="K1930" s="98"/>
      <c r="L1930" s="98"/>
      <c r="M1930" s="98"/>
      <c r="R1930" s="98"/>
      <c r="S1930" s="98"/>
      <c r="T1930" s="98"/>
      <c r="U1930" s="98"/>
      <c r="V1930" s="98"/>
      <c r="W1930" s="98"/>
      <c r="X1930" s="98"/>
      <c r="Y1930" s="98"/>
      <c r="Z1930" s="98"/>
      <c r="AA1930" s="98"/>
      <c r="AE1930" s="98"/>
      <c r="AF1930" s="98"/>
      <c r="AG1930" s="98"/>
      <c r="AH1930" s="98"/>
      <c r="AI1930" s="98"/>
      <c r="AJ1930" s="98"/>
      <c r="AK1930" s="98"/>
    </row>
    <row r="1931" ht="14.25">
      <c r="A1931" s="98"/>
      <c r="B1931" s="98"/>
      <c r="C1931" s="98"/>
      <c r="D1931" s="98"/>
      <c r="E1931" s="98"/>
      <c r="F1931" s="98"/>
      <c r="G1931" s="98"/>
      <c r="H1931" s="98"/>
      <c r="I1931" s="98"/>
      <c r="J1931" s="98"/>
      <c r="K1931" s="98"/>
      <c r="L1931" s="98"/>
      <c r="M1931" s="98"/>
      <c r="R1931" s="98"/>
      <c r="S1931" s="98"/>
      <c r="T1931" s="98"/>
      <c r="U1931" s="98"/>
      <c r="V1931" s="98"/>
      <c r="W1931" s="98"/>
      <c r="X1931" s="98"/>
      <c r="Y1931" s="98"/>
      <c r="Z1931" s="98"/>
      <c r="AA1931" s="98"/>
      <c r="AE1931" s="98"/>
      <c r="AF1931" s="98"/>
      <c r="AG1931" s="98"/>
      <c r="AH1931" s="98"/>
      <c r="AI1931" s="98"/>
      <c r="AJ1931" s="98"/>
      <c r="AK1931" s="98"/>
    </row>
    <row r="1932" ht="14.25">
      <c r="A1932" s="98"/>
      <c r="B1932" s="98"/>
      <c r="C1932" s="98"/>
      <c r="D1932" s="98"/>
      <c r="E1932" s="98"/>
      <c r="F1932" s="98"/>
      <c r="G1932" s="98"/>
      <c r="H1932" s="98"/>
      <c r="I1932" s="98"/>
      <c r="J1932" s="98"/>
      <c r="K1932" s="98"/>
      <c r="L1932" s="98"/>
      <c r="M1932" s="98"/>
      <c r="R1932" s="98"/>
      <c r="S1932" s="98"/>
      <c r="T1932" s="98"/>
      <c r="U1932" s="98"/>
      <c r="V1932" s="98"/>
      <c r="W1932" s="98"/>
      <c r="X1932" s="98"/>
      <c r="Y1932" s="98"/>
      <c r="Z1932" s="98"/>
      <c r="AA1932" s="98"/>
      <c r="AE1932" s="98"/>
      <c r="AF1932" s="98"/>
      <c r="AG1932" s="98"/>
      <c r="AH1932" s="98"/>
      <c r="AI1932" s="98"/>
      <c r="AJ1932" s="98"/>
      <c r="AK1932" s="98"/>
    </row>
    <row r="1933" ht="14.25">
      <c r="A1933" s="98"/>
      <c r="B1933" s="98"/>
      <c r="C1933" s="98"/>
      <c r="D1933" s="98"/>
      <c r="E1933" s="98"/>
      <c r="F1933" s="98"/>
      <c r="G1933" s="98"/>
      <c r="H1933" s="98"/>
      <c r="I1933" s="98"/>
      <c r="J1933" s="98"/>
      <c r="K1933" s="98"/>
      <c r="L1933" s="98"/>
      <c r="M1933" s="98"/>
      <c r="R1933" s="98"/>
      <c r="S1933" s="98"/>
      <c r="T1933" s="98"/>
      <c r="U1933" s="98"/>
      <c r="V1933" s="98"/>
      <c r="W1933" s="98"/>
      <c r="X1933" s="98"/>
      <c r="Y1933" s="98"/>
      <c r="Z1933" s="98"/>
      <c r="AA1933" s="98"/>
      <c r="AE1933" s="98"/>
      <c r="AF1933" s="98"/>
      <c r="AG1933" s="98"/>
      <c r="AH1933" s="98"/>
      <c r="AI1933" s="98"/>
      <c r="AJ1933" s="98"/>
      <c r="AK1933" s="98"/>
    </row>
    <row r="1934" ht="14.25">
      <c r="A1934" s="98"/>
      <c r="B1934" s="98"/>
      <c r="C1934" s="98"/>
      <c r="D1934" s="98"/>
      <c r="E1934" s="98"/>
      <c r="F1934" s="98"/>
      <c r="G1934" s="98"/>
      <c r="H1934" s="98"/>
      <c r="I1934" s="98"/>
      <c r="J1934" s="98"/>
      <c r="K1934" s="98"/>
      <c r="L1934" s="98"/>
      <c r="M1934" s="98"/>
      <c r="R1934" s="98"/>
      <c r="S1934" s="98"/>
      <c r="T1934" s="98"/>
      <c r="U1934" s="98"/>
      <c r="V1934" s="98"/>
      <c r="W1934" s="98"/>
      <c r="X1934" s="98"/>
      <c r="Y1934" s="98"/>
      <c r="Z1934" s="98"/>
      <c r="AA1934" s="98"/>
      <c r="AE1934" s="98"/>
      <c r="AF1934" s="98"/>
      <c r="AG1934" s="98"/>
      <c r="AH1934" s="98"/>
      <c r="AI1934" s="98"/>
      <c r="AJ1934" s="98"/>
      <c r="AK1934" s="98"/>
    </row>
    <row r="1935" ht="14.25">
      <c r="A1935" s="98"/>
      <c r="B1935" s="98"/>
      <c r="C1935" s="98"/>
      <c r="D1935" s="98"/>
      <c r="E1935" s="98"/>
      <c r="F1935" s="98"/>
      <c r="G1935" s="98"/>
      <c r="H1935" s="98"/>
      <c r="I1935" s="98"/>
      <c r="J1935" s="98"/>
      <c r="K1935" s="98"/>
      <c r="L1935" s="98"/>
      <c r="M1935" s="98"/>
      <c r="R1935" s="98"/>
      <c r="S1935" s="98"/>
      <c r="T1935" s="98"/>
      <c r="U1935" s="98"/>
      <c r="V1935" s="98"/>
      <c r="W1935" s="98"/>
      <c r="X1935" s="98"/>
      <c r="Y1935" s="98"/>
      <c r="Z1935" s="98"/>
      <c r="AA1935" s="98"/>
      <c r="AE1935" s="98"/>
      <c r="AF1935" s="98"/>
      <c r="AG1935" s="98"/>
      <c r="AH1935" s="98"/>
      <c r="AI1935" s="98"/>
      <c r="AJ1935" s="98"/>
      <c r="AK1935" s="98"/>
    </row>
    <row r="1936" ht="14.25">
      <c r="A1936" s="98"/>
      <c r="B1936" s="98"/>
      <c r="C1936" s="98"/>
      <c r="D1936" s="98"/>
      <c r="E1936" s="98"/>
      <c r="F1936" s="98"/>
      <c r="G1936" s="98"/>
      <c r="H1936" s="98"/>
      <c r="I1936" s="98"/>
      <c r="J1936" s="98"/>
      <c r="K1936" s="98"/>
      <c r="L1936" s="98"/>
      <c r="M1936" s="98"/>
      <c r="R1936" s="98"/>
      <c r="S1936" s="98"/>
      <c r="T1936" s="98"/>
      <c r="U1936" s="98"/>
      <c r="V1936" s="98"/>
      <c r="W1936" s="98"/>
      <c r="X1936" s="98"/>
      <c r="Y1936" s="98"/>
      <c r="Z1936" s="98"/>
      <c r="AA1936" s="98"/>
      <c r="AE1936" s="98"/>
      <c r="AF1936" s="98"/>
      <c r="AG1936" s="98"/>
      <c r="AH1936" s="98"/>
      <c r="AI1936" s="98"/>
      <c r="AJ1936" s="98"/>
      <c r="AK1936" s="98"/>
    </row>
    <row r="1937" ht="14.25">
      <c r="A1937" s="98"/>
      <c r="B1937" s="98"/>
      <c r="C1937" s="98"/>
      <c r="D1937" s="98"/>
      <c r="E1937" s="98"/>
      <c r="F1937" s="98"/>
      <c r="G1937" s="98"/>
      <c r="H1937" s="98"/>
      <c r="I1937" s="98"/>
      <c r="J1937" s="98"/>
      <c r="K1937" s="98"/>
      <c r="L1937" s="98"/>
      <c r="M1937" s="98"/>
      <c r="R1937" s="98"/>
      <c r="S1937" s="98"/>
      <c r="T1937" s="98"/>
      <c r="U1937" s="98"/>
      <c r="V1937" s="98"/>
      <c r="W1937" s="98"/>
      <c r="X1937" s="98"/>
      <c r="Y1937" s="98"/>
      <c r="Z1937" s="98"/>
      <c r="AA1937" s="98"/>
      <c r="AE1937" s="98"/>
      <c r="AF1937" s="98"/>
      <c r="AG1937" s="98"/>
      <c r="AH1937" s="98"/>
      <c r="AI1937" s="98"/>
      <c r="AJ1937" s="98"/>
      <c r="AK1937" s="98"/>
    </row>
    <row r="1938" ht="14.25">
      <c r="A1938" s="98"/>
      <c r="B1938" s="98"/>
      <c r="C1938" s="98"/>
      <c r="D1938" s="98"/>
      <c r="E1938" s="98"/>
      <c r="F1938" s="98"/>
      <c r="G1938" s="98"/>
      <c r="H1938" s="98"/>
      <c r="I1938" s="98"/>
      <c r="J1938" s="98"/>
      <c r="K1938" s="98"/>
      <c r="L1938" s="98"/>
      <c r="M1938" s="98"/>
      <c r="R1938" s="98"/>
      <c r="S1938" s="98"/>
      <c r="T1938" s="98"/>
      <c r="U1938" s="98"/>
      <c r="V1938" s="98"/>
      <c r="W1938" s="98"/>
      <c r="X1938" s="98"/>
      <c r="Y1938" s="98"/>
      <c r="Z1938" s="98"/>
      <c r="AA1938" s="98"/>
      <c r="AE1938" s="98"/>
      <c r="AF1938" s="98"/>
      <c r="AG1938" s="98"/>
      <c r="AH1938" s="98"/>
      <c r="AI1938" s="98"/>
      <c r="AJ1938" s="98"/>
      <c r="AK1938" s="98"/>
    </row>
    <row r="1939" ht="14.25">
      <c r="A1939" s="98"/>
      <c r="B1939" s="98"/>
      <c r="C1939" s="98"/>
      <c r="D1939" s="98"/>
      <c r="E1939" s="98"/>
      <c r="F1939" s="98"/>
      <c r="G1939" s="98"/>
      <c r="H1939" s="98"/>
      <c r="I1939" s="98"/>
      <c r="J1939" s="98"/>
      <c r="K1939" s="98"/>
      <c r="L1939" s="98"/>
      <c r="M1939" s="98"/>
      <c r="R1939" s="98"/>
      <c r="S1939" s="98"/>
      <c r="T1939" s="98"/>
      <c r="U1939" s="98"/>
      <c r="V1939" s="98"/>
      <c r="W1939" s="98"/>
      <c r="X1939" s="98"/>
      <c r="Y1939" s="98"/>
      <c r="Z1939" s="98"/>
      <c r="AA1939" s="98"/>
      <c r="AE1939" s="98"/>
      <c r="AF1939" s="98"/>
      <c r="AG1939" s="98"/>
      <c r="AH1939" s="98"/>
      <c r="AI1939" s="98"/>
      <c r="AJ1939" s="98"/>
      <c r="AK1939" s="98"/>
    </row>
    <row r="1940" ht="14.25">
      <c r="A1940" s="98"/>
      <c r="B1940" s="98"/>
      <c r="C1940" s="98"/>
      <c r="D1940" s="98"/>
      <c r="E1940" s="98"/>
      <c r="F1940" s="98"/>
      <c r="G1940" s="98"/>
      <c r="H1940" s="98"/>
      <c r="I1940" s="98"/>
      <c r="J1940" s="98"/>
      <c r="K1940" s="98"/>
      <c r="L1940" s="98"/>
      <c r="M1940" s="98"/>
      <c r="R1940" s="98"/>
      <c r="S1940" s="98"/>
      <c r="T1940" s="98"/>
      <c r="U1940" s="98"/>
      <c r="V1940" s="98"/>
      <c r="W1940" s="98"/>
      <c r="X1940" s="98"/>
      <c r="Y1940" s="98"/>
      <c r="Z1940" s="98"/>
      <c r="AA1940" s="98"/>
      <c r="AE1940" s="98"/>
      <c r="AF1940" s="98"/>
      <c r="AG1940" s="98"/>
      <c r="AH1940" s="98"/>
      <c r="AI1940" s="98"/>
      <c r="AJ1940" s="98"/>
      <c r="AK1940" s="98"/>
    </row>
    <row r="1941" ht="14.25">
      <c r="A1941" s="98"/>
      <c r="B1941" s="98"/>
      <c r="C1941" s="98"/>
      <c r="D1941" s="98"/>
      <c r="E1941" s="98"/>
      <c r="F1941" s="98"/>
      <c r="G1941" s="98"/>
      <c r="H1941" s="98"/>
      <c r="I1941" s="98"/>
      <c r="J1941" s="98"/>
      <c r="K1941" s="98"/>
      <c r="L1941" s="98"/>
      <c r="M1941" s="98"/>
      <c r="R1941" s="98"/>
      <c r="S1941" s="98"/>
      <c r="T1941" s="98"/>
      <c r="U1941" s="98"/>
      <c r="V1941" s="98"/>
      <c r="W1941" s="98"/>
      <c r="X1941" s="98"/>
      <c r="Y1941" s="98"/>
      <c r="Z1941" s="98"/>
      <c r="AA1941" s="98"/>
      <c r="AE1941" s="98"/>
      <c r="AF1941" s="98"/>
      <c r="AG1941" s="98"/>
      <c r="AH1941" s="98"/>
      <c r="AI1941" s="98"/>
      <c r="AJ1941" s="98"/>
      <c r="AK1941" s="98"/>
    </row>
    <row r="1942" ht="14.25">
      <c r="A1942" s="98"/>
      <c r="B1942" s="98"/>
      <c r="C1942" s="98"/>
      <c r="D1942" s="98"/>
      <c r="E1942" s="98"/>
      <c r="F1942" s="98"/>
      <c r="G1942" s="98"/>
      <c r="H1942" s="98"/>
      <c r="I1942" s="98"/>
      <c r="J1942" s="98"/>
      <c r="K1942" s="98"/>
      <c r="L1942" s="98"/>
      <c r="M1942" s="98"/>
      <c r="R1942" s="98"/>
      <c r="S1942" s="98"/>
      <c r="T1942" s="98"/>
      <c r="U1942" s="98"/>
      <c r="V1942" s="98"/>
      <c r="W1942" s="98"/>
      <c r="X1942" s="98"/>
      <c r="Y1942" s="98"/>
      <c r="Z1942" s="98"/>
      <c r="AA1942" s="98"/>
      <c r="AE1942" s="98"/>
      <c r="AF1942" s="98"/>
      <c r="AG1942" s="98"/>
      <c r="AH1942" s="98"/>
      <c r="AI1942" s="98"/>
      <c r="AJ1942" s="98"/>
      <c r="AK1942" s="98"/>
    </row>
    <row r="1943" ht="14.25">
      <c r="A1943" s="98"/>
      <c r="B1943" s="98"/>
      <c r="C1943" s="98"/>
      <c r="D1943" s="98"/>
      <c r="E1943" s="98"/>
      <c r="F1943" s="98"/>
      <c r="G1943" s="98"/>
      <c r="H1943" s="98"/>
      <c r="I1943" s="98"/>
      <c r="J1943" s="98"/>
      <c r="K1943" s="98"/>
      <c r="L1943" s="98"/>
      <c r="M1943" s="98"/>
      <c r="R1943" s="98"/>
      <c r="S1943" s="98"/>
      <c r="T1943" s="98"/>
      <c r="U1943" s="98"/>
      <c r="V1943" s="98"/>
      <c r="W1943" s="98"/>
      <c r="X1943" s="98"/>
      <c r="Y1943" s="98"/>
      <c r="Z1943" s="98"/>
      <c r="AA1943" s="98"/>
      <c r="AE1943" s="98"/>
      <c r="AF1943" s="98"/>
      <c r="AG1943" s="98"/>
      <c r="AH1943" s="98"/>
      <c r="AI1943" s="98"/>
      <c r="AJ1943" s="98"/>
      <c r="AK1943" s="98"/>
    </row>
    <row r="1944" ht="14.25">
      <c r="A1944" s="98"/>
      <c r="B1944" s="98"/>
      <c r="C1944" s="98"/>
      <c r="D1944" s="98"/>
      <c r="E1944" s="98"/>
      <c r="F1944" s="98"/>
      <c r="G1944" s="98"/>
      <c r="H1944" s="98"/>
      <c r="I1944" s="98"/>
      <c r="J1944" s="98"/>
      <c r="K1944" s="98"/>
      <c r="L1944" s="98"/>
      <c r="M1944" s="98"/>
      <c r="R1944" s="98"/>
      <c r="S1944" s="98"/>
      <c r="T1944" s="98"/>
      <c r="U1944" s="98"/>
      <c r="V1944" s="98"/>
      <c r="W1944" s="98"/>
      <c r="X1944" s="98"/>
      <c r="Y1944" s="98"/>
      <c r="Z1944" s="98"/>
      <c r="AA1944" s="98"/>
      <c r="AE1944" s="98"/>
      <c r="AF1944" s="98"/>
      <c r="AG1944" s="98"/>
      <c r="AH1944" s="98"/>
      <c r="AI1944" s="98"/>
      <c r="AJ1944" s="98"/>
      <c r="AK1944" s="98"/>
    </row>
    <row r="1945" ht="14.25">
      <c r="A1945" s="98"/>
      <c r="B1945" s="98"/>
      <c r="C1945" s="98"/>
      <c r="D1945" s="98"/>
      <c r="E1945" s="98"/>
      <c r="F1945" s="98"/>
      <c r="G1945" s="98"/>
      <c r="H1945" s="98"/>
      <c r="I1945" s="98"/>
      <c r="J1945" s="98"/>
      <c r="K1945" s="98"/>
      <c r="L1945" s="98"/>
      <c r="M1945" s="98"/>
      <c r="R1945" s="98"/>
      <c r="S1945" s="98"/>
      <c r="T1945" s="98"/>
      <c r="U1945" s="98"/>
      <c r="V1945" s="98"/>
      <c r="W1945" s="98"/>
      <c r="X1945" s="98"/>
      <c r="Y1945" s="98"/>
      <c r="Z1945" s="98"/>
      <c r="AA1945" s="98"/>
      <c r="AE1945" s="98"/>
      <c r="AF1945" s="98"/>
      <c r="AG1945" s="98"/>
      <c r="AH1945" s="98"/>
      <c r="AI1945" s="98"/>
      <c r="AJ1945" s="98"/>
      <c r="AK1945" s="98"/>
    </row>
    <row r="1946" ht="14.25">
      <c r="A1946" s="98"/>
      <c r="B1946" s="98"/>
      <c r="C1946" s="98"/>
      <c r="D1946" s="98"/>
      <c r="E1946" s="98"/>
      <c r="F1946" s="98"/>
      <c r="G1946" s="98"/>
      <c r="H1946" s="98"/>
      <c r="I1946" s="98"/>
      <c r="J1946" s="98"/>
      <c r="K1946" s="98"/>
      <c r="L1946" s="98"/>
      <c r="M1946" s="98"/>
      <c r="R1946" s="98"/>
      <c r="S1946" s="98"/>
      <c r="T1946" s="98"/>
      <c r="U1946" s="98"/>
      <c r="V1946" s="98"/>
      <c r="W1946" s="98"/>
      <c r="X1946" s="98"/>
      <c r="Y1946" s="98"/>
      <c r="Z1946" s="98"/>
      <c r="AA1946" s="98"/>
      <c r="AE1946" s="98"/>
      <c r="AF1946" s="98"/>
      <c r="AG1946" s="98"/>
      <c r="AH1946" s="98"/>
      <c r="AI1946" s="98"/>
      <c r="AJ1946" s="98"/>
      <c r="AK1946" s="98"/>
    </row>
    <row r="1947" ht="14.25">
      <c r="A1947" s="98"/>
      <c r="B1947" s="98"/>
      <c r="C1947" s="98"/>
      <c r="D1947" s="98"/>
      <c r="E1947" s="98"/>
      <c r="F1947" s="98"/>
      <c r="G1947" s="98"/>
      <c r="H1947" s="98"/>
      <c r="I1947" s="98"/>
      <c r="J1947" s="98"/>
      <c r="K1947" s="98"/>
      <c r="L1947" s="98"/>
      <c r="M1947" s="98"/>
      <c r="R1947" s="98"/>
      <c r="S1947" s="98"/>
      <c r="T1947" s="98"/>
      <c r="U1947" s="98"/>
      <c r="V1947" s="98"/>
      <c r="W1947" s="98"/>
      <c r="X1947" s="98"/>
      <c r="Y1947" s="98"/>
      <c r="Z1947" s="98"/>
      <c r="AA1947" s="98"/>
      <c r="AE1947" s="98"/>
      <c r="AF1947" s="98"/>
      <c r="AG1947" s="98"/>
      <c r="AH1947" s="98"/>
      <c r="AI1947" s="98"/>
      <c r="AJ1947" s="98"/>
      <c r="AK1947" s="98"/>
    </row>
    <row r="1948" ht="14.25">
      <c r="A1948" s="98"/>
      <c r="B1948" s="98"/>
      <c r="C1948" s="98"/>
      <c r="D1948" s="98"/>
      <c r="E1948" s="98"/>
      <c r="F1948" s="98"/>
      <c r="G1948" s="98"/>
      <c r="H1948" s="98"/>
      <c r="I1948" s="98"/>
      <c r="J1948" s="98"/>
      <c r="K1948" s="98"/>
      <c r="L1948" s="98"/>
      <c r="M1948" s="98"/>
      <c r="R1948" s="98"/>
      <c r="S1948" s="98"/>
      <c r="T1948" s="98"/>
      <c r="U1948" s="98"/>
      <c r="V1948" s="98"/>
      <c r="W1948" s="98"/>
      <c r="X1948" s="98"/>
      <c r="Y1948" s="98"/>
      <c r="Z1948" s="98"/>
      <c r="AA1948" s="98"/>
      <c r="AE1948" s="98"/>
      <c r="AF1948" s="98"/>
      <c r="AG1948" s="98"/>
      <c r="AH1948" s="98"/>
      <c r="AI1948" s="98"/>
      <c r="AJ1948" s="98"/>
      <c r="AK1948" s="98"/>
    </row>
    <row r="1949" ht="14.25">
      <c r="A1949" s="98"/>
      <c r="B1949" s="98"/>
      <c r="C1949" s="98"/>
      <c r="D1949" s="98"/>
      <c r="E1949" s="98"/>
      <c r="F1949" s="98"/>
      <c r="G1949" s="98"/>
      <c r="H1949" s="98"/>
      <c r="I1949" s="98"/>
      <c r="J1949" s="98"/>
      <c r="K1949" s="98"/>
      <c r="L1949" s="98"/>
      <c r="M1949" s="98"/>
      <c r="R1949" s="98"/>
      <c r="S1949" s="98"/>
      <c r="T1949" s="98"/>
      <c r="U1949" s="98"/>
      <c r="V1949" s="98"/>
      <c r="W1949" s="98"/>
      <c r="X1949" s="98"/>
      <c r="Y1949" s="98"/>
      <c r="Z1949" s="98"/>
      <c r="AA1949" s="98"/>
      <c r="AE1949" s="98"/>
      <c r="AF1949" s="98"/>
      <c r="AG1949" s="98"/>
      <c r="AH1949" s="98"/>
      <c r="AI1949" s="98"/>
      <c r="AJ1949" s="98"/>
      <c r="AK1949" s="98"/>
    </row>
    <row r="1950" ht="14.25">
      <c r="A1950" s="98"/>
      <c r="B1950" s="98"/>
      <c r="C1950" s="98"/>
      <c r="D1950" s="98"/>
      <c r="E1950" s="98"/>
      <c r="F1950" s="98"/>
      <c r="G1950" s="98"/>
      <c r="H1950" s="98"/>
      <c r="I1950" s="98"/>
      <c r="J1950" s="98"/>
      <c r="K1950" s="98"/>
      <c r="L1950" s="98"/>
      <c r="M1950" s="98"/>
      <c r="R1950" s="98"/>
      <c r="S1950" s="98"/>
      <c r="T1950" s="98"/>
      <c r="U1950" s="98"/>
      <c r="V1950" s="98"/>
      <c r="W1950" s="98"/>
      <c r="X1950" s="98"/>
      <c r="Y1950" s="98"/>
      <c r="Z1950" s="98"/>
      <c r="AA1950" s="98"/>
      <c r="AE1950" s="98"/>
      <c r="AF1950" s="98"/>
      <c r="AG1950" s="98"/>
      <c r="AH1950" s="98"/>
      <c r="AI1950" s="98"/>
      <c r="AJ1950" s="98"/>
      <c r="AK1950" s="98"/>
    </row>
    <row r="1951" ht="14.25">
      <c r="A1951" s="98"/>
      <c r="B1951" s="98"/>
      <c r="C1951" s="98"/>
      <c r="D1951" s="98"/>
      <c r="E1951" s="98"/>
      <c r="F1951" s="98"/>
      <c r="G1951" s="98"/>
      <c r="H1951" s="98"/>
      <c r="I1951" s="98"/>
      <c r="J1951" s="98"/>
      <c r="K1951" s="98"/>
      <c r="L1951" s="98"/>
      <c r="M1951" s="98"/>
      <c r="R1951" s="98"/>
      <c r="S1951" s="98"/>
      <c r="T1951" s="98"/>
      <c r="U1951" s="98"/>
      <c r="V1951" s="98"/>
      <c r="W1951" s="98"/>
      <c r="X1951" s="98"/>
      <c r="Y1951" s="98"/>
      <c r="Z1951" s="98"/>
      <c r="AA1951" s="98"/>
      <c r="AE1951" s="98"/>
      <c r="AF1951" s="98"/>
      <c r="AG1951" s="98"/>
      <c r="AH1951" s="98"/>
      <c r="AI1951" s="98"/>
      <c r="AJ1951" s="98"/>
      <c r="AK1951" s="98"/>
    </row>
    <row r="1952" ht="14.25">
      <c r="A1952" s="98"/>
      <c r="B1952" s="98"/>
      <c r="C1952" s="98"/>
      <c r="D1952" s="98"/>
      <c r="E1952" s="98"/>
      <c r="F1952" s="98"/>
      <c r="G1952" s="98"/>
      <c r="H1952" s="98"/>
      <c r="I1952" s="98"/>
      <c r="J1952" s="98"/>
      <c r="K1952" s="98"/>
      <c r="L1952" s="98"/>
      <c r="M1952" s="98"/>
      <c r="R1952" s="98"/>
      <c r="S1952" s="98"/>
      <c r="T1952" s="98"/>
      <c r="U1952" s="98"/>
      <c r="V1952" s="98"/>
      <c r="W1952" s="98"/>
      <c r="X1952" s="98"/>
      <c r="Y1952" s="98"/>
      <c r="Z1952" s="98"/>
      <c r="AA1952" s="98"/>
      <c r="AE1952" s="98"/>
      <c r="AF1952" s="98"/>
      <c r="AG1952" s="98"/>
      <c r="AH1952" s="98"/>
      <c r="AI1952" s="98"/>
      <c r="AJ1952" s="98"/>
      <c r="AK1952" s="98"/>
    </row>
    <row r="1953" ht="14.25">
      <c r="A1953" s="98"/>
      <c r="B1953" s="98"/>
      <c r="C1953" s="98"/>
      <c r="D1953" s="98"/>
      <c r="E1953" s="98"/>
      <c r="F1953" s="98"/>
      <c r="G1953" s="98"/>
      <c r="H1953" s="98"/>
      <c r="I1953" s="98"/>
      <c r="J1953" s="98"/>
      <c r="K1953" s="98"/>
      <c r="L1953" s="98"/>
      <c r="M1953" s="98"/>
      <c r="R1953" s="98"/>
      <c r="S1953" s="98"/>
      <c r="T1953" s="98"/>
      <c r="U1953" s="98"/>
      <c r="V1953" s="98"/>
      <c r="W1953" s="98"/>
      <c r="X1953" s="98"/>
      <c r="Y1953" s="98"/>
      <c r="Z1953" s="98"/>
      <c r="AA1953" s="98"/>
      <c r="AE1953" s="98"/>
      <c r="AF1953" s="98"/>
      <c r="AG1953" s="98"/>
      <c r="AH1953" s="98"/>
      <c r="AI1953" s="98"/>
      <c r="AJ1953" s="98"/>
      <c r="AK1953" s="98"/>
    </row>
    <row r="1954" ht="14.25">
      <c r="A1954" s="98"/>
      <c r="B1954" s="98"/>
      <c r="C1954" s="98"/>
      <c r="D1954" s="98"/>
      <c r="E1954" s="98"/>
      <c r="F1954" s="98"/>
      <c r="G1954" s="98"/>
      <c r="H1954" s="98"/>
      <c r="I1954" s="98"/>
      <c r="J1954" s="98"/>
      <c r="K1954" s="98"/>
      <c r="L1954" s="98"/>
      <c r="M1954" s="98"/>
      <c r="R1954" s="98"/>
      <c r="S1954" s="98"/>
      <c r="T1954" s="98"/>
      <c r="U1954" s="98"/>
      <c r="V1954" s="98"/>
      <c r="W1954" s="98"/>
      <c r="X1954" s="98"/>
      <c r="Y1954" s="98"/>
      <c r="Z1954" s="98"/>
      <c r="AA1954" s="98"/>
      <c r="AE1954" s="98"/>
      <c r="AF1954" s="98"/>
      <c r="AG1954" s="98"/>
      <c r="AH1954" s="98"/>
      <c r="AI1954" s="98"/>
      <c r="AJ1954" s="98"/>
      <c r="AK1954" s="98"/>
    </row>
    <row r="1955" ht="14.25">
      <c r="A1955" s="98"/>
      <c r="B1955" s="98"/>
      <c r="C1955" s="98"/>
      <c r="D1955" s="98"/>
      <c r="E1955" s="98"/>
      <c r="F1955" s="98"/>
      <c r="G1955" s="98"/>
      <c r="H1955" s="98"/>
      <c r="I1955" s="98"/>
      <c r="J1955" s="98"/>
      <c r="K1955" s="98"/>
      <c r="L1955" s="98"/>
      <c r="M1955" s="98"/>
      <c r="R1955" s="98"/>
      <c r="S1955" s="98"/>
      <c r="T1955" s="98"/>
      <c r="U1955" s="98"/>
      <c r="V1955" s="98"/>
      <c r="W1955" s="98"/>
      <c r="X1955" s="98"/>
      <c r="Y1955" s="98"/>
      <c r="Z1955" s="98"/>
      <c r="AA1955" s="98"/>
      <c r="AE1955" s="98"/>
      <c r="AF1955" s="98"/>
      <c r="AG1955" s="98"/>
      <c r="AH1955" s="98"/>
      <c r="AI1955" s="98"/>
      <c r="AJ1955" s="98"/>
      <c r="AK1955" s="98"/>
    </row>
    <row r="1956" ht="14.25">
      <c r="A1956" s="98"/>
      <c r="B1956" s="98"/>
      <c r="C1956" s="98"/>
      <c r="D1956" s="98"/>
      <c r="E1956" s="98"/>
      <c r="F1956" s="98"/>
      <c r="G1956" s="98"/>
      <c r="H1956" s="98"/>
      <c r="I1956" s="98"/>
      <c r="J1956" s="98"/>
      <c r="K1956" s="98"/>
      <c r="L1956" s="98"/>
      <c r="M1956" s="98"/>
      <c r="R1956" s="98"/>
      <c r="S1956" s="98"/>
      <c r="T1956" s="98"/>
      <c r="U1956" s="98"/>
      <c r="V1956" s="98"/>
      <c r="W1956" s="98"/>
      <c r="X1956" s="98"/>
      <c r="Y1956" s="98"/>
      <c r="Z1956" s="98"/>
      <c r="AA1956" s="98"/>
      <c r="AE1956" s="98"/>
      <c r="AF1956" s="98"/>
      <c r="AG1956" s="98"/>
      <c r="AH1956" s="98"/>
      <c r="AI1956" s="98"/>
      <c r="AJ1956" s="98"/>
      <c r="AK1956" s="98"/>
    </row>
    <row r="1957" ht="14.25">
      <c r="A1957" s="98"/>
      <c r="B1957" s="98"/>
      <c r="C1957" s="98"/>
      <c r="D1957" s="98"/>
      <c r="E1957" s="98"/>
      <c r="F1957" s="98"/>
      <c r="G1957" s="98"/>
      <c r="H1957" s="98"/>
      <c r="I1957" s="98"/>
      <c r="J1957" s="98"/>
      <c r="K1957" s="98"/>
      <c r="L1957" s="98"/>
      <c r="M1957" s="98"/>
      <c r="R1957" s="98"/>
      <c r="S1957" s="98"/>
      <c r="T1957" s="98"/>
      <c r="U1957" s="98"/>
      <c r="V1957" s="98"/>
      <c r="W1957" s="98"/>
      <c r="X1957" s="98"/>
      <c r="Y1957" s="98"/>
      <c r="Z1957" s="98"/>
      <c r="AA1957" s="98"/>
      <c r="AE1957" s="98"/>
      <c r="AF1957" s="98"/>
      <c r="AG1957" s="98"/>
      <c r="AH1957" s="98"/>
      <c r="AI1957" s="98"/>
      <c r="AJ1957" s="98"/>
      <c r="AK1957" s="98"/>
    </row>
    <row r="1958" ht="14.25">
      <c r="A1958" s="98"/>
      <c r="B1958" s="98"/>
      <c r="C1958" s="98"/>
      <c r="D1958" s="98"/>
      <c r="E1958" s="98"/>
      <c r="F1958" s="98"/>
      <c r="G1958" s="98"/>
      <c r="H1958" s="98"/>
      <c r="I1958" s="98"/>
      <c r="J1958" s="98"/>
      <c r="K1958" s="98"/>
      <c r="L1958" s="98"/>
      <c r="M1958" s="98"/>
      <c r="R1958" s="98"/>
      <c r="S1958" s="98"/>
      <c r="T1958" s="98"/>
      <c r="U1958" s="98"/>
      <c r="V1958" s="98"/>
      <c r="W1958" s="98"/>
      <c r="X1958" s="98"/>
      <c r="Y1958" s="98"/>
      <c r="Z1958" s="98"/>
      <c r="AA1958" s="98"/>
      <c r="AE1958" s="98"/>
      <c r="AF1958" s="98"/>
      <c r="AG1958" s="98"/>
      <c r="AH1958" s="98"/>
      <c r="AI1958" s="98"/>
      <c r="AJ1958" s="98"/>
      <c r="AK1958" s="98"/>
    </row>
    <row r="1959" ht="14.25">
      <c r="A1959" s="98"/>
      <c r="B1959" s="98"/>
      <c r="C1959" s="98"/>
      <c r="D1959" s="98"/>
      <c r="E1959" s="98"/>
      <c r="F1959" s="98"/>
      <c r="G1959" s="98"/>
      <c r="H1959" s="98"/>
      <c r="I1959" s="98"/>
      <c r="J1959" s="98"/>
      <c r="K1959" s="98"/>
      <c r="L1959" s="98"/>
      <c r="M1959" s="98"/>
      <c r="R1959" s="98"/>
      <c r="S1959" s="98"/>
      <c r="T1959" s="98"/>
      <c r="U1959" s="98"/>
      <c r="V1959" s="98"/>
      <c r="W1959" s="98"/>
      <c r="X1959" s="98"/>
      <c r="Y1959" s="98"/>
      <c r="Z1959" s="98"/>
      <c r="AA1959" s="98"/>
      <c r="AE1959" s="98"/>
      <c r="AF1959" s="98"/>
      <c r="AG1959" s="98"/>
      <c r="AH1959" s="98"/>
      <c r="AI1959" s="98"/>
      <c r="AJ1959" s="98"/>
      <c r="AK1959" s="98"/>
    </row>
    <row r="1960" ht="14.25">
      <c r="A1960" s="98"/>
      <c r="B1960" s="98"/>
      <c r="C1960" s="98"/>
      <c r="D1960" s="98"/>
      <c r="E1960" s="98"/>
      <c r="F1960" s="98"/>
      <c r="G1960" s="98"/>
      <c r="H1960" s="98"/>
      <c r="I1960" s="98"/>
      <c r="J1960" s="98"/>
      <c r="K1960" s="98"/>
      <c r="L1960" s="98"/>
      <c r="M1960" s="98"/>
      <c r="R1960" s="98"/>
      <c r="S1960" s="98"/>
      <c r="T1960" s="98"/>
      <c r="U1960" s="98"/>
      <c r="V1960" s="98"/>
      <c r="W1960" s="98"/>
      <c r="X1960" s="98"/>
      <c r="Y1960" s="98"/>
      <c r="Z1960" s="98"/>
      <c r="AA1960" s="98"/>
      <c r="AE1960" s="98"/>
      <c r="AF1960" s="98"/>
      <c r="AG1960" s="98"/>
      <c r="AH1960" s="98"/>
      <c r="AI1960" s="98"/>
      <c r="AJ1960" s="98"/>
      <c r="AK1960" s="98"/>
    </row>
    <row r="1961" ht="14.25">
      <c r="A1961" s="98"/>
      <c r="B1961" s="98"/>
      <c r="C1961" s="98"/>
      <c r="D1961" s="98"/>
      <c r="E1961" s="98"/>
      <c r="F1961" s="98"/>
      <c r="G1961" s="98"/>
      <c r="H1961" s="98"/>
      <c r="I1961" s="98"/>
      <c r="J1961" s="98"/>
      <c r="K1961" s="98"/>
      <c r="L1961" s="98"/>
      <c r="M1961" s="98"/>
      <c r="R1961" s="98"/>
      <c r="S1961" s="98"/>
      <c r="T1961" s="98"/>
      <c r="U1961" s="98"/>
      <c r="V1961" s="98"/>
      <c r="W1961" s="98"/>
      <c r="X1961" s="98"/>
      <c r="Y1961" s="98"/>
      <c r="Z1961" s="98"/>
      <c r="AA1961" s="98"/>
      <c r="AE1961" s="98"/>
      <c r="AF1961" s="98"/>
      <c r="AG1961" s="98"/>
      <c r="AH1961" s="98"/>
      <c r="AI1961" s="98"/>
      <c r="AJ1961" s="98"/>
      <c r="AK1961" s="98"/>
    </row>
    <row r="1962" ht="14.25">
      <c r="A1962" s="98"/>
      <c r="B1962" s="98"/>
      <c r="C1962" s="98"/>
      <c r="D1962" s="98"/>
      <c r="E1962" s="98"/>
      <c r="F1962" s="98"/>
      <c r="G1962" s="98"/>
      <c r="H1962" s="98"/>
      <c r="I1962" s="98"/>
      <c r="J1962" s="98"/>
      <c r="K1962" s="98"/>
      <c r="L1962" s="98"/>
      <c r="M1962" s="98"/>
      <c r="R1962" s="98"/>
      <c r="S1962" s="98"/>
      <c r="T1962" s="98"/>
      <c r="U1962" s="98"/>
      <c r="V1962" s="98"/>
      <c r="W1962" s="98"/>
      <c r="X1962" s="98"/>
      <c r="Y1962" s="98"/>
      <c r="Z1962" s="98"/>
      <c r="AA1962" s="98"/>
      <c r="AE1962" s="98"/>
      <c r="AF1962" s="98"/>
      <c r="AG1962" s="98"/>
      <c r="AH1962" s="98"/>
      <c r="AI1962" s="98"/>
      <c r="AJ1962" s="98"/>
      <c r="AK1962" s="98"/>
    </row>
    <row r="1963" ht="14.25">
      <c r="A1963" s="98"/>
      <c r="B1963" s="98"/>
      <c r="C1963" s="98"/>
      <c r="D1963" s="98"/>
      <c r="E1963" s="98"/>
      <c r="F1963" s="98"/>
      <c r="G1963" s="98"/>
      <c r="H1963" s="98"/>
      <c r="I1963" s="98"/>
      <c r="J1963" s="98"/>
      <c r="K1963" s="98"/>
      <c r="L1963" s="98"/>
      <c r="M1963" s="98"/>
      <c r="R1963" s="98"/>
      <c r="S1963" s="98"/>
      <c r="T1963" s="98"/>
      <c r="U1963" s="98"/>
      <c r="V1963" s="98"/>
      <c r="W1963" s="98"/>
      <c r="X1963" s="98"/>
      <c r="Y1963" s="98"/>
      <c r="Z1963" s="98"/>
      <c r="AA1963" s="98"/>
      <c r="AE1963" s="98"/>
      <c r="AF1963" s="98"/>
      <c r="AG1963" s="98"/>
      <c r="AH1963" s="98"/>
      <c r="AI1963" s="98"/>
      <c r="AJ1963" s="98"/>
      <c r="AK1963" s="98"/>
    </row>
    <row r="1964" ht="14.25">
      <c r="A1964" s="98"/>
      <c r="B1964" s="98"/>
      <c r="C1964" s="98"/>
      <c r="D1964" s="98"/>
      <c r="E1964" s="98"/>
      <c r="F1964" s="98"/>
      <c r="G1964" s="98"/>
      <c r="H1964" s="98"/>
      <c r="I1964" s="98"/>
      <c r="J1964" s="98"/>
      <c r="K1964" s="98"/>
      <c r="L1964" s="98"/>
      <c r="M1964" s="98"/>
      <c r="R1964" s="98"/>
      <c r="S1964" s="98"/>
      <c r="T1964" s="98"/>
      <c r="U1964" s="98"/>
      <c r="V1964" s="98"/>
      <c r="W1964" s="98"/>
      <c r="X1964" s="98"/>
      <c r="Y1964" s="98"/>
      <c r="Z1964" s="98"/>
      <c r="AA1964" s="98"/>
      <c r="AE1964" s="98"/>
      <c r="AF1964" s="98"/>
      <c r="AG1964" s="98"/>
      <c r="AH1964" s="98"/>
      <c r="AI1964" s="98"/>
      <c r="AJ1964" s="98"/>
      <c r="AK1964" s="98"/>
    </row>
    <row r="1965" ht="14.25">
      <c r="A1965" s="98"/>
      <c r="B1965" s="98"/>
      <c r="C1965" s="98"/>
      <c r="D1965" s="98"/>
      <c r="E1965" s="98"/>
      <c r="F1965" s="98"/>
      <c r="G1965" s="98"/>
      <c r="H1965" s="98"/>
      <c r="I1965" s="98"/>
      <c r="J1965" s="98"/>
      <c r="K1965" s="98"/>
      <c r="L1965" s="98"/>
      <c r="M1965" s="98"/>
      <c r="R1965" s="98"/>
      <c r="S1965" s="98"/>
      <c r="T1965" s="98"/>
      <c r="U1965" s="98"/>
      <c r="V1965" s="98"/>
      <c r="W1965" s="98"/>
      <c r="X1965" s="98"/>
      <c r="Y1965" s="98"/>
      <c r="Z1965" s="98"/>
      <c r="AA1965" s="98"/>
      <c r="AE1965" s="98"/>
      <c r="AF1965" s="98"/>
      <c r="AG1965" s="98"/>
      <c r="AH1965" s="98"/>
      <c r="AI1965" s="98"/>
      <c r="AJ1965" s="98"/>
      <c r="AK1965" s="98"/>
    </row>
    <row r="1966" ht="14.25">
      <c r="A1966" s="98"/>
      <c r="B1966" s="98"/>
      <c r="C1966" s="98"/>
      <c r="D1966" s="98"/>
      <c r="E1966" s="98"/>
      <c r="F1966" s="98"/>
      <c r="G1966" s="98"/>
      <c r="H1966" s="98"/>
      <c r="I1966" s="98"/>
      <c r="J1966" s="98"/>
      <c r="K1966" s="98"/>
      <c r="L1966" s="98"/>
      <c r="M1966" s="98"/>
      <c r="R1966" s="98"/>
      <c r="S1966" s="98"/>
      <c r="T1966" s="98"/>
      <c r="U1966" s="98"/>
      <c r="V1966" s="98"/>
      <c r="W1966" s="98"/>
      <c r="X1966" s="98"/>
      <c r="Y1966" s="98"/>
      <c r="Z1966" s="98"/>
      <c r="AA1966" s="98"/>
      <c r="AE1966" s="98"/>
      <c r="AF1966" s="98"/>
      <c r="AG1966" s="98"/>
      <c r="AH1966" s="98"/>
      <c r="AI1966" s="98"/>
      <c r="AJ1966" s="98"/>
      <c r="AK1966" s="98"/>
    </row>
    <row r="1967" ht="14.25">
      <c r="A1967" s="98"/>
      <c r="B1967" s="98"/>
      <c r="C1967" s="98"/>
      <c r="D1967" s="98"/>
      <c r="E1967" s="98"/>
      <c r="F1967" s="98"/>
      <c r="G1967" s="98"/>
      <c r="H1967" s="98"/>
      <c r="I1967" s="98"/>
      <c r="J1967" s="98"/>
      <c r="K1967" s="98"/>
      <c r="L1967" s="98"/>
      <c r="M1967" s="98"/>
      <c r="R1967" s="98"/>
      <c r="S1967" s="98"/>
      <c r="T1967" s="98"/>
      <c r="U1967" s="98"/>
      <c r="V1967" s="98"/>
      <c r="W1967" s="98"/>
      <c r="X1967" s="98"/>
      <c r="Y1967" s="98"/>
      <c r="Z1967" s="98"/>
      <c r="AA1967" s="98"/>
      <c r="AE1967" s="98"/>
      <c r="AF1967" s="98"/>
      <c r="AG1967" s="98"/>
      <c r="AH1967" s="98"/>
      <c r="AI1967" s="98"/>
      <c r="AJ1967" s="98"/>
      <c r="AK1967" s="98"/>
    </row>
    <row r="1968" ht="14.25">
      <c r="A1968" s="98"/>
      <c r="B1968" s="98"/>
      <c r="C1968" s="98"/>
      <c r="D1968" s="98"/>
      <c r="E1968" s="98"/>
      <c r="F1968" s="98"/>
      <c r="G1968" s="98"/>
      <c r="H1968" s="98"/>
      <c r="I1968" s="98"/>
      <c r="J1968" s="98"/>
      <c r="K1968" s="98"/>
      <c r="L1968" s="98"/>
      <c r="M1968" s="98"/>
      <c r="R1968" s="98"/>
      <c r="S1968" s="98"/>
      <c r="T1968" s="98"/>
      <c r="U1968" s="98"/>
      <c r="V1968" s="98"/>
      <c r="W1968" s="98"/>
      <c r="X1968" s="98"/>
      <c r="Y1968" s="98"/>
      <c r="Z1968" s="98"/>
      <c r="AA1968" s="98"/>
      <c r="AE1968" s="98"/>
      <c r="AF1968" s="98"/>
      <c r="AG1968" s="98"/>
      <c r="AH1968" s="98"/>
      <c r="AI1968" s="98"/>
      <c r="AJ1968" s="98"/>
      <c r="AK1968" s="98"/>
    </row>
    <row r="1969" ht="14.25">
      <c r="A1969" s="98"/>
      <c r="B1969" s="98"/>
      <c r="C1969" s="98"/>
      <c r="D1969" s="98"/>
      <c r="E1969" s="98"/>
      <c r="F1969" s="98"/>
      <c r="G1969" s="98"/>
      <c r="H1969" s="98"/>
      <c r="I1969" s="98"/>
      <c r="J1969" s="98"/>
      <c r="K1969" s="98"/>
      <c r="L1969" s="98"/>
      <c r="M1969" s="98"/>
      <c r="R1969" s="98"/>
      <c r="S1969" s="98"/>
      <c r="T1969" s="98"/>
      <c r="U1969" s="98"/>
      <c r="V1969" s="98"/>
      <c r="W1969" s="98"/>
      <c r="X1969" s="98"/>
      <c r="Y1969" s="98"/>
      <c r="Z1969" s="98"/>
      <c r="AA1969" s="98"/>
      <c r="AE1969" s="98"/>
      <c r="AF1969" s="98"/>
      <c r="AG1969" s="98"/>
      <c r="AH1969" s="98"/>
      <c r="AI1969" s="98"/>
      <c r="AJ1969" s="98"/>
      <c r="AK1969" s="98"/>
    </row>
    <row r="1970" ht="14.25">
      <c r="A1970" s="98"/>
      <c r="B1970" s="98"/>
      <c r="C1970" s="98"/>
      <c r="D1970" s="98"/>
      <c r="E1970" s="98"/>
      <c r="F1970" s="98"/>
      <c r="G1970" s="98"/>
      <c r="H1970" s="98"/>
      <c r="I1970" s="98"/>
      <c r="J1970" s="98"/>
      <c r="K1970" s="98"/>
      <c r="L1970" s="98"/>
      <c r="M1970" s="98"/>
      <c r="R1970" s="98"/>
      <c r="S1970" s="98"/>
      <c r="T1970" s="98"/>
      <c r="U1970" s="98"/>
      <c r="V1970" s="98"/>
      <c r="W1970" s="98"/>
      <c r="X1970" s="98"/>
      <c r="Y1970" s="98"/>
      <c r="Z1970" s="98"/>
      <c r="AA1970" s="98"/>
      <c r="AE1970" s="98"/>
      <c r="AF1970" s="98"/>
      <c r="AG1970" s="98"/>
      <c r="AH1970" s="98"/>
      <c r="AI1970" s="98"/>
      <c r="AJ1970" s="98"/>
      <c r="AK1970" s="98"/>
    </row>
    <row r="1971" ht="14.25">
      <c r="A1971" s="98"/>
      <c r="B1971" s="98"/>
      <c r="C1971" s="98"/>
      <c r="D1971" s="98"/>
      <c r="E1971" s="98"/>
      <c r="F1971" s="98"/>
      <c r="G1971" s="98"/>
      <c r="H1971" s="98"/>
      <c r="I1971" s="98"/>
      <c r="J1971" s="98"/>
      <c r="K1971" s="98"/>
      <c r="L1971" s="98"/>
      <c r="M1971" s="98"/>
      <c r="R1971" s="98"/>
      <c r="S1971" s="98"/>
      <c r="T1971" s="98"/>
      <c r="U1971" s="98"/>
      <c r="V1971" s="98"/>
      <c r="W1971" s="98"/>
      <c r="X1971" s="98"/>
      <c r="Y1971" s="98"/>
      <c r="Z1971" s="98"/>
      <c r="AA1971" s="98"/>
      <c r="AE1971" s="98"/>
      <c r="AF1971" s="98"/>
      <c r="AG1971" s="98"/>
      <c r="AH1971" s="98"/>
      <c r="AI1971" s="98"/>
      <c r="AJ1971" s="98"/>
      <c r="AK1971" s="98"/>
    </row>
    <row r="1972" ht="14.25">
      <c r="A1972" s="98"/>
      <c r="B1972" s="98"/>
      <c r="C1972" s="98"/>
      <c r="D1972" s="98"/>
      <c r="E1972" s="98"/>
      <c r="F1972" s="98"/>
      <c r="G1972" s="98"/>
      <c r="H1972" s="98"/>
      <c r="I1972" s="98"/>
      <c r="J1972" s="98"/>
      <c r="K1972" s="98"/>
      <c r="L1972" s="98"/>
      <c r="M1972" s="98"/>
      <c r="R1972" s="98"/>
      <c r="S1972" s="98"/>
      <c r="T1972" s="98"/>
      <c r="U1972" s="98"/>
      <c r="V1972" s="98"/>
      <c r="W1972" s="98"/>
      <c r="X1972" s="98"/>
      <c r="Y1972" s="98"/>
      <c r="Z1972" s="98"/>
      <c r="AA1972" s="98"/>
      <c r="AE1972" s="98"/>
      <c r="AF1972" s="98"/>
      <c r="AG1972" s="98"/>
      <c r="AH1972" s="98"/>
      <c r="AI1972" s="98"/>
      <c r="AJ1972" s="98"/>
      <c r="AK1972" s="98"/>
    </row>
    <row r="1973" ht="14.25">
      <c r="A1973" s="98"/>
      <c r="B1973" s="98"/>
      <c r="C1973" s="98"/>
      <c r="D1973" s="98"/>
      <c r="E1973" s="98"/>
      <c r="F1973" s="98"/>
      <c r="G1973" s="98"/>
      <c r="H1973" s="98"/>
      <c r="I1973" s="98"/>
      <c r="J1973" s="98"/>
      <c r="K1973" s="98"/>
      <c r="L1973" s="98"/>
      <c r="M1973" s="98"/>
      <c r="R1973" s="98"/>
      <c r="S1973" s="98"/>
      <c r="T1973" s="98"/>
      <c r="U1973" s="98"/>
      <c r="V1973" s="98"/>
      <c r="W1973" s="98"/>
      <c r="X1973" s="98"/>
      <c r="Y1973" s="98"/>
      <c r="Z1973" s="98"/>
      <c r="AA1973" s="98"/>
      <c r="AE1973" s="98"/>
      <c r="AF1973" s="98"/>
      <c r="AG1973" s="98"/>
      <c r="AH1973" s="98"/>
      <c r="AI1973" s="98"/>
      <c r="AJ1973" s="98"/>
      <c r="AK1973" s="98"/>
    </row>
    <row r="1974" ht="14.25">
      <c r="A1974" s="98"/>
      <c r="B1974" s="98"/>
      <c r="C1974" s="98"/>
      <c r="D1974" s="98"/>
      <c r="E1974" s="98"/>
      <c r="F1974" s="98"/>
      <c r="G1974" s="98"/>
      <c r="H1974" s="98"/>
      <c r="I1974" s="98"/>
      <c r="J1974" s="98"/>
      <c r="K1974" s="98"/>
      <c r="L1974" s="98"/>
      <c r="M1974" s="98"/>
      <c r="R1974" s="98"/>
      <c r="S1974" s="98"/>
      <c r="T1974" s="98"/>
      <c r="U1974" s="98"/>
      <c r="V1974" s="98"/>
      <c r="W1974" s="98"/>
      <c r="X1974" s="98"/>
      <c r="Y1974" s="98"/>
      <c r="Z1974" s="98"/>
      <c r="AA1974" s="98"/>
      <c r="AE1974" s="98"/>
      <c r="AF1974" s="98"/>
      <c r="AG1974" s="98"/>
      <c r="AH1974" s="98"/>
      <c r="AI1974" s="98"/>
      <c r="AJ1974" s="98"/>
      <c r="AK1974" s="98"/>
    </row>
    <row r="1975" ht="14.25">
      <c r="A1975" s="98"/>
      <c r="B1975" s="98"/>
      <c r="C1975" s="98"/>
      <c r="D1975" s="98"/>
      <c r="E1975" s="98"/>
      <c r="F1975" s="98"/>
      <c r="G1975" s="98"/>
      <c r="H1975" s="98"/>
      <c r="I1975" s="98"/>
      <c r="J1975" s="98"/>
      <c r="K1975" s="98"/>
      <c r="L1975" s="98"/>
      <c r="M1975" s="98"/>
      <c r="R1975" s="98"/>
      <c r="S1975" s="98"/>
      <c r="T1975" s="98"/>
      <c r="U1975" s="98"/>
      <c r="V1975" s="98"/>
      <c r="W1975" s="98"/>
      <c r="X1975" s="98"/>
      <c r="Y1975" s="98"/>
      <c r="Z1975" s="98"/>
      <c r="AA1975" s="98"/>
      <c r="AE1975" s="98"/>
      <c r="AF1975" s="98"/>
      <c r="AG1975" s="98"/>
      <c r="AH1975" s="98"/>
      <c r="AI1975" s="98"/>
      <c r="AJ1975" s="98"/>
      <c r="AK1975" s="98"/>
    </row>
    <row r="1976" ht="14.25">
      <c r="A1976" s="98"/>
      <c r="B1976" s="98"/>
      <c r="C1976" s="98"/>
      <c r="D1976" s="98"/>
      <c r="E1976" s="98"/>
      <c r="F1976" s="98"/>
      <c r="G1976" s="98"/>
      <c r="H1976" s="98"/>
      <c r="I1976" s="98"/>
      <c r="J1976" s="98"/>
      <c r="K1976" s="98"/>
      <c r="L1976" s="98"/>
      <c r="M1976" s="98"/>
      <c r="R1976" s="98"/>
      <c r="S1976" s="98"/>
      <c r="T1976" s="98"/>
      <c r="U1976" s="98"/>
      <c r="V1976" s="98"/>
      <c r="W1976" s="98"/>
      <c r="X1976" s="98"/>
      <c r="Y1976" s="98"/>
      <c r="Z1976" s="98"/>
      <c r="AA1976" s="98"/>
      <c r="AE1976" s="98"/>
      <c r="AF1976" s="98"/>
      <c r="AG1976" s="98"/>
      <c r="AH1976" s="98"/>
      <c r="AI1976" s="98"/>
      <c r="AJ1976" s="98"/>
      <c r="AK1976" s="98"/>
    </row>
    <row r="1977" ht="14.25">
      <c r="A1977" s="98"/>
      <c r="B1977" s="98"/>
      <c r="C1977" s="98"/>
      <c r="D1977" s="98"/>
      <c r="E1977" s="98"/>
      <c r="F1977" s="98"/>
      <c r="G1977" s="98"/>
      <c r="H1977" s="98"/>
      <c r="I1977" s="98"/>
      <c r="J1977" s="98"/>
      <c r="K1977" s="98"/>
      <c r="L1977" s="98"/>
      <c r="M1977" s="98"/>
      <c r="R1977" s="98"/>
      <c r="S1977" s="98"/>
      <c r="T1977" s="98"/>
      <c r="U1977" s="98"/>
      <c r="V1977" s="98"/>
      <c r="W1977" s="98"/>
      <c r="X1977" s="98"/>
      <c r="Y1977" s="98"/>
      <c r="Z1977" s="98"/>
      <c r="AA1977" s="98"/>
      <c r="AE1977" s="98"/>
      <c r="AF1977" s="98"/>
      <c r="AG1977" s="98"/>
      <c r="AH1977" s="98"/>
      <c r="AI1977" s="98"/>
      <c r="AJ1977" s="98"/>
      <c r="AK1977" s="98"/>
    </row>
    <row r="1978" ht="14.25">
      <c r="A1978" s="98"/>
      <c r="B1978" s="98"/>
      <c r="C1978" s="98"/>
      <c r="D1978" s="98"/>
      <c r="E1978" s="98"/>
      <c r="F1978" s="98"/>
      <c r="G1978" s="98"/>
      <c r="H1978" s="98"/>
      <c r="I1978" s="98"/>
      <c r="J1978" s="98"/>
      <c r="K1978" s="98"/>
      <c r="L1978" s="98"/>
      <c r="M1978" s="98"/>
      <c r="R1978" s="98"/>
      <c r="S1978" s="98"/>
      <c r="T1978" s="98"/>
      <c r="U1978" s="98"/>
      <c r="V1978" s="98"/>
      <c r="W1978" s="98"/>
      <c r="X1978" s="98"/>
      <c r="Y1978" s="98"/>
      <c r="Z1978" s="98"/>
      <c r="AA1978" s="98"/>
      <c r="AE1978" s="98"/>
      <c r="AF1978" s="98"/>
      <c r="AG1978" s="98"/>
      <c r="AH1978" s="98"/>
      <c r="AI1978" s="98"/>
      <c r="AJ1978" s="98"/>
      <c r="AK1978" s="98"/>
    </row>
    <row r="1979" ht="14.25">
      <c r="A1979" s="98"/>
      <c r="B1979" s="98"/>
      <c r="C1979" s="98"/>
      <c r="D1979" s="98"/>
      <c r="E1979" s="98"/>
      <c r="F1979" s="98"/>
      <c r="G1979" s="98"/>
      <c r="H1979" s="98"/>
      <c r="I1979" s="98"/>
      <c r="J1979" s="98"/>
      <c r="K1979" s="98"/>
      <c r="L1979" s="98"/>
      <c r="M1979" s="98"/>
      <c r="R1979" s="98"/>
      <c r="S1979" s="98"/>
      <c r="T1979" s="98"/>
      <c r="U1979" s="98"/>
      <c r="V1979" s="98"/>
      <c r="W1979" s="98"/>
      <c r="X1979" s="98"/>
      <c r="Y1979" s="98"/>
      <c r="Z1979" s="98"/>
      <c r="AA1979" s="98"/>
      <c r="AE1979" s="98"/>
      <c r="AF1979" s="98"/>
      <c r="AG1979" s="98"/>
      <c r="AH1979" s="98"/>
      <c r="AI1979" s="98"/>
      <c r="AJ1979" s="98"/>
      <c r="AK1979" s="98"/>
    </row>
    <row r="1980" ht="14.25">
      <c r="A1980" s="98"/>
      <c r="B1980" s="98"/>
      <c r="C1980" s="98"/>
      <c r="D1980" s="98"/>
      <c r="E1980" s="98"/>
      <c r="F1980" s="98"/>
      <c r="G1980" s="98"/>
      <c r="H1980" s="98"/>
      <c r="I1980" s="98"/>
      <c r="J1980" s="98"/>
      <c r="K1980" s="98"/>
      <c r="L1980" s="98"/>
      <c r="M1980" s="98"/>
      <c r="R1980" s="98"/>
      <c r="S1980" s="98"/>
      <c r="T1980" s="98"/>
      <c r="U1980" s="98"/>
      <c r="V1980" s="98"/>
      <c r="W1980" s="98"/>
      <c r="X1980" s="98"/>
      <c r="Y1980" s="98"/>
      <c r="Z1980" s="98"/>
      <c r="AA1980" s="98"/>
      <c r="AE1980" s="98"/>
      <c r="AF1980" s="98"/>
      <c r="AG1980" s="98"/>
      <c r="AH1980" s="98"/>
      <c r="AI1980" s="98"/>
      <c r="AJ1980" s="98"/>
      <c r="AK1980" s="98"/>
    </row>
    <row r="1981" ht="14.25">
      <c r="A1981" s="98"/>
      <c r="B1981" s="98"/>
      <c r="C1981" s="98"/>
      <c r="D1981" s="98"/>
      <c r="E1981" s="98"/>
      <c r="F1981" s="98"/>
      <c r="G1981" s="98"/>
      <c r="H1981" s="98"/>
      <c r="I1981" s="98"/>
      <c r="J1981" s="98"/>
      <c r="K1981" s="98"/>
      <c r="L1981" s="98"/>
      <c r="M1981" s="98"/>
      <c r="R1981" s="98"/>
      <c r="S1981" s="98"/>
      <c r="T1981" s="98"/>
      <c r="U1981" s="98"/>
      <c r="V1981" s="98"/>
      <c r="W1981" s="98"/>
      <c r="X1981" s="98"/>
      <c r="Y1981" s="98"/>
      <c r="Z1981" s="98"/>
      <c r="AA1981" s="98"/>
      <c r="AE1981" s="98"/>
      <c r="AF1981" s="98"/>
      <c r="AG1981" s="98"/>
      <c r="AH1981" s="98"/>
      <c r="AI1981" s="98"/>
      <c r="AJ1981" s="98"/>
      <c r="AK1981" s="98"/>
    </row>
    <row r="1982" ht="14.25">
      <c r="A1982" s="98"/>
      <c r="B1982" s="98"/>
      <c r="C1982" s="98"/>
      <c r="D1982" s="98"/>
      <c r="E1982" s="98"/>
      <c r="F1982" s="98"/>
      <c r="G1982" s="98"/>
      <c r="H1982" s="98"/>
      <c r="I1982" s="98"/>
      <c r="J1982" s="98"/>
      <c r="K1982" s="98"/>
      <c r="L1982" s="98"/>
      <c r="M1982" s="98"/>
      <c r="R1982" s="98"/>
      <c r="S1982" s="98"/>
      <c r="T1982" s="98"/>
      <c r="U1982" s="98"/>
      <c r="V1982" s="98"/>
      <c r="W1982" s="98"/>
      <c r="X1982" s="98"/>
      <c r="Y1982" s="98"/>
      <c r="Z1982" s="98"/>
      <c r="AA1982" s="98"/>
      <c r="AE1982" s="98"/>
      <c r="AF1982" s="98"/>
      <c r="AG1982" s="98"/>
      <c r="AH1982" s="98"/>
      <c r="AI1982" s="98"/>
      <c r="AJ1982" s="98"/>
      <c r="AK1982" s="98"/>
    </row>
    <row r="1983" ht="14.25">
      <c r="A1983" s="98"/>
      <c r="B1983" s="98"/>
      <c r="C1983" s="98"/>
      <c r="D1983" s="98"/>
      <c r="E1983" s="98"/>
      <c r="F1983" s="98"/>
      <c r="G1983" s="98"/>
      <c r="H1983" s="98"/>
      <c r="I1983" s="98"/>
      <c r="J1983" s="98"/>
      <c r="K1983" s="98"/>
      <c r="L1983" s="98"/>
      <c r="M1983" s="98"/>
      <c r="R1983" s="98"/>
      <c r="S1983" s="98"/>
      <c r="T1983" s="98"/>
      <c r="U1983" s="98"/>
      <c r="V1983" s="98"/>
      <c r="W1983" s="98"/>
      <c r="X1983" s="98"/>
      <c r="Y1983" s="98"/>
      <c r="Z1983" s="98"/>
      <c r="AA1983" s="98"/>
      <c r="AE1983" s="98"/>
      <c r="AF1983" s="98"/>
      <c r="AG1983" s="98"/>
      <c r="AH1983" s="98"/>
      <c r="AI1983" s="98"/>
      <c r="AJ1983" s="98"/>
      <c r="AK1983" s="98"/>
    </row>
    <row r="1984" ht="14.25">
      <c r="A1984" s="98"/>
      <c r="B1984" s="98"/>
      <c r="C1984" s="98"/>
      <c r="D1984" s="98"/>
      <c r="E1984" s="98"/>
      <c r="F1984" s="98"/>
      <c r="G1984" s="98"/>
      <c r="H1984" s="98"/>
      <c r="I1984" s="98"/>
      <c r="J1984" s="98"/>
      <c r="K1984" s="98"/>
      <c r="L1984" s="98"/>
      <c r="M1984" s="98"/>
      <c r="R1984" s="98"/>
      <c r="S1984" s="98"/>
      <c r="T1984" s="98"/>
      <c r="U1984" s="98"/>
      <c r="V1984" s="98"/>
      <c r="W1984" s="98"/>
      <c r="X1984" s="98"/>
      <c r="Y1984" s="98"/>
      <c r="Z1984" s="98"/>
      <c r="AA1984" s="98"/>
      <c r="AE1984" s="98"/>
      <c r="AF1984" s="98"/>
      <c r="AG1984" s="98"/>
      <c r="AH1984" s="98"/>
      <c r="AI1984" s="98"/>
      <c r="AJ1984" s="98"/>
      <c r="AK1984" s="98"/>
    </row>
    <row r="1985" ht="14.25">
      <c r="A1985" s="98"/>
      <c r="B1985" s="98"/>
      <c r="C1985" s="98"/>
      <c r="D1985" s="98"/>
      <c r="E1985" s="98"/>
      <c r="F1985" s="98"/>
      <c r="G1985" s="98"/>
      <c r="H1985" s="98"/>
      <c r="I1985" s="98"/>
      <c r="J1985" s="98"/>
      <c r="K1985" s="98"/>
      <c r="L1985" s="98"/>
      <c r="M1985" s="98"/>
      <c r="R1985" s="98"/>
      <c r="S1985" s="98"/>
      <c r="T1985" s="98"/>
      <c r="U1985" s="98"/>
      <c r="V1985" s="98"/>
      <c r="W1985" s="98"/>
      <c r="X1985" s="98"/>
      <c r="Y1985" s="98"/>
      <c r="Z1985" s="98"/>
      <c r="AA1985" s="98"/>
      <c r="AE1985" s="98"/>
      <c r="AF1985" s="98"/>
      <c r="AG1985" s="98"/>
      <c r="AH1985" s="98"/>
      <c r="AI1985" s="98"/>
      <c r="AJ1985" s="98"/>
      <c r="AK1985" s="98"/>
    </row>
    <row r="1986" ht="14.25">
      <c r="A1986" s="98"/>
      <c r="B1986" s="98"/>
      <c r="C1986" s="98"/>
      <c r="D1986" s="98"/>
      <c r="E1986" s="98"/>
      <c r="F1986" s="98"/>
      <c r="G1986" s="98"/>
      <c r="H1986" s="98"/>
      <c r="I1986" s="98"/>
      <c r="J1986" s="98"/>
      <c r="K1986" s="98"/>
      <c r="L1986" s="98"/>
      <c r="M1986" s="98"/>
      <c r="R1986" s="98"/>
      <c r="S1986" s="98"/>
      <c r="T1986" s="98"/>
      <c r="U1986" s="98"/>
      <c r="V1986" s="98"/>
      <c r="W1986" s="98"/>
      <c r="X1986" s="98"/>
      <c r="Y1986" s="98"/>
      <c r="Z1986" s="98"/>
      <c r="AA1986" s="98"/>
      <c r="AE1986" s="98"/>
      <c r="AF1986" s="98"/>
      <c r="AG1986" s="98"/>
      <c r="AH1986" s="98"/>
      <c r="AI1986" s="98"/>
      <c r="AJ1986" s="98"/>
      <c r="AK1986" s="98"/>
    </row>
    <row r="1987" ht="14.25">
      <c r="A1987" s="98"/>
      <c r="B1987" s="98"/>
      <c r="C1987" s="98"/>
      <c r="D1987" s="98"/>
      <c r="E1987" s="98"/>
      <c r="F1987" s="98"/>
      <c r="G1987" s="98"/>
      <c r="H1987" s="98"/>
      <c r="I1987" s="98"/>
      <c r="J1987" s="98"/>
      <c r="K1987" s="98"/>
      <c r="L1987" s="98"/>
      <c r="M1987" s="98"/>
      <c r="R1987" s="98"/>
      <c r="S1987" s="98"/>
      <c r="T1987" s="98"/>
      <c r="U1987" s="98"/>
      <c r="V1987" s="98"/>
      <c r="W1987" s="98"/>
      <c r="X1987" s="98"/>
      <c r="Y1987" s="98"/>
      <c r="Z1987" s="98"/>
      <c r="AA1987" s="98"/>
      <c r="AE1987" s="98"/>
      <c r="AF1987" s="98"/>
      <c r="AG1987" s="98"/>
      <c r="AH1987" s="98"/>
      <c r="AI1987" s="98"/>
      <c r="AJ1987" s="98"/>
      <c r="AK1987" s="98"/>
    </row>
    <row r="1988" ht="14.25">
      <c r="A1988" s="98"/>
      <c r="B1988" s="98"/>
      <c r="C1988" s="98"/>
      <c r="D1988" s="98"/>
      <c r="E1988" s="98"/>
      <c r="F1988" s="98"/>
      <c r="G1988" s="98"/>
      <c r="H1988" s="98"/>
      <c r="I1988" s="98"/>
      <c r="J1988" s="98"/>
      <c r="K1988" s="98"/>
      <c r="L1988" s="98"/>
      <c r="M1988" s="98"/>
      <c r="R1988" s="98"/>
      <c r="S1988" s="98"/>
      <c r="T1988" s="98"/>
      <c r="U1988" s="98"/>
      <c r="V1988" s="98"/>
      <c r="W1988" s="98"/>
      <c r="X1988" s="98"/>
      <c r="Y1988" s="98"/>
      <c r="Z1988" s="98"/>
      <c r="AA1988" s="98"/>
      <c r="AE1988" s="98"/>
      <c r="AF1988" s="98"/>
      <c r="AG1988" s="98"/>
      <c r="AH1988" s="98"/>
      <c r="AI1988" s="98"/>
      <c r="AJ1988" s="98"/>
      <c r="AK1988" s="98"/>
    </row>
    <row r="1989" ht="14.25">
      <c r="A1989" s="98"/>
      <c r="B1989" s="98"/>
      <c r="C1989" s="98"/>
      <c r="D1989" s="98"/>
      <c r="E1989" s="98"/>
      <c r="F1989" s="98"/>
      <c r="G1989" s="98"/>
      <c r="H1989" s="98"/>
      <c r="I1989" s="98"/>
      <c r="J1989" s="98"/>
      <c r="K1989" s="98"/>
      <c r="L1989" s="98"/>
      <c r="M1989" s="98"/>
      <c r="R1989" s="98"/>
      <c r="S1989" s="98"/>
      <c r="T1989" s="98"/>
      <c r="U1989" s="98"/>
      <c r="V1989" s="98"/>
      <c r="W1989" s="98"/>
      <c r="X1989" s="98"/>
      <c r="Y1989" s="98"/>
      <c r="Z1989" s="98"/>
      <c r="AA1989" s="98"/>
      <c r="AE1989" s="98"/>
      <c r="AF1989" s="98"/>
      <c r="AG1989" s="98"/>
      <c r="AH1989" s="98"/>
      <c r="AI1989" s="98"/>
      <c r="AJ1989" s="98"/>
      <c r="AK1989" s="98"/>
    </row>
    <row r="1990" ht="14.25">
      <c r="A1990" s="98"/>
      <c r="B1990" s="98"/>
      <c r="C1990" s="98"/>
      <c r="D1990" s="98"/>
      <c r="E1990" s="98"/>
      <c r="F1990" s="98"/>
      <c r="G1990" s="98"/>
      <c r="H1990" s="98"/>
      <c r="I1990" s="98"/>
      <c r="J1990" s="98"/>
      <c r="K1990" s="98"/>
      <c r="L1990" s="98"/>
      <c r="M1990" s="98"/>
      <c r="R1990" s="98"/>
      <c r="S1990" s="98"/>
      <c r="T1990" s="98"/>
      <c r="U1990" s="98"/>
      <c r="V1990" s="98"/>
      <c r="W1990" s="98"/>
      <c r="X1990" s="98"/>
      <c r="Y1990" s="98"/>
      <c r="Z1990" s="98"/>
      <c r="AA1990" s="98"/>
      <c r="AE1990" s="98"/>
      <c r="AF1990" s="98"/>
      <c r="AG1990" s="98"/>
      <c r="AH1990" s="98"/>
      <c r="AI1990" s="98"/>
      <c r="AJ1990" s="98"/>
      <c r="AK1990" s="98"/>
    </row>
    <row r="1991" ht="14.25">
      <c r="A1991" s="98"/>
      <c r="B1991" s="98"/>
      <c r="C1991" s="98"/>
      <c r="D1991" s="98"/>
      <c r="E1991" s="98"/>
      <c r="F1991" s="98"/>
      <c r="G1991" s="98"/>
      <c r="H1991" s="98"/>
      <c r="I1991" s="98"/>
      <c r="J1991" s="98"/>
      <c r="K1991" s="98"/>
      <c r="L1991" s="98"/>
      <c r="M1991" s="98"/>
      <c r="R1991" s="98"/>
      <c r="S1991" s="98"/>
      <c r="T1991" s="98"/>
      <c r="U1991" s="98"/>
      <c r="V1991" s="98"/>
      <c r="W1991" s="98"/>
      <c r="X1991" s="98"/>
      <c r="Y1991" s="98"/>
      <c r="Z1991" s="98"/>
      <c r="AA1991" s="98"/>
      <c r="AE1991" s="98"/>
      <c r="AF1991" s="98"/>
      <c r="AG1991" s="98"/>
      <c r="AH1991" s="98"/>
      <c r="AI1991" s="98"/>
      <c r="AJ1991" s="98"/>
      <c r="AK1991" s="98"/>
    </row>
    <row r="1992" ht="14.25">
      <c r="A1992" s="98"/>
      <c r="B1992" s="98"/>
      <c r="C1992" s="98"/>
      <c r="D1992" s="98"/>
      <c r="E1992" s="98"/>
      <c r="F1992" s="98"/>
      <c r="G1992" s="98"/>
      <c r="H1992" s="98"/>
      <c r="I1992" s="98"/>
      <c r="J1992" s="98"/>
      <c r="K1992" s="98"/>
      <c r="L1992" s="98"/>
      <c r="M1992" s="98"/>
      <c r="R1992" s="98"/>
      <c r="S1992" s="98"/>
      <c r="T1992" s="98"/>
      <c r="U1992" s="98"/>
      <c r="V1992" s="98"/>
      <c r="W1992" s="98"/>
      <c r="X1992" s="98"/>
      <c r="Y1992" s="98"/>
      <c r="Z1992" s="98"/>
      <c r="AA1992" s="98"/>
      <c r="AE1992" s="98"/>
      <c r="AF1992" s="98"/>
      <c r="AG1992" s="98"/>
      <c r="AH1992" s="98"/>
      <c r="AI1992" s="98"/>
      <c r="AJ1992" s="98"/>
      <c r="AK1992" s="98"/>
    </row>
    <row r="1993" ht="14.25">
      <c r="A1993" s="98"/>
      <c r="B1993" s="98"/>
      <c r="C1993" s="98"/>
      <c r="D1993" s="98"/>
      <c r="E1993" s="98"/>
      <c r="F1993" s="98"/>
      <c r="G1993" s="98"/>
      <c r="H1993" s="98"/>
      <c r="I1993" s="98"/>
      <c r="J1993" s="98"/>
      <c r="K1993" s="98"/>
      <c r="L1993" s="98"/>
      <c r="M1993" s="98"/>
      <c r="R1993" s="98"/>
      <c r="S1993" s="98"/>
      <c r="T1993" s="98"/>
      <c r="U1993" s="98"/>
      <c r="V1993" s="98"/>
      <c r="W1993" s="98"/>
      <c r="X1993" s="98"/>
      <c r="Y1993" s="98"/>
      <c r="Z1993" s="98"/>
      <c r="AA1993" s="98"/>
      <c r="AE1993" s="98"/>
      <c r="AF1993" s="98"/>
      <c r="AG1993" s="98"/>
      <c r="AH1993" s="98"/>
      <c r="AI1993" s="98"/>
      <c r="AJ1993" s="98"/>
      <c r="AK1993" s="98"/>
    </row>
    <row r="1994" ht="14.25">
      <c r="A1994" s="98"/>
      <c r="B1994" s="98"/>
      <c r="C1994" s="98"/>
      <c r="D1994" s="98"/>
      <c r="E1994" s="98"/>
      <c r="F1994" s="98"/>
      <c r="G1994" s="98"/>
      <c r="H1994" s="98"/>
      <c r="I1994" s="98"/>
      <c r="J1994" s="98"/>
      <c r="K1994" s="98"/>
      <c r="L1994" s="98"/>
      <c r="M1994" s="98"/>
      <c r="R1994" s="98"/>
      <c r="S1994" s="98"/>
      <c r="T1994" s="98"/>
      <c r="U1994" s="98"/>
      <c r="V1994" s="98"/>
      <c r="W1994" s="98"/>
      <c r="X1994" s="98"/>
      <c r="Y1994" s="98"/>
      <c r="Z1994" s="98"/>
      <c r="AA1994" s="98"/>
      <c r="AE1994" s="98"/>
      <c r="AF1994" s="98"/>
      <c r="AG1994" s="98"/>
      <c r="AH1994" s="98"/>
      <c r="AI1994" s="98"/>
      <c r="AJ1994" s="98"/>
      <c r="AK1994" s="98"/>
    </row>
    <row r="1995" ht="14.25">
      <c r="A1995" s="98"/>
      <c r="B1995" s="98"/>
      <c r="C1995" s="98"/>
      <c r="D1995" s="98"/>
      <c r="E1995" s="98"/>
      <c r="F1995" s="98"/>
      <c r="G1995" s="98"/>
      <c r="H1995" s="98"/>
      <c r="I1995" s="98"/>
      <c r="J1995" s="98"/>
      <c r="K1995" s="98"/>
      <c r="L1995" s="98"/>
      <c r="M1995" s="98"/>
      <c r="R1995" s="98"/>
      <c r="S1995" s="98"/>
      <c r="T1995" s="98"/>
      <c r="U1995" s="98"/>
      <c r="V1995" s="98"/>
      <c r="W1995" s="98"/>
      <c r="X1995" s="98"/>
      <c r="Y1995" s="98"/>
      <c r="Z1995" s="98"/>
      <c r="AA1995" s="98"/>
      <c r="AE1995" s="98"/>
      <c r="AF1995" s="98"/>
      <c r="AG1995" s="98"/>
      <c r="AH1995" s="98"/>
      <c r="AI1995" s="98"/>
      <c r="AJ1995" s="98"/>
      <c r="AK1995" s="98"/>
    </row>
    <row r="1996" ht="14.25">
      <c r="A1996" s="98"/>
      <c r="B1996" s="98"/>
      <c r="C1996" s="98"/>
      <c r="D1996" s="98"/>
      <c r="E1996" s="98"/>
      <c r="F1996" s="98"/>
      <c r="G1996" s="98"/>
      <c r="H1996" s="98"/>
      <c r="I1996" s="98"/>
      <c r="J1996" s="98"/>
      <c r="K1996" s="98"/>
      <c r="L1996" s="98"/>
      <c r="M1996" s="98"/>
      <c r="R1996" s="98"/>
      <c r="S1996" s="98"/>
      <c r="T1996" s="98"/>
      <c r="U1996" s="98"/>
      <c r="V1996" s="98"/>
      <c r="W1996" s="98"/>
      <c r="X1996" s="98"/>
      <c r="Y1996" s="98"/>
      <c r="Z1996" s="98"/>
      <c r="AA1996" s="98"/>
      <c r="AE1996" s="98"/>
      <c r="AF1996" s="98"/>
      <c r="AG1996" s="98"/>
      <c r="AH1996" s="98"/>
      <c r="AI1996" s="98"/>
      <c r="AJ1996" s="98"/>
      <c r="AK1996" s="98"/>
    </row>
    <row r="1997" ht="14.25">
      <c r="A1997" s="98"/>
      <c r="B1997" s="98"/>
      <c r="C1997" s="98"/>
      <c r="D1997" s="98"/>
      <c r="E1997" s="98"/>
      <c r="F1997" s="98"/>
      <c r="G1997" s="98"/>
      <c r="H1997" s="98"/>
      <c r="I1997" s="98"/>
      <c r="J1997" s="98"/>
      <c r="K1997" s="98"/>
      <c r="L1997" s="98"/>
      <c r="M1997" s="98"/>
      <c r="R1997" s="98"/>
      <c r="S1997" s="98"/>
      <c r="T1997" s="98"/>
      <c r="U1997" s="98"/>
      <c r="V1997" s="98"/>
      <c r="W1997" s="98"/>
      <c r="X1997" s="98"/>
      <c r="Y1997" s="98"/>
      <c r="Z1997" s="98"/>
      <c r="AA1997" s="98"/>
      <c r="AE1997" s="98"/>
      <c r="AF1997" s="98"/>
      <c r="AG1997" s="98"/>
      <c r="AH1997" s="98"/>
      <c r="AI1997" s="98"/>
      <c r="AJ1997" s="98"/>
      <c r="AK1997" s="98"/>
    </row>
    <row r="1998" ht="14.25">
      <c r="A1998" s="98"/>
      <c r="B1998" s="98"/>
      <c r="C1998" s="98"/>
      <c r="D1998" s="98"/>
      <c r="E1998" s="98"/>
      <c r="F1998" s="98"/>
      <c r="G1998" s="98"/>
      <c r="H1998" s="98"/>
      <c r="I1998" s="98"/>
      <c r="J1998" s="98"/>
      <c r="K1998" s="98"/>
      <c r="L1998" s="98"/>
      <c r="M1998" s="98"/>
      <c r="R1998" s="98"/>
      <c r="S1998" s="98"/>
      <c r="T1998" s="98"/>
      <c r="U1998" s="98"/>
      <c r="V1998" s="98"/>
      <c r="W1998" s="98"/>
      <c r="X1998" s="98"/>
      <c r="Y1998" s="98"/>
      <c r="Z1998" s="98"/>
      <c r="AA1998" s="98"/>
      <c r="AE1998" s="98"/>
      <c r="AF1998" s="98"/>
      <c r="AG1998" s="98"/>
      <c r="AH1998" s="98"/>
      <c r="AI1998" s="98"/>
      <c r="AJ1998" s="98"/>
      <c r="AK1998" s="98"/>
    </row>
    <row r="1999" ht="14.25">
      <c r="A1999" s="98"/>
      <c r="B1999" s="98"/>
      <c r="C1999" s="98"/>
      <c r="D1999" s="98"/>
      <c r="E1999" s="98"/>
      <c r="F1999" s="98"/>
      <c r="G1999" s="98"/>
      <c r="H1999" s="98"/>
      <c r="I1999" s="98"/>
      <c r="J1999" s="98"/>
      <c r="K1999" s="98"/>
      <c r="L1999" s="98"/>
      <c r="M1999" s="98"/>
      <c r="R1999" s="98"/>
      <c r="S1999" s="98"/>
      <c r="T1999" s="98"/>
      <c r="U1999" s="98"/>
      <c r="V1999" s="98"/>
      <c r="W1999" s="98"/>
      <c r="X1999" s="98"/>
      <c r="Y1999" s="98"/>
      <c r="Z1999" s="98"/>
      <c r="AA1999" s="98"/>
      <c r="AE1999" s="98"/>
      <c r="AF1999" s="98"/>
      <c r="AG1999" s="98"/>
      <c r="AH1999" s="98"/>
      <c r="AI1999" s="98"/>
      <c r="AJ1999" s="98"/>
      <c r="AK1999" s="98"/>
    </row>
    <row r="2000" ht="14.25">
      <c r="A2000" s="98"/>
      <c r="B2000" s="98"/>
      <c r="C2000" s="98"/>
      <c r="D2000" s="98"/>
      <c r="E2000" s="98"/>
      <c r="F2000" s="98"/>
      <c r="G2000" s="98"/>
      <c r="H2000" s="98"/>
      <c r="I2000" s="98"/>
      <c r="J2000" s="98"/>
      <c r="K2000" s="98"/>
      <c r="L2000" s="98"/>
      <c r="M2000" s="98"/>
      <c r="R2000" s="98"/>
      <c r="S2000" s="98"/>
      <c r="T2000" s="98"/>
      <c r="U2000" s="98"/>
      <c r="V2000" s="98"/>
      <c r="W2000" s="98"/>
      <c r="X2000" s="98"/>
      <c r="Y2000" s="98"/>
      <c r="Z2000" s="98"/>
      <c r="AA2000" s="98"/>
      <c r="AE2000" s="98"/>
      <c r="AF2000" s="98"/>
      <c r="AG2000" s="98"/>
      <c r="AH2000" s="98"/>
      <c r="AI2000" s="98"/>
      <c r="AJ2000" s="98"/>
      <c r="AK2000" s="98"/>
    </row>
    <row r="2001" ht="14.25">
      <c r="A2001" s="98"/>
      <c r="B2001" s="98"/>
      <c r="C2001" s="98"/>
      <c r="D2001" s="98"/>
      <c r="E2001" s="98"/>
      <c r="F2001" s="98"/>
      <c r="G2001" s="98"/>
      <c r="H2001" s="98"/>
      <c r="I2001" s="98"/>
      <c r="J2001" s="98"/>
      <c r="K2001" s="98"/>
      <c r="L2001" s="98"/>
      <c r="M2001" s="98"/>
      <c r="R2001" s="98"/>
      <c r="S2001" s="98"/>
      <c r="T2001" s="98"/>
      <c r="U2001" s="98"/>
      <c r="V2001" s="98"/>
      <c r="W2001" s="98"/>
      <c r="X2001" s="98"/>
      <c r="Y2001" s="98"/>
      <c r="Z2001" s="98"/>
      <c r="AA2001" s="98"/>
      <c r="AE2001" s="98"/>
      <c r="AF2001" s="98"/>
      <c r="AG2001" s="98"/>
      <c r="AH2001" s="98"/>
      <c r="AI2001" s="98"/>
      <c r="AJ2001" s="98"/>
      <c r="AK2001" s="98"/>
    </row>
    <row r="2002" ht="14.25">
      <c r="A2002" s="98"/>
      <c r="B2002" s="98"/>
      <c r="C2002" s="98"/>
      <c r="D2002" s="98"/>
      <c r="E2002" s="98"/>
      <c r="F2002" s="98"/>
      <c r="G2002" s="98"/>
      <c r="H2002" s="98"/>
      <c r="I2002" s="98"/>
      <c r="J2002" s="98"/>
      <c r="K2002" s="98"/>
      <c r="L2002" s="98"/>
      <c r="M2002" s="98"/>
      <c r="R2002" s="98"/>
      <c r="S2002" s="98"/>
      <c r="T2002" s="98"/>
      <c r="U2002" s="98"/>
      <c r="V2002" s="98"/>
      <c r="W2002" s="98"/>
      <c r="X2002" s="98"/>
      <c r="Y2002" s="98"/>
      <c r="Z2002" s="98"/>
      <c r="AA2002" s="98"/>
      <c r="AE2002" s="98"/>
      <c r="AF2002" s="98"/>
      <c r="AG2002" s="98"/>
      <c r="AH2002" s="98"/>
      <c r="AI2002" s="98"/>
      <c r="AJ2002" s="98"/>
      <c r="AK2002" s="98"/>
    </row>
    <row r="2003" ht="14.25">
      <c r="A2003" s="98"/>
      <c r="B2003" s="98"/>
      <c r="C2003" s="98"/>
      <c r="D2003" s="98"/>
      <c r="E2003" s="98"/>
      <c r="F2003" s="98"/>
      <c r="G2003" s="98"/>
      <c r="H2003" s="98"/>
      <c r="I2003" s="98"/>
      <c r="J2003" s="98"/>
      <c r="K2003" s="98"/>
      <c r="L2003" s="98"/>
      <c r="M2003" s="98"/>
      <c r="R2003" s="98"/>
      <c r="S2003" s="98"/>
      <c r="T2003" s="98"/>
      <c r="U2003" s="98"/>
      <c r="V2003" s="98"/>
      <c r="W2003" s="98"/>
      <c r="X2003" s="98"/>
      <c r="Y2003" s="98"/>
      <c r="Z2003" s="98"/>
      <c r="AA2003" s="98"/>
      <c r="AE2003" s="98"/>
      <c r="AF2003" s="98"/>
      <c r="AG2003" s="98"/>
      <c r="AH2003" s="98"/>
      <c r="AI2003" s="98"/>
      <c r="AJ2003" s="98"/>
      <c r="AK2003" s="98"/>
    </row>
    <row r="2004" ht="14.25">
      <c r="A2004" s="98"/>
      <c r="B2004" s="98"/>
      <c r="C2004" s="98"/>
      <c r="D2004" s="98"/>
      <c r="E2004" s="98"/>
      <c r="F2004" s="98"/>
      <c r="G2004" s="98"/>
      <c r="H2004" s="98"/>
      <c r="I2004" s="98"/>
      <c r="J2004" s="98"/>
      <c r="K2004" s="98"/>
      <c r="L2004" s="98"/>
      <c r="M2004" s="98"/>
      <c r="R2004" s="98"/>
      <c r="S2004" s="98"/>
      <c r="T2004" s="98"/>
      <c r="U2004" s="98"/>
      <c r="V2004" s="98"/>
      <c r="W2004" s="98"/>
      <c r="X2004" s="98"/>
      <c r="Y2004" s="98"/>
      <c r="Z2004" s="98"/>
      <c r="AA2004" s="98"/>
      <c r="AE2004" s="98"/>
      <c r="AF2004" s="98"/>
      <c r="AG2004" s="98"/>
      <c r="AH2004" s="98"/>
      <c r="AI2004" s="98"/>
      <c r="AJ2004" s="98"/>
      <c r="AK2004" s="98"/>
    </row>
    <row r="2005" ht="14.25">
      <c r="A2005" s="98"/>
      <c r="B2005" s="98"/>
      <c r="C2005" s="98"/>
      <c r="D2005" s="98"/>
      <c r="E2005" s="98"/>
      <c r="F2005" s="98"/>
      <c r="G2005" s="98"/>
      <c r="H2005" s="98"/>
      <c r="I2005" s="98"/>
      <c r="J2005" s="98"/>
      <c r="K2005" s="98"/>
      <c r="L2005" s="98"/>
      <c r="M2005" s="98"/>
      <c r="R2005" s="98"/>
      <c r="S2005" s="98"/>
      <c r="T2005" s="98"/>
      <c r="U2005" s="98"/>
      <c r="V2005" s="98"/>
      <c r="W2005" s="98"/>
      <c r="X2005" s="98"/>
      <c r="Y2005" s="98"/>
      <c r="Z2005" s="98"/>
      <c r="AA2005" s="98"/>
      <c r="AE2005" s="98"/>
      <c r="AF2005" s="98"/>
      <c r="AG2005" s="98"/>
      <c r="AH2005" s="98"/>
      <c r="AI2005" s="98"/>
      <c r="AJ2005" s="98"/>
      <c r="AK2005" s="98"/>
    </row>
    <row r="2006" ht="14.25">
      <c r="A2006" s="98"/>
      <c r="B2006" s="98"/>
      <c r="C2006" s="98"/>
      <c r="D2006" s="98"/>
      <c r="E2006" s="98"/>
      <c r="F2006" s="98"/>
      <c r="G2006" s="98"/>
      <c r="H2006" s="98"/>
      <c r="I2006" s="98"/>
      <c r="J2006" s="98"/>
      <c r="K2006" s="98"/>
      <c r="L2006" s="98"/>
      <c r="M2006" s="98"/>
      <c r="R2006" s="98"/>
      <c r="S2006" s="98"/>
      <c r="T2006" s="98"/>
      <c r="U2006" s="98"/>
      <c r="V2006" s="98"/>
      <c r="W2006" s="98"/>
      <c r="X2006" s="98"/>
      <c r="Y2006" s="98"/>
      <c r="Z2006" s="98"/>
      <c r="AA2006" s="98"/>
      <c r="AE2006" s="98"/>
      <c r="AF2006" s="98"/>
      <c r="AG2006" s="98"/>
      <c r="AH2006" s="98"/>
      <c r="AI2006" s="98"/>
      <c r="AJ2006" s="98"/>
      <c r="AK2006" s="98"/>
    </row>
    <row r="2007" ht="14.25">
      <c r="A2007" s="98"/>
      <c r="B2007" s="98"/>
      <c r="C2007" s="98"/>
      <c r="D2007" s="98"/>
      <c r="E2007" s="98"/>
      <c r="F2007" s="98"/>
      <c r="G2007" s="98"/>
      <c r="H2007" s="98"/>
      <c r="I2007" s="98"/>
      <c r="J2007" s="98"/>
      <c r="K2007" s="98"/>
      <c r="L2007" s="98"/>
      <c r="M2007" s="98"/>
      <c r="R2007" s="98"/>
      <c r="S2007" s="98"/>
      <c r="T2007" s="98"/>
      <c r="U2007" s="98"/>
      <c r="V2007" s="98"/>
      <c r="W2007" s="98"/>
      <c r="X2007" s="98"/>
      <c r="Y2007" s="98"/>
      <c r="Z2007" s="98"/>
      <c r="AA2007" s="98"/>
      <c r="AE2007" s="98"/>
      <c r="AF2007" s="98"/>
      <c r="AG2007" s="98"/>
      <c r="AH2007" s="98"/>
      <c r="AI2007" s="98"/>
      <c r="AJ2007" s="98"/>
      <c r="AK2007" s="98"/>
    </row>
    <row r="2008" ht="14.25">
      <c r="A2008" s="98"/>
      <c r="B2008" s="98"/>
      <c r="C2008" s="98"/>
      <c r="D2008" s="98"/>
      <c r="E2008" s="98"/>
      <c r="F2008" s="98"/>
      <c r="G2008" s="98"/>
      <c r="H2008" s="98"/>
      <c r="I2008" s="98"/>
      <c r="J2008" s="98"/>
      <c r="K2008" s="98"/>
      <c r="L2008" s="98"/>
      <c r="M2008" s="98"/>
      <c r="R2008" s="98"/>
      <c r="S2008" s="98"/>
      <c r="T2008" s="98"/>
      <c r="U2008" s="98"/>
      <c r="V2008" s="98"/>
      <c r="W2008" s="98"/>
      <c r="X2008" s="98"/>
      <c r="Y2008" s="98"/>
      <c r="Z2008" s="98"/>
      <c r="AA2008" s="98"/>
      <c r="AE2008" s="98"/>
      <c r="AF2008" s="98"/>
      <c r="AG2008" s="98"/>
      <c r="AH2008" s="98"/>
      <c r="AI2008" s="98"/>
      <c r="AJ2008" s="98"/>
      <c r="AK2008" s="98"/>
    </row>
    <row r="2009" ht="14.25">
      <c r="A2009" s="98"/>
      <c r="B2009" s="98"/>
      <c r="C2009" s="98"/>
      <c r="D2009" s="98"/>
      <c r="E2009" s="98"/>
      <c r="F2009" s="98"/>
      <c r="G2009" s="98"/>
      <c r="H2009" s="98"/>
      <c r="I2009" s="98"/>
      <c r="J2009" s="98"/>
      <c r="K2009" s="98"/>
      <c r="L2009" s="98"/>
      <c r="M2009" s="98"/>
      <c r="R2009" s="98"/>
      <c r="S2009" s="98"/>
      <c r="T2009" s="98"/>
      <c r="U2009" s="98"/>
      <c r="V2009" s="98"/>
      <c r="W2009" s="98"/>
      <c r="X2009" s="98"/>
      <c r="Y2009" s="98"/>
      <c r="Z2009" s="98"/>
      <c r="AA2009" s="98"/>
      <c r="AE2009" s="98"/>
      <c r="AF2009" s="98"/>
      <c r="AG2009" s="98"/>
      <c r="AH2009" s="98"/>
      <c r="AI2009" s="98"/>
      <c r="AJ2009" s="98"/>
      <c r="AK2009" s="98"/>
    </row>
    <row r="2010" ht="14.25">
      <c r="A2010" s="98"/>
      <c r="B2010" s="98"/>
      <c r="C2010" s="98"/>
      <c r="D2010" s="98"/>
      <c r="E2010" s="98"/>
      <c r="F2010" s="98"/>
      <c r="G2010" s="98"/>
      <c r="H2010" s="98"/>
      <c r="I2010" s="98"/>
      <c r="J2010" s="98"/>
      <c r="K2010" s="98"/>
      <c r="L2010" s="98"/>
      <c r="M2010" s="98"/>
      <c r="R2010" s="98"/>
      <c r="S2010" s="98"/>
      <c r="T2010" s="98"/>
      <c r="U2010" s="98"/>
      <c r="V2010" s="98"/>
      <c r="W2010" s="98"/>
      <c r="X2010" s="98"/>
      <c r="Y2010" s="98"/>
      <c r="Z2010" s="98"/>
      <c r="AA2010" s="98"/>
      <c r="AE2010" s="98"/>
      <c r="AF2010" s="98"/>
      <c r="AG2010" s="98"/>
      <c r="AH2010" s="98"/>
      <c r="AI2010" s="98"/>
      <c r="AJ2010" s="98"/>
      <c r="AK2010" s="98"/>
    </row>
    <row r="2011" ht="14.25">
      <c r="A2011" s="98"/>
      <c r="B2011" s="98"/>
      <c r="C2011" s="98"/>
      <c r="D2011" s="98"/>
      <c r="E2011" s="98"/>
      <c r="F2011" s="98"/>
      <c r="G2011" s="98"/>
      <c r="H2011" s="98"/>
      <c r="I2011" s="98"/>
      <c r="J2011" s="98"/>
      <c r="K2011" s="98"/>
      <c r="L2011" s="98"/>
      <c r="M2011" s="98"/>
      <c r="R2011" s="98"/>
      <c r="S2011" s="98"/>
      <c r="T2011" s="98"/>
      <c r="U2011" s="98"/>
      <c r="V2011" s="98"/>
      <c r="W2011" s="98"/>
      <c r="X2011" s="98"/>
      <c r="Y2011" s="98"/>
      <c r="Z2011" s="98"/>
      <c r="AA2011" s="98"/>
      <c r="AE2011" s="98"/>
      <c r="AF2011" s="98"/>
      <c r="AG2011" s="98"/>
      <c r="AH2011" s="98"/>
      <c r="AI2011" s="98"/>
      <c r="AJ2011" s="98"/>
      <c r="AK2011" s="98"/>
    </row>
    <row r="2012" ht="14.25">
      <c r="A2012" s="98"/>
      <c r="B2012" s="98"/>
      <c r="C2012" s="98"/>
      <c r="D2012" s="98"/>
      <c r="E2012" s="98"/>
      <c r="F2012" s="98"/>
      <c r="G2012" s="98"/>
      <c r="H2012" s="98"/>
      <c r="I2012" s="98"/>
      <c r="J2012" s="98"/>
      <c r="K2012" s="98"/>
      <c r="L2012" s="98"/>
      <c r="M2012" s="98"/>
      <c r="R2012" s="98"/>
      <c r="S2012" s="98"/>
      <c r="T2012" s="98"/>
      <c r="U2012" s="98"/>
      <c r="V2012" s="98"/>
      <c r="W2012" s="98"/>
      <c r="X2012" s="98"/>
      <c r="Y2012" s="98"/>
      <c r="Z2012" s="98"/>
      <c r="AA2012" s="98"/>
      <c r="AE2012" s="98"/>
      <c r="AF2012" s="98"/>
      <c r="AG2012" s="98"/>
      <c r="AH2012" s="98"/>
      <c r="AI2012" s="98"/>
      <c r="AJ2012" s="98"/>
      <c r="AK2012" s="98"/>
    </row>
    <row r="2013" ht="14.25">
      <c r="A2013" s="98"/>
      <c r="B2013" s="98"/>
      <c r="C2013" s="98"/>
      <c r="D2013" s="98"/>
      <c r="E2013" s="98"/>
      <c r="F2013" s="98"/>
      <c r="G2013" s="98"/>
      <c r="H2013" s="98"/>
      <c r="I2013" s="98"/>
      <c r="J2013" s="98"/>
      <c r="K2013" s="98"/>
      <c r="L2013" s="98"/>
      <c r="M2013" s="98"/>
      <c r="R2013" s="98"/>
      <c r="S2013" s="98"/>
      <c r="T2013" s="98"/>
      <c r="U2013" s="98"/>
      <c r="V2013" s="98"/>
      <c r="W2013" s="98"/>
      <c r="X2013" s="98"/>
      <c r="Y2013" s="98"/>
      <c r="Z2013" s="98"/>
      <c r="AA2013" s="98"/>
      <c r="AE2013" s="98"/>
      <c r="AF2013" s="98"/>
      <c r="AG2013" s="98"/>
      <c r="AH2013" s="98"/>
      <c r="AI2013" s="98"/>
      <c r="AJ2013" s="98"/>
      <c r="AK2013" s="98"/>
    </row>
    <row r="2014" ht="14.25">
      <c r="A2014" s="98"/>
      <c r="B2014" s="98"/>
      <c r="C2014" s="98"/>
      <c r="D2014" s="98"/>
      <c r="E2014" s="98"/>
      <c r="F2014" s="98"/>
      <c r="G2014" s="98"/>
      <c r="H2014" s="98"/>
      <c r="I2014" s="98"/>
      <c r="J2014" s="98"/>
      <c r="K2014" s="98"/>
      <c r="L2014" s="98"/>
      <c r="M2014" s="98"/>
      <c r="R2014" s="98"/>
      <c r="S2014" s="98"/>
      <c r="T2014" s="98"/>
      <c r="U2014" s="98"/>
      <c r="V2014" s="98"/>
      <c r="W2014" s="98"/>
      <c r="X2014" s="98"/>
      <c r="Y2014" s="98"/>
      <c r="Z2014" s="98"/>
      <c r="AA2014" s="98"/>
      <c r="AE2014" s="98"/>
      <c r="AF2014" s="98"/>
      <c r="AG2014" s="98"/>
      <c r="AH2014" s="98"/>
      <c r="AI2014" s="98"/>
      <c r="AJ2014" s="98"/>
      <c r="AK2014" s="98"/>
    </row>
    <row r="2015" ht="14.25">
      <c r="A2015" s="98"/>
      <c r="B2015" s="98"/>
      <c r="C2015" s="98"/>
      <c r="D2015" s="98"/>
      <c r="E2015" s="98"/>
      <c r="F2015" s="98"/>
      <c r="G2015" s="98"/>
      <c r="H2015" s="98"/>
      <c r="I2015" s="98"/>
      <c r="J2015" s="98"/>
      <c r="K2015" s="98"/>
      <c r="L2015" s="98"/>
      <c r="M2015" s="98"/>
      <c r="R2015" s="98"/>
      <c r="S2015" s="98"/>
      <c r="T2015" s="98"/>
      <c r="U2015" s="98"/>
      <c r="V2015" s="98"/>
      <c r="W2015" s="98"/>
      <c r="X2015" s="98"/>
      <c r="Y2015" s="98"/>
      <c r="Z2015" s="98"/>
      <c r="AA2015" s="98"/>
      <c r="AE2015" s="98"/>
      <c r="AF2015" s="98"/>
      <c r="AG2015" s="98"/>
      <c r="AH2015" s="98"/>
      <c r="AI2015" s="98"/>
      <c r="AJ2015" s="98"/>
      <c r="AK2015" s="98"/>
    </row>
    <row r="2016" ht="14.25">
      <c r="A2016" s="98"/>
      <c r="B2016" s="98"/>
      <c r="C2016" s="98"/>
      <c r="D2016" s="98"/>
      <c r="E2016" s="98"/>
      <c r="F2016" s="98"/>
      <c r="G2016" s="98"/>
      <c r="H2016" s="98"/>
      <c r="I2016" s="98"/>
      <c r="J2016" s="98"/>
      <c r="K2016" s="98"/>
      <c r="L2016" s="98"/>
      <c r="M2016" s="98"/>
      <c r="R2016" s="98"/>
      <c r="S2016" s="98"/>
      <c r="T2016" s="98"/>
      <c r="U2016" s="98"/>
      <c r="V2016" s="98"/>
      <c r="W2016" s="98"/>
      <c r="X2016" s="98"/>
      <c r="Y2016" s="98"/>
      <c r="Z2016" s="98"/>
      <c r="AA2016" s="98"/>
      <c r="AE2016" s="98"/>
      <c r="AF2016" s="98"/>
      <c r="AG2016" s="98"/>
      <c r="AH2016" s="98"/>
      <c r="AI2016" s="98"/>
      <c r="AJ2016" s="98"/>
      <c r="AK2016" s="98"/>
    </row>
    <row r="2017" ht="14.25">
      <c r="A2017" s="98"/>
      <c r="B2017" s="98"/>
      <c r="C2017" s="98"/>
      <c r="D2017" s="98"/>
      <c r="E2017" s="98"/>
      <c r="F2017" s="98"/>
      <c r="G2017" s="98"/>
      <c r="H2017" s="98"/>
      <c r="I2017" s="98"/>
      <c r="J2017" s="98"/>
      <c r="K2017" s="98"/>
      <c r="L2017" s="98"/>
      <c r="M2017" s="98"/>
      <c r="R2017" s="98"/>
      <c r="S2017" s="98"/>
      <c r="T2017" s="98"/>
      <c r="U2017" s="98"/>
      <c r="V2017" s="98"/>
      <c r="W2017" s="98"/>
      <c r="X2017" s="98"/>
      <c r="Y2017" s="98"/>
      <c r="Z2017" s="98"/>
      <c r="AA2017" s="98"/>
      <c r="AE2017" s="98"/>
      <c r="AF2017" s="98"/>
      <c r="AG2017" s="98"/>
      <c r="AH2017" s="98"/>
      <c r="AI2017" s="98"/>
      <c r="AJ2017" s="98"/>
      <c r="AK2017" s="98"/>
    </row>
    <row r="2018" ht="14.25">
      <c r="A2018" s="98"/>
      <c r="B2018" s="98"/>
      <c r="C2018" s="98"/>
      <c r="D2018" s="98"/>
      <c r="E2018" s="98"/>
      <c r="F2018" s="98"/>
      <c r="G2018" s="98"/>
      <c r="H2018" s="98"/>
      <c r="I2018" s="98"/>
      <c r="J2018" s="98"/>
      <c r="K2018" s="98"/>
      <c r="L2018" s="98"/>
      <c r="M2018" s="98"/>
      <c r="R2018" s="98"/>
      <c r="S2018" s="98"/>
      <c r="T2018" s="98"/>
      <c r="U2018" s="98"/>
      <c r="V2018" s="98"/>
      <c r="W2018" s="98"/>
      <c r="X2018" s="98"/>
      <c r="Y2018" s="98"/>
      <c r="Z2018" s="98"/>
      <c r="AA2018" s="98"/>
      <c r="AE2018" s="98"/>
      <c r="AF2018" s="98"/>
      <c r="AG2018" s="98"/>
      <c r="AH2018" s="98"/>
      <c r="AI2018" s="98"/>
      <c r="AJ2018" s="98"/>
      <c r="AK2018" s="98"/>
    </row>
    <row r="2019" ht="14.25">
      <c r="A2019" s="98"/>
      <c r="B2019" s="98"/>
      <c r="C2019" s="98"/>
      <c r="D2019" s="98"/>
      <c r="E2019" s="98"/>
      <c r="F2019" s="98"/>
      <c r="G2019" s="98"/>
      <c r="H2019" s="98"/>
      <c r="I2019" s="98"/>
      <c r="J2019" s="98"/>
      <c r="K2019" s="98"/>
      <c r="L2019" s="98"/>
      <c r="M2019" s="98"/>
      <c r="R2019" s="98"/>
      <c r="S2019" s="98"/>
      <c r="T2019" s="98"/>
      <c r="U2019" s="98"/>
      <c r="V2019" s="98"/>
      <c r="W2019" s="98"/>
      <c r="X2019" s="98"/>
      <c r="Y2019" s="98"/>
      <c r="Z2019" s="98"/>
      <c r="AA2019" s="98"/>
      <c r="AE2019" s="98"/>
      <c r="AF2019" s="98"/>
      <c r="AG2019" s="98"/>
      <c r="AH2019" s="98"/>
      <c r="AI2019" s="98"/>
      <c r="AJ2019" s="98"/>
      <c r="AK2019" s="98"/>
    </row>
    <row r="2020" ht="14.25">
      <c r="A2020" s="98"/>
      <c r="B2020" s="98"/>
      <c r="C2020" s="98"/>
      <c r="D2020" s="98"/>
      <c r="E2020" s="98"/>
      <c r="F2020" s="98"/>
      <c r="G2020" s="98"/>
      <c r="H2020" s="98"/>
      <c r="I2020" s="98"/>
      <c r="J2020" s="98"/>
      <c r="K2020" s="98"/>
      <c r="L2020" s="98"/>
      <c r="M2020" s="98"/>
      <c r="R2020" s="98"/>
      <c r="S2020" s="98"/>
      <c r="T2020" s="98"/>
      <c r="U2020" s="98"/>
      <c r="V2020" s="98"/>
      <c r="W2020" s="98"/>
      <c r="X2020" s="98"/>
      <c r="Y2020" s="98"/>
      <c r="Z2020" s="98"/>
      <c r="AA2020" s="98"/>
      <c r="AE2020" s="98"/>
      <c r="AF2020" s="98"/>
      <c r="AG2020" s="98"/>
      <c r="AH2020" s="98"/>
      <c r="AI2020" s="98"/>
      <c r="AJ2020" s="98"/>
      <c r="AK2020" s="98"/>
    </row>
    <row r="2021" ht="14.25">
      <c r="A2021" s="98"/>
      <c r="B2021" s="98"/>
      <c r="C2021" s="98"/>
      <c r="D2021" s="98"/>
      <c r="E2021" s="98"/>
      <c r="F2021" s="98"/>
      <c r="G2021" s="98"/>
      <c r="H2021" s="98"/>
      <c r="I2021" s="98"/>
      <c r="J2021" s="98"/>
      <c r="K2021" s="98"/>
      <c r="L2021" s="98"/>
      <c r="M2021" s="98"/>
      <c r="R2021" s="98"/>
      <c r="S2021" s="98"/>
      <c r="T2021" s="98"/>
      <c r="U2021" s="98"/>
      <c r="V2021" s="98"/>
      <c r="W2021" s="98"/>
      <c r="X2021" s="98"/>
      <c r="Y2021" s="98"/>
      <c r="Z2021" s="98"/>
      <c r="AA2021" s="98"/>
      <c r="AE2021" s="98"/>
      <c r="AF2021" s="98"/>
      <c r="AG2021" s="98"/>
      <c r="AH2021" s="98"/>
      <c r="AI2021" s="98"/>
      <c r="AJ2021" s="98"/>
      <c r="AK2021" s="98"/>
    </row>
    <row r="2022" ht="14.25">
      <c r="A2022" s="98"/>
      <c r="B2022" s="98"/>
      <c r="C2022" s="98"/>
      <c r="D2022" s="98"/>
      <c r="E2022" s="98"/>
      <c r="F2022" s="98"/>
      <c r="G2022" s="98"/>
      <c r="H2022" s="98"/>
      <c r="I2022" s="98"/>
      <c r="J2022" s="98"/>
      <c r="K2022" s="98"/>
      <c r="L2022" s="98"/>
      <c r="M2022" s="98"/>
      <c r="R2022" s="98"/>
      <c r="S2022" s="98"/>
      <c r="T2022" s="98"/>
      <c r="U2022" s="98"/>
      <c r="V2022" s="98"/>
      <c r="W2022" s="98"/>
      <c r="X2022" s="98"/>
      <c r="Y2022" s="98"/>
      <c r="Z2022" s="98"/>
      <c r="AA2022" s="98"/>
      <c r="AE2022" s="98"/>
      <c r="AF2022" s="98"/>
      <c r="AG2022" s="98"/>
      <c r="AH2022" s="98"/>
      <c r="AI2022" s="98"/>
      <c r="AJ2022" s="98"/>
      <c r="AK2022" s="98"/>
    </row>
    <row r="2023" ht="14.25">
      <c r="A2023" s="98"/>
      <c r="B2023" s="98"/>
      <c r="C2023" s="98"/>
      <c r="D2023" s="98"/>
      <c r="E2023" s="98"/>
      <c r="F2023" s="98"/>
      <c r="G2023" s="98"/>
      <c r="H2023" s="98"/>
      <c r="I2023" s="98"/>
      <c r="J2023" s="98"/>
      <c r="K2023" s="98"/>
      <c r="L2023" s="98"/>
      <c r="M2023" s="98"/>
      <c r="R2023" s="98"/>
      <c r="S2023" s="98"/>
      <c r="T2023" s="98"/>
      <c r="U2023" s="98"/>
      <c r="V2023" s="98"/>
      <c r="W2023" s="98"/>
      <c r="X2023" s="98"/>
      <c r="Y2023" s="98"/>
      <c r="Z2023" s="98"/>
      <c r="AA2023" s="98"/>
      <c r="AE2023" s="98"/>
      <c r="AF2023" s="98"/>
      <c r="AG2023" s="98"/>
      <c r="AH2023" s="98"/>
      <c r="AI2023" s="98"/>
      <c r="AJ2023" s="98"/>
      <c r="AK2023" s="98"/>
    </row>
    <row r="2024" ht="14.25">
      <c r="A2024" s="98"/>
      <c r="B2024" s="98"/>
      <c r="C2024" s="98"/>
      <c r="D2024" s="98"/>
      <c r="E2024" s="98"/>
      <c r="F2024" s="98"/>
      <c r="G2024" s="98"/>
      <c r="H2024" s="98"/>
      <c r="I2024" s="98"/>
      <c r="J2024" s="98"/>
      <c r="K2024" s="98"/>
      <c r="L2024" s="98"/>
      <c r="M2024" s="98"/>
      <c r="R2024" s="98"/>
      <c r="S2024" s="98"/>
      <c r="T2024" s="98"/>
      <c r="U2024" s="98"/>
      <c r="V2024" s="98"/>
      <c r="W2024" s="98"/>
      <c r="X2024" s="98"/>
      <c r="Y2024" s="98"/>
      <c r="Z2024" s="98"/>
      <c r="AA2024" s="98"/>
      <c r="AE2024" s="98"/>
      <c r="AF2024" s="98"/>
      <c r="AG2024" s="98"/>
      <c r="AH2024" s="98"/>
      <c r="AI2024" s="98"/>
      <c r="AJ2024" s="98"/>
      <c r="AK2024" s="98"/>
    </row>
    <row r="2025" ht="14.25">
      <c r="A2025" s="98"/>
      <c r="B2025" s="98"/>
      <c r="C2025" s="98"/>
      <c r="D2025" s="98"/>
      <c r="E2025" s="98"/>
      <c r="F2025" s="98"/>
      <c r="G2025" s="98"/>
      <c r="H2025" s="98"/>
      <c r="I2025" s="98"/>
      <c r="J2025" s="98"/>
      <c r="K2025" s="98"/>
      <c r="L2025" s="98"/>
      <c r="M2025" s="98"/>
      <c r="R2025" s="98"/>
      <c r="S2025" s="98"/>
      <c r="T2025" s="98"/>
      <c r="U2025" s="98"/>
      <c r="V2025" s="98"/>
      <c r="W2025" s="98"/>
      <c r="X2025" s="98"/>
      <c r="Y2025" s="98"/>
      <c r="Z2025" s="98"/>
      <c r="AA2025" s="98"/>
      <c r="AE2025" s="98"/>
      <c r="AF2025" s="98"/>
      <c r="AG2025" s="98"/>
      <c r="AH2025" s="98"/>
      <c r="AI2025" s="98"/>
      <c r="AJ2025" s="98"/>
      <c r="AK2025" s="98"/>
    </row>
    <row r="2026" ht="14.25">
      <c r="A2026" s="98"/>
      <c r="B2026" s="98"/>
      <c r="C2026" s="98"/>
      <c r="D2026" s="98"/>
      <c r="E2026" s="98"/>
      <c r="F2026" s="98"/>
      <c r="G2026" s="98"/>
      <c r="H2026" s="98"/>
      <c r="I2026" s="98"/>
      <c r="J2026" s="98"/>
      <c r="K2026" s="98"/>
      <c r="L2026" s="98"/>
      <c r="M2026" s="98"/>
      <c r="R2026" s="98"/>
      <c r="S2026" s="98"/>
      <c r="T2026" s="98"/>
      <c r="U2026" s="98"/>
      <c r="V2026" s="98"/>
      <c r="W2026" s="98"/>
      <c r="X2026" s="98"/>
      <c r="Y2026" s="98"/>
      <c r="Z2026" s="98"/>
      <c r="AA2026" s="98"/>
      <c r="AE2026" s="98"/>
      <c r="AF2026" s="98"/>
      <c r="AG2026" s="98"/>
      <c r="AH2026" s="98"/>
      <c r="AI2026" s="98"/>
      <c r="AJ2026" s="98"/>
      <c r="AK2026" s="98"/>
    </row>
    <row r="2027" ht="14.25">
      <c r="A2027" s="98"/>
      <c r="B2027" s="98"/>
      <c r="C2027" s="98"/>
      <c r="D2027" s="98"/>
      <c r="E2027" s="98"/>
      <c r="F2027" s="98"/>
      <c r="G2027" s="98"/>
      <c r="H2027" s="98"/>
      <c r="I2027" s="98"/>
      <c r="J2027" s="98"/>
      <c r="K2027" s="98"/>
      <c r="L2027" s="98"/>
      <c r="M2027" s="98"/>
      <c r="R2027" s="98"/>
      <c r="S2027" s="98"/>
      <c r="T2027" s="98"/>
      <c r="U2027" s="98"/>
      <c r="V2027" s="98"/>
      <c r="W2027" s="98"/>
      <c r="X2027" s="98"/>
      <c r="Y2027" s="98"/>
      <c r="Z2027" s="98"/>
      <c r="AA2027" s="98"/>
      <c r="AE2027" s="98"/>
      <c r="AF2027" s="98"/>
      <c r="AG2027" s="98"/>
      <c r="AH2027" s="98"/>
      <c r="AI2027" s="98"/>
      <c r="AJ2027" s="98"/>
      <c r="AK2027" s="98"/>
    </row>
    <row r="2028" ht="14.25">
      <c r="A2028" s="98"/>
      <c r="B2028" s="98"/>
      <c r="C2028" s="98"/>
      <c r="D2028" s="98"/>
      <c r="E2028" s="98"/>
      <c r="F2028" s="98"/>
      <c r="G2028" s="98"/>
      <c r="H2028" s="98"/>
      <c r="I2028" s="98"/>
      <c r="J2028" s="98"/>
      <c r="K2028" s="98"/>
      <c r="L2028" s="98"/>
      <c r="M2028" s="98"/>
      <c r="R2028" s="98"/>
      <c r="S2028" s="98"/>
      <c r="T2028" s="98"/>
      <c r="U2028" s="98"/>
      <c r="V2028" s="98"/>
      <c r="W2028" s="98"/>
      <c r="X2028" s="98"/>
      <c r="Y2028" s="98"/>
      <c r="Z2028" s="98"/>
      <c r="AA2028" s="98"/>
      <c r="AE2028" s="98"/>
      <c r="AF2028" s="98"/>
      <c r="AG2028" s="98"/>
      <c r="AH2028" s="98"/>
      <c r="AI2028" s="98"/>
      <c r="AJ2028" s="98"/>
      <c r="AK2028" s="98"/>
    </row>
    <row r="2029" ht="14.25">
      <c r="A2029" s="98"/>
      <c r="B2029" s="98"/>
      <c r="C2029" s="98"/>
      <c r="D2029" s="98"/>
      <c r="E2029" s="98"/>
      <c r="F2029" s="98"/>
      <c r="G2029" s="98"/>
      <c r="H2029" s="98"/>
      <c r="I2029" s="98"/>
      <c r="J2029" s="98"/>
      <c r="K2029" s="98"/>
      <c r="L2029" s="98"/>
      <c r="M2029" s="98"/>
      <c r="R2029" s="98"/>
      <c r="S2029" s="98"/>
      <c r="T2029" s="98"/>
      <c r="U2029" s="98"/>
      <c r="V2029" s="98"/>
      <c r="W2029" s="98"/>
      <c r="X2029" s="98"/>
      <c r="Y2029" s="98"/>
      <c r="Z2029" s="98"/>
      <c r="AA2029" s="98"/>
      <c r="AE2029" s="98"/>
      <c r="AF2029" s="98"/>
      <c r="AG2029" s="98"/>
      <c r="AH2029" s="98"/>
      <c r="AI2029" s="98"/>
      <c r="AJ2029" s="98"/>
      <c r="AK2029" s="98"/>
    </row>
    <row r="2030" ht="14.25">
      <c r="A2030" s="98"/>
      <c r="B2030" s="98"/>
      <c r="C2030" s="98"/>
      <c r="D2030" s="98"/>
      <c r="E2030" s="98"/>
      <c r="F2030" s="98"/>
      <c r="G2030" s="98"/>
      <c r="H2030" s="98"/>
      <c r="I2030" s="98"/>
      <c r="J2030" s="98"/>
      <c r="K2030" s="98"/>
      <c r="L2030" s="98"/>
      <c r="M2030" s="98"/>
      <c r="R2030" s="98"/>
      <c r="S2030" s="98"/>
      <c r="T2030" s="98"/>
      <c r="U2030" s="98"/>
      <c r="V2030" s="98"/>
      <c r="W2030" s="98"/>
      <c r="X2030" s="98"/>
      <c r="Y2030" s="98"/>
      <c r="Z2030" s="98"/>
      <c r="AA2030" s="98"/>
      <c r="AE2030" s="98"/>
      <c r="AF2030" s="98"/>
      <c r="AG2030" s="98"/>
      <c r="AH2030" s="98"/>
      <c r="AI2030" s="98"/>
      <c r="AJ2030" s="98"/>
      <c r="AK2030" s="98"/>
    </row>
    <row r="2031" ht="14.25">
      <c r="A2031" s="98"/>
      <c r="B2031" s="98"/>
      <c r="C2031" s="98"/>
      <c r="D2031" s="98"/>
      <c r="E2031" s="98"/>
      <c r="F2031" s="98"/>
      <c r="G2031" s="98"/>
      <c r="H2031" s="98"/>
      <c r="I2031" s="98"/>
      <c r="J2031" s="98"/>
      <c r="K2031" s="98"/>
      <c r="L2031" s="98"/>
      <c r="M2031" s="98"/>
      <c r="R2031" s="98"/>
      <c r="S2031" s="98"/>
      <c r="T2031" s="98"/>
      <c r="U2031" s="98"/>
      <c r="V2031" s="98"/>
      <c r="W2031" s="98"/>
      <c r="X2031" s="98"/>
      <c r="Y2031" s="98"/>
      <c r="Z2031" s="98"/>
      <c r="AA2031" s="98"/>
      <c r="AE2031" s="98"/>
      <c r="AF2031" s="98"/>
      <c r="AG2031" s="98"/>
      <c r="AH2031" s="98"/>
      <c r="AI2031" s="98"/>
      <c r="AJ2031" s="98"/>
      <c r="AK2031" s="98"/>
    </row>
    <row r="2032" ht="14.25">
      <c r="A2032" s="98"/>
      <c r="B2032" s="98"/>
      <c r="C2032" s="98"/>
      <c r="D2032" s="98"/>
      <c r="E2032" s="98"/>
      <c r="F2032" s="98"/>
      <c r="G2032" s="98"/>
      <c r="H2032" s="98"/>
      <c r="I2032" s="98"/>
      <c r="J2032" s="98"/>
      <c r="K2032" s="98"/>
      <c r="L2032" s="98"/>
      <c r="M2032" s="98"/>
      <c r="R2032" s="98"/>
      <c r="S2032" s="98"/>
      <c r="T2032" s="98"/>
      <c r="U2032" s="98"/>
      <c r="V2032" s="98"/>
      <c r="W2032" s="98"/>
      <c r="X2032" s="98"/>
      <c r="Y2032" s="98"/>
      <c r="Z2032" s="98"/>
      <c r="AA2032" s="98"/>
      <c r="AE2032" s="98"/>
      <c r="AF2032" s="98"/>
      <c r="AG2032" s="98"/>
      <c r="AH2032" s="98"/>
      <c r="AI2032" s="98"/>
      <c r="AJ2032" s="98"/>
      <c r="AK2032" s="98"/>
    </row>
    <row r="2033" ht="14.25">
      <c r="A2033" s="98"/>
      <c r="B2033" s="98"/>
      <c r="C2033" s="98"/>
      <c r="D2033" s="98"/>
      <c r="E2033" s="98"/>
      <c r="F2033" s="98"/>
      <c r="G2033" s="98"/>
      <c r="H2033" s="98"/>
      <c r="I2033" s="98"/>
      <c r="J2033" s="98"/>
      <c r="K2033" s="98"/>
      <c r="L2033" s="98"/>
      <c r="M2033" s="98"/>
      <c r="R2033" s="98"/>
      <c r="S2033" s="98"/>
      <c r="T2033" s="98"/>
      <c r="U2033" s="98"/>
      <c r="V2033" s="98"/>
      <c r="W2033" s="98"/>
      <c r="X2033" s="98"/>
      <c r="Y2033" s="98"/>
      <c r="Z2033" s="98"/>
      <c r="AA2033" s="98"/>
      <c r="AE2033" s="98"/>
      <c r="AF2033" s="98"/>
      <c r="AG2033" s="98"/>
      <c r="AH2033" s="98"/>
      <c r="AI2033" s="98"/>
      <c r="AJ2033" s="98"/>
      <c r="AK2033" s="98"/>
    </row>
    <row r="2034" ht="14.25">
      <c r="A2034" s="98"/>
      <c r="B2034" s="98"/>
      <c r="C2034" s="98"/>
      <c r="D2034" s="98"/>
      <c r="E2034" s="98"/>
      <c r="F2034" s="98"/>
      <c r="G2034" s="98"/>
      <c r="H2034" s="98"/>
      <c r="I2034" s="98"/>
      <c r="J2034" s="98"/>
      <c r="K2034" s="98"/>
      <c r="L2034" s="98"/>
      <c r="M2034" s="98"/>
      <c r="R2034" s="98"/>
      <c r="S2034" s="98"/>
      <c r="T2034" s="98"/>
      <c r="U2034" s="98"/>
      <c r="V2034" s="98"/>
      <c r="W2034" s="98"/>
      <c r="X2034" s="98"/>
      <c r="Y2034" s="98"/>
      <c r="Z2034" s="98"/>
      <c r="AA2034" s="98"/>
      <c r="AE2034" s="98"/>
      <c r="AF2034" s="98"/>
      <c r="AG2034" s="98"/>
      <c r="AH2034" s="98"/>
      <c r="AI2034" s="98"/>
      <c r="AJ2034" s="98"/>
      <c r="AK2034" s="98"/>
    </row>
    <row r="2035" ht="14.25">
      <c r="A2035" s="98"/>
      <c r="B2035" s="98"/>
      <c r="C2035" s="98"/>
      <c r="D2035" s="98"/>
      <c r="E2035" s="98"/>
      <c r="F2035" s="98"/>
      <c r="G2035" s="98"/>
      <c r="H2035" s="98"/>
      <c r="I2035" s="98"/>
      <c r="J2035" s="98"/>
      <c r="K2035" s="98"/>
      <c r="L2035" s="98"/>
      <c r="M2035" s="98"/>
      <c r="R2035" s="98"/>
      <c r="S2035" s="98"/>
      <c r="T2035" s="98"/>
      <c r="U2035" s="98"/>
      <c r="V2035" s="98"/>
      <c r="W2035" s="98"/>
      <c r="X2035" s="98"/>
      <c r="Y2035" s="98"/>
      <c r="Z2035" s="98"/>
      <c r="AA2035" s="98"/>
      <c r="AE2035" s="98"/>
      <c r="AF2035" s="98"/>
      <c r="AG2035" s="98"/>
      <c r="AH2035" s="98"/>
      <c r="AI2035" s="98"/>
      <c r="AJ2035" s="98"/>
      <c r="AK2035" s="98"/>
    </row>
    <row r="2036" ht="14.25">
      <c r="A2036" s="98"/>
      <c r="B2036" s="98"/>
      <c r="C2036" s="98"/>
      <c r="D2036" s="98"/>
      <c r="E2036" s="98"/>
      <c r="F2036" s="98"/>
      <c r="G2036" s="98"/>
      <c r="H2036" s="98"/>
      <c r="I2036" s="98"/>
      <c r="J2036" s="98"/>
      <c r="K2036" s="98"/>
      <c r="L2036" s="98"/>
      <c r="M2036" s="98"/>
      <c r="R2036" s="98"/>
      <c r="S2036" s="98"/>
      <c r="T2036" s="98"/>
      <c r="U2036" s="98"/>
      <c r="V2036" s="98"/>
      <c r="W2036" s="98"/>
      <c r="X2036" s="98"/>
      <c r="Y2036" s="98"/>
      <c r="Z2036" s="98"/>
      <c r="AA2036" s="98"/>
      <c r="AE2036" s="98"/>
      <c r="AF2036" s="98"/>
      <c r="AG2036" s="98"/>
      <c r="AH2036" s="98"/>
      <c r="AI2036" s="98"/>
      <c r="AJ2036" s="98"/>
      <c r="AK2036" s="98"/>
    </row>
    <row r="2037" ht="14.25">
      <c r="A2037" s="98"/>
      <c r="B2037" s="98"/>
      <c r="C2037" s="98"/>
      <c r="D2037" s="98"/>
      <c r="E2037" s="98"/>
      <c r="F2037" s="98"/>
      <c r="G2037" s="98"/>
      <c r="H2037" s="98"/>
      <c r="I2037" s="98"/>
      <c r="J2037" s="98"/>
      <c r="K2037" s="98"/>
      <c r="L2037" s="98"/>
      <c r="M2037" s="98"/>
      <c r="R2037" s="98"/>
      <c r="S2037" s="98"/>
      <c r="T2037" s="98"/>
      <c r="U2037" s="98"/>
      <c r="V2037" s="98"/>
      <c r="W2037" s="98"/>
      <c r="X2037" s="98"/>
      <c r="Y2037" s="98"/>
      <c r="Z2037" s="98"/>
      <c r="AA2037" s="98"/>
      <c r="AE2037" s="98"/>
      <c r="AF2037" s="98"/>
      <c r="AG2037" s="98"/>
      <c r="AH2037" s="98"/>
      <c r="AI2037" s="98"/>
      <c r="AJ2037" s="98"/>
      <c r="AK2037" s="98"/>
    </row>
    <row r="2038" ht="14.25">
      <c r="A2038" s="98"/>
      <c r="B2038" s="98"/>
      <c r="C2038" s="98"/>
      <c r="D2038" s="98"/>
      <c r="E2038" s="98"/>
      <c r="F2038" s="98"/>
      <c r="G2038" s="98"/>
      <c r="H2038" s="98"/>
      <c r="I2038" s="98"/>
      <c r="J2038" s="98"/>
      <c r="K2038" s="98"/>
      <c r="L2038" s="98"/>
      <c r="M2038" s="98"/>
      <c r="R2038" s="98"/>
      <c r="S2038" s="98"/>
      <c r="T2038" s="98"/>
      <c r="U2038" s="98"/>
      <c r="V2038" s="98"/>
      <c r="W2038" s="98"/>
      <c r="X2038" s="98"/>
      <c r="Y2038" s="98"/>
      <c r="Z2038" s="98"/>
      <c r="AA2038" s="98"/>
      <c r="AE2038" s="98"/>
      <c r="AF2038" s="98"/>
      <c r="AG2038" s="98"/>
      <c r="AH2038" s="98"/>
      <c r="AI2038" s="98"/>
      <c r="AJ2038" s="98"/>
      <c r="AK2038" s="98"/>
    </row>
    <row r="2039" ht="14.25">
      <c r="A2039" s="98"/>
      <c r="B2039" s="98"/>
      <c r="C2039" s="98"/>
      <c r="D2039" s="98"/>
      <c r="E2039" s="98"/>
      <c r="F2039" s="98"/>
      <c r="G2039" s="98"/>
      <c r="H2039" s="98"/>
      <c r="I2039" s="98"/>
      <c r="J2039" s="98"/>
      <c r="K2039" s="98"/>
      <c r="L2039" s="98"/>
      <c r="M2039" s="98"/>
      <c r="R2039" s="98"/>
      <c r="S2039" s="98"/>
      <c r="T2039" s="98"/>
      <c r="U2039" s="98"/>
      <c r="V2039" s="98"/>
      <c r="W2039" s="98"/>
      <c r="X2039" s="98"/>
      <c r="Y2039" s="98"/>
      <c r="Z2039" s="98"/>
      <c r="AA2039" s="98"/>
      <c r="AE2039" s="98"/>
      <c r="AF2039" s="98"/>
      <c r="AG2039" s="98"/>
      <c r="AH2039" s="98"/>
      <c r="AI2039" s="98"/>
      <c r="AJ2039" s="98"/>
      <c r="AK2039" s="98"/>
    </row>
    <row r="2040" ht="14.25">
      <c r="A2040" s="98"/>
      <c r="B2040" s="98"/>
      <c r="C2040" s="98"/>
      <c r="D2040" s="98"/>
      <c r="E2040" s="98"/>
      <c r="F2040" s="98"/>
      <c r="G2040" s="98"/>
      <c r="H2040" s="98"/>
      <c r="I2040" s="98"/>
      <c r="J2040" s="98"/>
      <c r="K2040" s="98"/>
      <c r="L2040" s="98"/>
      <c r="M2040" s="98"/>
      <c r="R2040" s="98"/>
      <c r="S2040" s="98"/>
      <c r="T2040" s="98"/>
      <c r="U2040" s="98"/>
      <c r="V2040" s="98"/>
      <c r="W2040" s="98"/>
      <c r="X2040" s="98"/>
      <c r="Y2040" s="98"/>
      <c r="Z2040" s="98"/>
      <c r="AA2040" s="98"/>
      <c r="AE2040" s="98"/>
      <c r="AF2040" s="98"/>
      <c r="AG2040" s="98"/>
      <c r="AH2040" s="98"/>
      <c r="AI2040" s="98"/>
      <c r="AJ2040" s="98"/>
      <c r="AK2040" s="98"/>
    </row>
    <row r="2041" ht="14.25">
      <c r="A2041" s="98"/>
      <c r="B2041" s="98"/>
      <c r="C2041" s="98"/>
      <c r="D2041" s="98"/>
      <c r="E2041" s="98"/>
      <c r="F2041" s="98"/>
      <c r="G2041" s="98"/>
      <c r="H2041" s="98"/>
      <c r="I2041" s="98"/>
      <c r="J2041" s="98"/>
      <c r="K2041" s="98"/>
      <c r="L2041" s="98"/>
      <c r="M2041" s="98"/>
      <c r="R2041" s="98"/>
      <c r="S2041" s="98"/>
      <c r="T2041" s="98"/>
      <c r="U2041" s="98"/>
      <c r="V2041" s="98"/>
      <c r="W2041" s="98"/>
      <c r="X2041" s="98"/>
      <c r="Y2041" s="98"/>
      <c r="Z2041" s="98"/>
      <c r="AA2041" s="98"/>
      <c r="AE2041" s="98"/>
      <c r="AF2041" s="98"/>
      <c r="AG2041" s="98"/>
      <c r="AH2041" s="98"/>
      <c r="AI2041" s="98"/>
      <c r="AJ2041" s="98"/>
      <c r="AK2041" s="98"/>
    </row>
    <row r="2042" ht="14.25">
      <c r="A2042" s="98"/>
      <c r="B2042" s="98"/>
      <c r="C2042" s="98"/>
      <c r="D2042" s="98"/>
      <c r="E2042" s="98"/>
      <c r="F2042" s="98"/>
      <c r="G2042" s="98"/>
      <c r="H2042" s="98"/>
      <c r="I2042" s="98"/>
      <c r="J2042" s="98"/>
      <c r="K2042" s="98"/>
      <c r="L2042" s="98"/>
      <c r="M2042" s="98"/>
      <c r="R2042" s="98"/>
      <c r="S2042" s="98"/>
      <c r="T2042" s="98"/>
      <c r="U2042" s="98"/>
      <c r="V2042" s="98"/>
      <c r="W2042" s="98"/>
      <c r="X2042" s="98"/>
      <c r="Y2042" s="98"/>
      <c r="Z2042" s="98"/>
      <c r="AA2042" s="98"/>
      <c r="AE2042" s="98"/>
      <c r="AF2042" s="98"/>
      <c r="AG2042" s="98"/>
      <c r="AH2042" s="98"/>
      <c r="AI2042" s="98"/>
      <c r="AJ2042" s="98"/>
      <c r="AK2042" s="98"/>
    </row>
    <row r="2043" ht="14.25">
      <c r="A2043" s="98"/>
      <c r="B2043" s="98"/>
      <c r="C2043" s="98"/>
      <c r="D2043" s="98"/>
      <c r="E2043" s="98"/>
      <c r="F2043" s="98"/>
      <c r="G2043" s="98"/>
      <c r="H2043" s="98"/>
      <c r="I2043" s="98"/>
      <c r="J2043" s="98"/>
      <c r="K2043" s="98"/>
      <c r="L2043" s="98"/>
      <c r="M2043" s="98"/>
      <c r="R2043" s="98"/>
      <c r="S2043" s="98"/>
      <c r="T2043" s="98"/>
      <c r="U2043" s="98"/>
      <c r="V2043" s="98"/>
      <c r="W2043" s="98"/>
      <c r="X2043" s="98"/>
      <c r="Y2043" s="98"/>
      <c r="Z2043" s="98"/>
      <c r="AA2043" s="98"/>
      <c r="AE2043" s="98"/>
      <c r="AF2043" s="98"/>
      <c r="AG2043" s="98"/>
      <c r="AH2043" s="98"/>
      <c r="AI2043" s="98"/>
      <c r="AJ2043" s="98"/>
      <c r="AK2043" s="98"/>
    </row>
    <row r="2044" ht="14.25">
      <c r="A2044" s="98"/>
      <c r="B2044" s="98"/>
      <c r="C2044" s="98"/>
      <c r="D2044" s="98"/>
      <c r="E2044" s="98"/>
      <c r="F2044" s="98"/>
      <c r="G2044" s="98"/>
      <c r="H2044" s="98"/>
      <c r="I2044" s="98"/>
      <c r="J2044" s="98"/>
      <c r="K2044" s="98"/>
      <c r="L2044" s="98"/>
      <c r="M2044" s="98"/>
      <c r="R2044" s="98"/>
      <c r="S2044" s="98"/>
      <c r="T2044" s="98"/>
      <c r="U2044" s="98"/>
      <c r="V2044" s="98"/>
      <c r="W2044" s="98"/>
      <c r="X2044" s="98"/>
      <c r="Y2044" s="98"/>
      <c r="Z2044" s="98"/>
      <c r="AA2044" s="98"/>
      <c r="AE2044" s="98"/>
      <c r="AF2044" s="98"/>
      <c r="AG2044" s="98"/>
      <c r="AH2044" s="98"/>
      <c r="AI2044" s="98"/>
      <c r="AJ2044" s="98"/>
      <c r="AK2044" s="98"/>
    </row>
    <row r="2045" ht="14.25">
      <c r="A2045" s="98"/>
      <c r="B2045" s="98"/>
      <c r="C2045" s="98"/>
      <c r="D2045" s="98"/>
      <c r="E2045" s="98"/>
      <c r="F2045" s="98"/>
      <c r="G2045" s="98"/>
      <c r="H2045" s="98"/>
      <c r="I2045" s="98"/>
      <c r="J2045" s="98"/>
      <c r="K2045" s="98"/>
      <c r="L2045" s="98"/>
      <c r="M2045" s="98"/>
      <c r="R2045" s="98"/>
      <c r="S2045" s="98"/>
      <c r="T2045" s="98"/>
      <c r="U2045" s="98"/>
      <c r="V2045" s="98"/>
      <c r="W2045" s="98"/>
      <c r="X2045" s="98"/>
      <c r="Y2045" s="98"/>
      <c r="Z2045" s="98"/>
      <c r="AA2045" s="98"/>
      <c r="AE2045" s="98"/>
      <c r="AF2045" s="98"/>
      <c r="AG2045" s="98"/>
      <c r="AH2045" s="98"/>
      <c r="AI2045" s="98"/>
      <c r="AJ2045" s="98"/>
      <c r="AK2045" s="98"/>
    </row>
    <row r="2046" ht="14.25">
      <c r="A2046" s="98"/>
      <c r="B2046" s="98"/>
      <c r="C2046" s="98"/>
      <c r="D2046" s="98"/>
      <c r="E2046" s="98"/>
      <c r="F2046" s="98"/>
      <c r="G2046" s="98"/>
      <c r="H2046" s="98"/>
      <c r="I2046" s="98"/>
      <c r="J2046" s="98"/>
      <c r="K2046" s="98"/>
      <c r="L2046" s="98"/>
      <c r="M2046" s="98"/>
      <c r="R2046" s="98"/>
      <c r="S2046" s="98"/>
      <c r="T2046" s="98"/>
      <c r="U2046" s="98"/>
      <c r="V2046" s="98"/>
      <c r="W2046" s="98"/>
      <c r="X2046" s="98"/>
      <c r="Y2046" s="98"/>
      <c r="Z2046" s="98"/>
      <c r="AA2046" s="98"/>
      <c r="AE2046" s="98"/>
      <c r="AF2046" s="98"/>
      <c r="AG2046" s="98"/>
      <c r="AH2046" s="98"/>
      <c r="AI2046" s="98"/>
      <c r="AJ2046" s="98"/>
      <c r="AK2046" s="98"/>
    </row>
    <row r="2047" ht="14.25">
      <c r="A2047" s="98"/>
      <c r="B2047" s="98"/>
      <c r="C2047" s="98"/>
      <c r="D2047" s="98"/>
      <c r="E2047" s="98"/>
      <c r="F2047" s="98"/>
      <c r="G2047" s="98"/>
      <c r="H2047" s="98"/>
      <c r="I2047" s="98"/>
      <c r="J2047" s="98"/>
      <c r="K2047" s="98"/>
      <c r="L2047" s="98"/>
      <c r="M2047" s="98"/>
      <c r="R2047" s="98"/>
      <c r="S2047" s="98"/>
      <c r="T2047" s="98"/>
      <c r="U2047" s="98"/>
      <c r="V2047" s="98"/>
      <c r="W2047" s="98"/>
      <c r="X2047" s="98"/>
      <c r="Y2047" s="98"/>
      <c r="Z2047" s="98"/>
      <c r="AA2047" s="98"/>
      <c r="AE2047" s="98"/>
      <c r="AF2047" s="98"/>
      <c r="AG2047" s="98"/>
      <c r="AH2047" s="98"/>
      <c r="AI2047" s="98"/>
      <c r="AJ2047" s="98"/>
      <c r="AK2047" s="98"/>
    </row>
    <row r="2048" ht="14.25">
      <c r="A2048" s="98"/>
      <c r="B2048" s="98"/>
      <c r="C2048" s="98"/>
      <c r="D2048" s="98"/>
      <c r="E2048" s="98"/>
      <c r="F2048" s="98"/>
      <c r="G2048" s="98"/>
      <c r="H2048" s="98"/>
      <c r="I2048" s="98"/>
      <c r="J2048" s="98"/>
      <c r="K2048" s="98"/>
      <c r="L2048" s="98"/>
      <c r="M2048" s="98"/>
      <c r="R2048" s="98"/>
      <c r="S2048" s="98"/>
      <c r="T2048" s="98"/>
      <c r="U2048" s="98"/>
      <c r="V2048" s="98"/>
      <c r="W2048" s="98"/>
      <c r="X2048" s="98"/>
      <c r="Y2048" s="98"/>
      <c r="Z2048" s="98"/>
      <c r="AA2048" s="98"/>
      <c r="AE2048" s="98"/>
      <c r="AF2048" s="98"/>
      <c r="AG2048" s="98"/>
      <c r="AH2048" s="98"/>
      <c r="AI2048" s="98"/>
      <c r="AJ2048" s="98"/>
      <c r="AK2048" s="98"/>
    </row>
    <row r="2049" ht="14.25">
      <c r="A2049" s="98"/>
      <c r="B2049" s="98"/>
      <c r="C2049" s="98"/>
      <c r="D2049" s="98"/>
      <c r="E2049" s="98"/>
      <c r="F2049" s="98"/>
      <c r="G2049" s="98"/>
      <c r="H2049" s="98"/>
      <c r="I2049" s="98"/>
      <c r="J2049" s="98"/>
      <c r="K2049" s="98"/>
      <c r="L2049" s="98"/>
      <c r="M2049" s="98"/>
      <c r="R2049" s="98"/>
      <c r="S2049" s="98"/>
      <c r="T2049" s="98"/>
      <c r="U2049" s="98"/>
      <c r="V2049" s="98"/>
      <c r="W2049" s="98"/>
      <c r="X2049" s="98"/>
      <c r="Y2049" s="98"/>
      <c r="Z2049" s="98"/>
      <c r="AA2049" s="98"/>
      <c r="AE2049" s="98"/>
      <c r="AF2049" s="98"/>
      <c r="AG2049" s="98"/>
      <c r="AH2049" s="98"/>
      <c r="AI2049" s="98"/>
      <c r="AJ2049" s="98"/>
      <c r="AK2049" s="98"/>
    </row>
    <row r="2050" ht="14.25">
      <c r="A2050" s="98"/>
      <c r="B2050" s="98"/>
      <c r="C2050" s="98"/>
      <c r="D2050" s="98"/>
      <c r="E2050" s="98"/>
      <c r="F2050" s="98"/>
      <c r="G2050" s="98"/>
      <c r="H2050" s="98"/>
      <c r="I2050" s="98"/>
      <c r="J2050" s="98"/>
      <c r="K2050" s="98"/>
      <c r="L2050" s="98"/>
      <c r="M2050" s="98"/>
      <c r="R2050" s="98"/>
      <c r="S2050" s="98"/>
      <c r="T2050" s="98"/>
      <c r="U2050" s="98"/>
      <c r="V2050" s="98"/>
      <c r="W2050" s="98"/>
      <c r="X2050" s="98"/>
      <c r="Y2050" s="98"/>
      <c r="Z2050" s="98"/>
      <c r="AA2050" s="98"/>
      <c r="AE2050" s="98"/>
      <c r="AF2050" s="98"/>
      <c r="AG2050" s="98"/>
      <c r="AH2050" s="98"/>
      <c r="AI2050" s="98"/>
      <c r="AJ2050" s="98"/>
      <c r="AK2050" s="98"/>
    </row>
    <row r="2051" ht="14.25">
      <c r="A2051" s="98"/>
      <c r="B2051" s="98"/>
      <c r="C2051" s="98"/>
      <c r="D2051" s="98"/>
      <c r="E2051" s="98"/>
      <c r="F2051" s="98"/>
      <c r="G2051" s="98"/>
      <c r="H2051" s="98"/>
      <c r="I2051" s="98"/>
      <c r="J2051" s="98"/>
      <c r="K2051" s="98"/>
      <c r="L2051" s="98"/>
      <c r="M2051" s="98"/>
      <c r="R2051" s="98"/>
      <c r="S2051" s="98"/>
      <c r="T2051" s="98"/>
      <c r="U2051" s="98"/>
      <c r="V2051" s="98"/>
      <c r="W2051" s="98"/>
      <c r="X2051" s="98"/>
      <c r="Y2051" s="98"/>
      <c r="Z2051" s="98"/>
      <c r="AA2051" s="98"/>
      <c r="AE2051" s="98"/>
      <c r="AF2051" s="98"/>
      <c r="AG2051" s="98"/>
      <c r="AH2051" s="98"/>
      <c r="AI2051" s="98"/>
      <c r="AJ2051" s="98"/>
      <c r="AK2051" s="98"/>
    </row>
    <row r="2052" ht="14.25">
      <c r="A2052" s="98"/>
      <c r="B2052" s="98"/>
      <c r="C2052" s="98"/>
      <c r="D2052" s="98"/>
      <c r="E2052" s="98"/>
      <c r="F2052" s="98"/>
      <c r="G2052" s="98"/>
      <c r="H2052" s="98"/>
      <c r="I2052" s="98"/>
      <c r="J2052" s="98"/>
      <c r="K2052" s="98"/>
      <c r="L2052" s="98"/>
      <c r="M2052" s="98"/>
      <c r="R2052" s="98"/>
      <c r="S2052" s="98"/>
      <c r="T2052" s="98"/>
      <c r="U2052" s="98"/>
      <c r="V2052" s="98"/>
      <c r="W2052" s="98"/>
      <c r="X2052" s="98"/>
      <c r="Y2052" s="98"/>
      <c r="Z2052" s="98"/>
      <c r="AA2052" s="98"/>
      <c r="AE2052" s="98"/>
      <c r="AF2052" s="98"/>
      <c r="AG2052" s="98"/>
      <c r="AH2052" s="98"/>
      <c r="AI2052" s="98"/>
      <c r="AJ2052" s="98"/>
      <c r="AK2052" s="98"/>
    </row>
    <row r="2053" ht="14.25">
      <c r="A2053" s="98"/>
      <c r="B2053" s="98"/>
      <c r="C2053" s="98"/>
      <c r="D2053" s="98"/>
      <c r="E2053" s="98"/>
      <c r="F2053" s="98"/>
      <c r="G2053" s="98"/>
      <c r="H2053" s="98"/>
      <c r="I2053" s="98"/>
      <c r="J2053" s="98"/>
      <c r="K2053" s="98"/>
      <c r="L2053" s="98"/>
      <c r="M2053" s="98"/>
      <c r="R2053" s="98"/>
      <c r="S2053" s="98"/>
      <c r="T2053" s="98"/>
      <c r="U2053" s="98"/>
      <c r="V2053" s="98"/>
      <c r="W2053" s="98"/>
      <c r="X2053" s="98"/>
      <c r="Y2053" s="98"/>
      <c r="Z2053" s="98"/>
      <c r="AA2053" s="98"/>
      <c r="AE2053" s="98"/>
      <c r="AF2053" s="98"/>
      <c r="AG2053" s="98"/>
      <c r="AH2053" s="98"/>
      <c r="AI2053" s="98"/>
      <c r="AJ2053" s="98"/>
      <c r="AK2053" s="98"/>
    </row>
    <row r="2054" ht="14.25">
      <c r="A2054" s="98"/>
      <c r="B2054" s="98"/>
      <c r="C2054" s="98"/>
      <c r="D2054" s="98"/>
      <c r="E2054" s="98"/>
      <c r="F2054" s="98"/>
      <c r="G2054" s="98"/>
      <c r="H2054" s="98"/>
      <c r="I2054" s="98"/>
      <c r="J2054" s="98"/>
      <c r="K2054" s="98"/>
      <c r="L2054" s="98"/>
      <c r="M2054" s="98"/>
      <c r="R2054" s="98"/>
      <c r="S2054" s="98"/>
      <c r="T2054" s="98"/>
      <c r="U2054" s="98"/>
      <c r="V2054" s="98"/>
      <c r="W2054" s="98"/>
      <c r="X2054" s="98"/>
      <c r="Y2054" s="98"/>
      <c r="Z2054" s="98"/>
      <c r="AA2054" s="98"/>
      <c r="AE2054" s="98"/>
      <c r="AF2054" s="98"/>
      <c r="AG2054" s="98"/>
      <c r="AH2054" s="98"/>
      <c r="AI2054" s="98"/>
      <c r="AJ2054" s="98"/>
      <c r="AK2054" s="98"/>
    </row>
    <row r="2055" ht="14.25">
      <c r="A2055" s="98"/>
      <c r="B2055" s="98"/>
      <c r="C2055" s="98"/>
      <c r="D2055" s="98"/>
      <c r="E2055" s="98"/>
      <c r="F2055" s="98"/>
      <c r="G2055" s="98"/>
      <c r="H2055" s="98"/>
      <c r="I2055" s="98"/>
      <c r="J2055" s="98"/>
      <c r="K2055" s="98"/>
      <c r="L2055" s="98"/>
      <c r="M2055" s="98"/>
      <c r="R2055" s="98"/>
      <c r="S2055" s="98"/>
      <c r="T2055" s="98"/>
      <c r="U2055" s="98"/>
      <c r="V2055" s="98"/>
      <c r="W2055" s="98"/>
      <c r="X2055" s="98"/>
      <c r="Y2055" s="98"/>
      <c r="Z2055" s="98"/>
      <c r="AA2055" s="98"/>
      <c r="AE2055" s="98"/>
      <c r="AF2055" s="98"/>
      <c r="AG2055" s="98"/>
      <c r="AH2055" s="98"/>
      <c r="AI2055" s="98"/>
      <c r="AJ2055" s="98"/>
      <c r="AK2055" s="98"/>
    </row>
    <row r="2056" ht="14.25">
      <c r="A2056" s="98"/>
      <c r="B2056" s="98"/>
      <c r="C2056" s="98"/>
      <c r="D2056" s="98"/>
      <c r="E2056" s="98"/>
      <c r="F2056" s="98"/>
      <c r="G2056" s="98"/>
      <c r="H2056" s="98"/>
      <c r="I2056" s="98"/>
      <c r="J2056" s="98"/>
      <c r="K2056" s="98"/>
      <c r="L2056" s="98"/>
      <c r="M2056" s="98"/>
      <c r="R2056" s="98"/>
      <c r="S2056" s="98"/>
      <c r="T2056" s="98"/>
      <c r="U2056" s="98"/>
      <c r="V2056" s="98"/>
      <c r="W2056" s="98"/>
      <c r="X2056" s="98"/>
      <c r="Y2056" s="98"/>
      <c r="Z2056" s="98"/>
      <c r="AA2056" s="98"/>
      <c r="AE2056" s="98"/>
      <c r="AF2056" s="98"/>
      <c r="AG2056" s="98"/>
      <c r="AH2056" s="98"/>
      <c r="AI2056" s="98"/>
      <c r="AJ2056" s="98"/>
      <c r="AK2056" s="98"/>
    </row>
    <row r="2057" ht="14.25">
      <c r="A2057" s="98"/>
      <c r="B2057" s="98"/>
      <c r="C2057" s="98"/>
      <c r="D2057" s="98"/>
      <c r="E2057" s="98"/>
      <c r="F2057" s="98"/>
      <c r="G2057" s="98"/>
      <c r="H2057" s="98"/>
      <c r="I2057" s="98"/>
      <c r="J2057" s="98"/>
      <c r="K2057" s="98"/>
      <c r="L2057" s="98"/>
      <c r="M2057" s="98"/>
      <c r="R2057" s="98"/>
      <c r="S2057" s="98"/>
      <c r="T2057" s="98"/>
      <c r="U2057" s="98"/>
      <c r="V2057" s="98"/>
      <c r="W2057" s="98"/>
      <c r="X2057" s="98"/>
      <c r="Y2057" s="98"/>
      <c r="Z2057" s="98"/>
      <c r="AA2057" s="98"/>
      <c r="AE2057" s="98"/>
      <c r="AF2057" s="98"/>
      <c r="AG2057" s="98"/>
      <c r="AH2057" s="98"/>
      <c r="AI2057" s="98"/>
      <c r="AJ2057" s="98"/>
      <c r="AK2057" s="98"/>
    </row>
    <row r="2058" ht="14.25">
      <c r="A2058" s="98"/>
      <c r="B2058" s="98"/>
      <c r="C2058" s="98"/>
      <c r="D2058" s="98"/>
      <c r="E2058" s="98"/>
      <c r="F2058" s="98"/>
      <c r="G2058" s="98"/>
      <c r="H2058" s="98"/>
      <c r="I2058" s="98"/>
      <c r="J2058" s="98"/>
      <c r="K2058" s="98"/>
      <c r="L2058" s="98"/>
      <c r="M2058" s="98"/>
      <c r="R2058" s="98"/>
      <c r="S2058" s="98"/>
      <c r="T2058" s="98"/>
      <c r="U2058" s="98"/>
      <c r="V2058" s="98"/>
      <c r="W2058" s="98"/>
      <c r="X2058" s="98"/>
      <c r="Y2058" s="98"/>
      <c r="Z2058" s="98"/>
      <c r="AA2058" s="98"/>
      <c r="AE2058" s="98"/>
      <c r="AF2058" s="98"/>
      <c r="AG2058" s="98"/>
      <c r="AH2058" s="98"/>
      <c r="AI2058" s="98"/>
      <c r="AJ2058" s="98"/>
      <c r="AK2058" s="98"/>
    </row>
    <row r="2059" ht="14.25">
      <c r="A2059" s="98"/>
      <c r="B2059" s="98"/>
      <c r="C2059" s="98"/>
      <c r="D2059" s="98"/>
      <c r="E2059" s="98"/>
      <c r="F2059" s="98"/>
      <c r="G2059" s="98"/>
      <c r="H2059" s="98"/>
      <c r="I2059" s="98"/>
      <c r="J2059" s="98"/>
      <c r="K2059" s="98"/>
      <c r="L2059" s="98"/>
      <c r="M2059" s="98"/>
      <c r="R2059" s="98"/>
      <c r="S2059" s="98"/>
      <c r="T2059" s="98"/>
      <c r="U2059" s="98"/>
      <c r="V2059" s="98"/>
      <c r="W2059" s="98"/>
      <c r="X2059" s="98"/>
      <c r="Y2059" s="98"/>
      <c r="Z2059" s="98"/>
      <c r="AA2059" s="98"/>
      <c r="AE2059" s="98"/>
      <c r="AF2059" s="98"/>
      <c r="AG2059" s="98"/>
      <c r="AH2059" s="98"/>
      <c r="AI2059" s="98"/>
      <c r="AJ2059" s="98"/>
      <c r="AK2059" s="98"/>
    </row>
    <row r="2060" ht="14.25">
      <c r="A2060" s="98"/>
      <c r="B2060" s="98"/>
      <c r="C2060" s="98"/>
      <c r="D2060" s="98"/>
      <c r="E2060" s="98"/>
      <c r="F2060" s="98"/>
      <c r="G2060" s="98"/>
      <c r="H2060" s="98"/>
      <c r="I2060" s="98"/>
      <c r="J2060" s="98"/>
      <c r="K2060" s="98"/>
      <c r="L2060" s="98"/>
      <c r="M2060" s="98"/>
      <c r="R2060" s="98"/>
      <c r="S2060" s="98"/>
      <c r="T2060" s="98"/>
      <c r="U2060" s="98"/>
      <c r="V2060" s="98"/>
      <c r="W2060" s="98"/>
      <c r="X2060" s="98"/>
      <c r="Y2060" s="98"/>
      <c r="Z2060" s="98"/>
      <c r="AA2060" s="98"/>
      <c r="AE2060" s="98"/>
      <c r="AF2060" s="98"/>
      <c r="AG2060" s="98"/>
      <c r="AH2060" s="98"/>
      <c r="AI2060" s="98"/>
      <c r="AJ2060" s="98"/>
      <c r="AK2060" s="98"/>
    </row>
    <row r="2061" ht="14.25">
      <c r="A2061" s="98"/>
      <c r="B2061" s="98"/>
      <c r="C2061" s="98"/>
      <c r="D2061" s="98"/>
      <c r="E2061" s="98"/>
      <c r="F2061" s="98"/>
      <c r="G2061" s="98"/>
      <c r="H2061" s="98"/>
      <c r="I2061" s="98"/>
      <c r="J2061" s="98"/>
      <c r="K2061" s="98"/>
      <c r="L2061" s="98"/>
      <c r="M2061" s="98"/>
      <c r="R2061" s="98"/>
      <c r="S2061" s="98"/>
      <c r="T2061" s="98"/>
      <c r="U2061" s="98"/>
      <c r="V2061" s="98"/>
      <c r="W2061" s="98"/>
      <c r="X2061" s="98"/>
      <c r="Y2061" s="98"/>
      <c r="Z2061" s="98"/>
      <c r="AA2061" s="98"/>
      <c r="AE2061" s="98"/>
      <c r="AF2061" s="98"/>
      <c r="AG2061" s="98"/>
      <c r="AH2061" s="98"/>
      <c r="AI2061" s="98"/>
      <c r="AJ2061" s="98"/>
      <c r="AK2061" s="98"/>
    </row>
    <row r="2062" ht="14.25">
      <c r="A2062" s="98"/>
      <c r="B2062" s="98"/>
      <c r="C2062" s="98"/>
      <c r="D2062" s="98"/>
      <c r="E2062" s="98"/>
      <c r="F2062" s="98"/>
      <c r="G2062" s="98"/>
      <c r="H2062" s="98"/>
      <c r="I2062" s="98"/>
      <c r="J2062" s="98"/>
      <c r="K2062" s="98"/>
      <c r="L2062" s="98"/>
      <c r="M2062" s="98"/>
      <c r="R2062" s="98"/>
      <c r="S2062" s="98"/>
      <c r="T2062" s="98"/>
      <c r="U2062" s="98"/>
      <c r="V2062" s="98"/>
      <c r="W2062" s="98"/>
      <c r="X2062" s="98"/>
      <c r="Y2062" s="98"/>
      <c r="Z2062" s="98"/>
      <c r="AA2062" s="98"/>
      <c r="AE2062" s="98"/>
      <c r="AF2062" s="98"/>
      <c r="AG2062" s="98"/>
      <c r="AH2062" s="98"/>
      <c r="AI2062" s="98"/>
      <c r="AJ2062" s="98"/>
      <c r="AK2062" s="98"/>
    </row>
    <row r="2063" ht="14.25">
      <c r="A2063" s="98"/>
      <c r="B2063" s="98"/>
      <c r="C2063" s="98"/>
      <c r="D2063" s="98"/>
      <c r="E2063" s="98"/>
      <c r="F2063" s="98"/>
      <c r="G2063" s="98"/>
      <c r="H2063" s="98"/>
      <c r="I2063" s="98"/>
      <c r="J2063" s="98"/>
      <c r="K2063" s="98"/>
      <c r="L2063" s="98"/>
      <c r="M2063" s="98"/>
      <c r="R2063" s="98"/>
      <c r="S2063" s="98"/>
      <c r="T2063" s="98"/>
      <c r="U2063" s="98"/>
      <c r="V2063" s="98"/>
      <c r="W2063" s="98"/>
      <c r="X2063" s="98"/>
      <c r="Y2063" s="98"/>
      <c r="Z2063" s="98"/>
      <c r="AA2063" s="98"/>
      <c r="AE2063" s="98"/>
      <c r="AF2063" s="98"/>
      <c r="AG2063" s="98"/>
      <c r="AH2063" s="98"/>
      <c r="AI2063" s="98"/>
      <c r="AJ2063" s="98"/>
      <c r="AK2063" s="98"/>
    </row>
    <row r="2064" ht="14.25">
      <c r="A2064" s="98"/>
      <c r="B2064" s="98"/>
      <c r="C2064" s="98"/>
      <c r="D2064" s="98"/>
      <c r="E2064" s="98"/>
      <c r="F2064" s="98"/>
      <c r="G2064" s="98"/>
      <c r="H2064" s="98"/>
      <c r="I2064" s="98"/>
      <c r="J2064" s="98"/>
      <c r="K2064" s="98"/>
      <c r="L2064" s="98"/>
      <c r="M2064" s="98"/>
      <c r="R2064" s="98"/>
      <c r="S2064" s="98"/>
      <c r="T2064" s="98"/>
      <c r="U2064" s="98"/>
      <c r="V2064" s="98"/>
      <c r="W2064" s="98"/>
      <c r="X2064" s="98"/>
      <c r="Y2064" s="98"/>
      <c r="Z2064" s="98"/>
      <c r="AA2064" s="98"/>
      <c r="AE2064" s="98"/>
      <c r="AF2064" s="98"/>
      <c r="AG2064" s="98"/>
      <c r="AH2064" s="98"/>
      <c r="AI2064" s="98"/>
      <c r="AJ2064" s="98"/>
      <c r="AK2064" s="98"/>
    </row>
    <row r="2065" ht="14.25">
      <c r="A2065" s="98"/>
      <c r="B2065" s="98"/>
      <c r="C2065" s="98"/>
      <c r="D2065" s="98"/>
      <c r="E2065" s="98"/>
      <c r="F2065" s="98"/>
      <c r="G2065" s="98"/>
      <c r="H2065" s="98"/>
      <c r="I2065" s="98"/>
      <c r="J2065" s="98"/>
      <c r="K2065" s="98"/>
      <c r="L2065" s="98"/>
      <c r="M2065" s="98"/>
      <c r="R2065" s="98"/>
      <c r="S2065" s="98"/>
      <c r="T2065" s="98"/>
      <c r="U2065" s="98"/>
      <c r="V2065" s="98"/>
      <c r="W2065" s="98"/>
      <c r="X2065" s="98"/>
      <c r="Y2065" s="98"/>
      <c r="Z2065" s="98"/>
      <c r="AA2065" s="98"/>
      <c r="AE2065" s="98"/>
      <c r="AF2065" s="98"/>
      <c r="AG2065" s="98"/>
      <c r="AH2065" s="98"/>
      <c r="AI2065" s="98"/>
      <c r="AJ2065" s="98"/>
      <c r="AK2065" s="98"/>
    </row>
    <row r="2066" ht="14.25">
      <c r="A2066" s="98"/>
      <c r="B2066" s="98"/>
      <c r="C2066" s="98"/>
      <c r="D2066" s="98"/>
      <c r="E2066" s="98"/>
      <c r="F2066" s="98"/>
      <c r="G2066" s="98"/>
      <c r="H2066" s="98"/>
      <c r="I2066" s="98"/>
      <c r="J2066" s="98"/>
      <c r="K2066" s="98"/>
      <c r="L2066" s="98"/>
      <c r="M2066" s="98"/>
      <c r="R2066" s="98"/>
      <c r="S2066" s="98"/>
      <c r="T2066" s="98"/>
      <c r="U2066" s="98"/>
      <c r="V2066" s="98"/>
      <c r="W2066" s="98"/>
      <c r="X2066" s="98"/>
      <c r="Y2066" s="98"/>
      <c r="Z2066" s="98"/>
      <c r="AA2066" s="98"/>
      <c r="AE2066" s="98"/>
      <c r="AF2066" s="98"/>
      <c r="AG2066" s="98"/>
      <c r="AH2066" s="98"/>
      <c r="AI2066" s="98"/>
      <c r="AJ2066" s="98"/>
      <c r="AK2066" s="98"/>
    </row>
    <row r="2067" ht="14.25">
      <c r="A2067" s="98"/>
      <c r="B2067" s="98"/>
      <c r="C2067" s="98"/>
      <c r="D2067" s="98"/>
      <c r="E2067" s="98"/>
      <c r="F2067" s="98"/>
      <c r="G2067" s="98"/>
      <c r="H2067" s="98"/>
      <c r="I2067" s="98"/>
      <c r="J2067" s="98"/>
      <c r="K2067" s="98"/>
      <c r="L2067" s="98"/>
      <c r="M2067" s="98"/>
      <c r="R2067" s="98"/>
      <c r="S2067" s="98"/>
      <c r="T2067" s="98"/>
      <c r="U2067" s="98"/>
      <c r="V2067" s="98"/>
      <c r="W2067" s="98"/>
      <c r="X2067" s="98"/>
      <c r="Y2067" s="98"/>
      <c r="Z2067" s="98"/>
      <c r="AA2067" s="98"/>
      <c r="AE2067" s="98"/>
      <c r="AF2067" s="98"/>
      <c r="AG2067" s="98"/>
      <c r="AH2067" s="98"/>
      <c r="AI2067" s="98"/>
      <c r="AJ2067" s="98"/>
      <c r="AK2067" s="98"/>
    </row>
    <row r="2068" ht="14.25">
      <c r="A2068" s="98"/>
      <c r="B2068" s="98"/>
      <c r="C2068" s="98"/>
      <c r="D2068" s="98"/>
      <c r="E2068" s="98"/>
      <c r="F2068" s="98"/>
      <c r="G2068" s="98"/>
      <c r="H2068" s="98"/>
      <c r="I2068" s="98"/>
      <c r="J2068" s="98"/>
      <c r="K2068" s="98"/>
      <c r="L2068" s="98"/>
      <c r="M2068" s="98"/>
      <c r="R2068" s="98"/>
      <c r="S2068" s="98"/>
      <c r="T2068" s="98"/>
      <c r="U2068" s="98"/>
      <c r="V2068" s="98"/>
      <c r="W2068" s="98"/>
      <c r="X2068" s="98"/>
      <c r="Y2068" s="98"/>
      <c r="Z2068" s="98"/>
      <c r="AA2068" s="98"/>
      <c r="AE2068" s="98"/>
      <c r="AF2068" s="98"/>
      <c r="AG2068" s="98"/>
      <c r="AH2068" s="98"/>
      <c r="AI2068" s="98"/>
      <c r="AJ2068" s="98"/>
      <c r="AK2068" s="98"/>
    </row>
    <row r="2069" ht="14.25">
      <c r="A2069" s="98"/>
      <c r="B2069" s="98"/>
      <c r="C2069" s="98"/>
      <c r="D2069" s="98"/>
      <c r="E2069" s="98"/>
      <c r="F2069" s="98"/>
      <c r="G2069" s="98"/>
      <c r="H2069" s="98"/>
      <c r="I2069" s="98"/>
      <c r="J2069" s="98"/>
      <c r="K2069" s="98"/>
      <c r="L2069" s="98"/>
      <c r="M2069" s="98"/>
      <c r="R2069" s="98"/>
      <c r="S2069" s="98"/>
      <c r="T2069" s="98"/>
      <c r="U2069" s="98"/>
      <c r="V2069" s="98"/>
      <c r="W2069" s="98"/>
      <c r="X2069" s="98"/>
      <c r="Y2069" s="98"/>
      <c r="Z2069" s="98"/>
      <c r="AA2069" s="98"/>
      <c r="AE2069" s="98"/>
      <c r="AF2069" s="98"/>
      <c r="AG2069" s="98"/>
      <c r="AH2069" s="98"/>
      <c r="AI2069" s="98"/>
      <c r="AJ2069" s="98"/>
      <c r="AK2069" s="98"/>
    </row>
    <row r="2070" ht="14.25">
      <c r="A2070" s="98"/>
      <c r="B2070" s="98"/>
      <c r="C2070" s="98"/>
      <c r="D2070" s="98"/>
      <c r="E2070" s="98"/>
      <c r="F2070" s="98"/>
      <c r="G2070" s="98"/>
      <c r="H2070" s="98"/>
      <c r="I2070" s="98"/>
      <c r="J2070" s="98"/>
      <c r="K2070" s="98"/>
      <c r="L2070" s="98"/>
      <c r="M2070" s="98"/>
      <c r="R2070" s="98"/>
      <c r="S2070" s="98"/>
      <c r="T2070" s="98"/>
      <c r="U2070" s="98"/>
      <c r="V2070" s="98"/>
      <c r="W2070" s="98"/>
      <c r="X2070" s="98"/>
      <c r="Y2070" s="98"/>
      <c r="Z2070" s="98"/>
      <c r="AA2070" s="98"/>
      <c r="AE2070" s="98"/>
      <c r="AF2070" s="98"/>
      <c r="AG2070" s="98"/>
      <c r="AH2070" s="98"/>
      <c r="AI2070" s="98"/>
      <c r="AJ2070" s="98"/>
      <c r="AK2070" s="98"/>
    </row>
    <row r="2071" ht="14.25">
      <c r="A2071" s="98"/>
      <c r="B2071" s="98"/>
      <c r="C2071" s="98"/>
      <c r="D2071" s="98"/>
      <c r="E2071" s="98"/>
      <c r="F2071" s="98"/>
      <c r="G2071" s="98"/>
      <c r="H2071" s="98"/>
      <c r="I2071" s="98"/>
      <c r="J2071" s="98"/>
      <c r="K2071" s="98"/>
      <c r="L2071" s="98"/>
      <c r="M2071" s="98"/>
      <c r="R2071" s="98"/>
      <c r="S2071" s="98"/>
      <c r="T2071" s="98"/>
      <c r="U2071" s="98"/>
      <c r="V2071" s="98"/>
      <c r="W2071" s="98"/>
      <c r="X2071" s="98"/>
      <c r="Y2071" s="98"/>
      <c r="Z2071" s="98"/>
      <c r="AA2071" s="98"/>
      <c r="AE2071" s="98"/>
      <c r="AF2071" s="98"/>
      <c r="AG2071" s="98"/>
      <c r="AH2071" s="98"/>
      <c r="AI2071" s="98"/>
      <c r="AJ2071" s="98"/>
      <c r="AK2071" s="98"/>
    </row>
    <row r="2072" ht="14.25">
      <c r="A2072" s="98"/>
      <c r="B2072" s="98"/>
      <c r="C2072" s="98"/>
      <c r="D2072" s="98"/>
      <c r="E2072" s="98"/>
      <c r="F2072" s="98"/>
      <c r="G2072" s="98"/>
      <c r="H2072" s="98"/>
      <c r="I2072" s="98"/>
      <c r="J2072" s="98"/>
      <c r="K2072" s="98"/>
      <c r="L2072" s="98"/>
      <c r="M2072" s="98"/>
      <c r="R2072" s="98"/>
      <c r="S2072" s="98"/>
      <c r="T2072" s="98"/>
      <c r="U2072" s="98"/>
      <c r="V2072" s="98"/>
      <c r="W2072" s="98"/>
      <c r="X2072" s="98"/>
      <c r="Y2072" s="98"/>
      <c r="Z2072" s="98"/>
      <c r="AA2072" s="98"/>
      <c r="AE2072" s="98"/>
      <c r="AF2072" s="98"/>
      <c r="AG2072" s="98"/>
      <c r="AH2072" s="98"/>
      <c r="AI2072" s="98"/>
      <c r="AJ2072" s="98"/>
      <c r="AK2072" s="98"/>
    </row>
    <row r="2073" ht="14.25">
      <c r="A2073" s="98"/>
      <c r="B2073" s="98"/>
      <c r="C2073" s="98"/>
      <c r="D2073" s="98"/>
      <c r="E2073" s="98"/>
      <c r="F2073" s="98"/>
      <c r="G2073" s="98"/>
      <c r="H2073" s="98"/>
      <c r="I2073" s="98"/>
      <c r="J2073" s="98"/>
      <c r="K2073" s="98"/>
      <c r="L2073" s="98"/>
      <c r="M2073" s="98"/>
      <c r="R2073" s="98"/>
      <c r="S2073" s="98"/>
      <c r="T2073" s="98"/>
      <c r="U2073" s="98"/>
      <c r="V2073" s="98"/>
      <c r="W2073" s="98"/>
      <c r="X2073" s="98"/>
      <c r="Y2073" s="98"/>
      <c r="Z2073" s="98"/>
      <c r="AA2073" s="98"/>
      <c r="AE2073" s="98"/>
      <c r="AF2073" s="98"/>
      <c r="AG2073" s="98"/>
      <c r="AH2073" s="98"/>
      <c r="AI2073" s="98"/>
      <c r="AJ2073" s="98"/>
      <c r="AK2073" s="98"/>
    </row>
    <row r="2074" ht="14.25">
      <c r="A2074" s="98"/>
      <c r="B2074" s="98"/>
      <c r="C2074" s="98"/>
      <c r="D2074" s="98"/>
      <c r="E2074" s="98"/>
      <c r="F2074" s="98"/>
      <c r="G2074" s="98"/>
      <c r="H2074" s="98"/>
      <c r="I2074" s="98"/>
      <c r="J2074" s="98"/>
      <c r="K2074" s="98"/>
      <c r="L2074" s="98"/>
      <c r="M2074" s="98"/>
      <c r="R2074" s="98"/>
      <c r="S2074" s="98"/>
      <c r="T2074" s="98"/>
      <c r="U2074" s="98"/>
      <c r="V2074" s="98"/>
      <c r="W2074" s="98"/>
      <c r="X2074" s="98"/>
      <c r="Y2074" s="98"/>
      <c r="Z2074" s="98"/>
      <c r="AA2074" s="98"/>
      <c r="AE2074" s="98"/>
      <c r="AF2074" s="98"/>
      <c r="AG2074" s="98"/>
      <c r="AH2074" s="98"/>
      <c r="AI2074" s="98"/>
      <c r="AJ2074" s="98"/>
      <c r="AK2074" s="98"/>
    </row>
    <row r="2075" ht="14.25">
      <c r="A2075" s="98"/>
      <c r="B2075" s="98"/>
      <c r="C2075" s="98"/>
      <c r="D2075" s="98"/>
      <c r="E2075" s="98"/>
      <c r="F2075" s="98"/>
      <c r="G2075" s="98"/>
      <c r="H2075" s="98"/>
      <c r="I2075" s="98"/>
      <c r="J2075" s="98"/>
      <c r="K2075" s="98"/>
      <c r="L2075" s="98"/>
      <c r="M2075" s="98"/>
      <c r="R2075" s="98"/>
      <c r="S2075" s="98"/>
      <c r="T2075" s="98"/>
      <c r="U2075" s="98"/>
      <c r="V2075" s="98"/>
      <c r="W2075" s="98"/>
      <c r="X2075" s="98"/>
      <c r="Y2075" s="98"/>
      <c r="Z2075" s="98"/>
      <c r="AA2075" s="98"/>
      <c r="AE2075" s="98"/>
      <c r="AF2075" s="98"/>
      <c r="AG2075" s="98"/>
      <c r="AH2075" s="98"/>
      <c r="AI2075" s="98"/>
      <c r="AJ2075" s="98"/>
      <c r="AK2075" s="98"/>
    </row>
    <row r="2076" ht="14.25">
      <c r="A2076" s="98"/>
      <c r="B2076" s="98"/>
      <c r="C2076" s="98"/>
      <c r="D2076" s="98"/>
      <c r="E2076" s="98"/>
      <c r="F2076" s="98"/>
      <c r="G2076" s="98"/>
      <c r="H2076" s="98"/>
      <c r="I2076" s="98"/>
      <c r="J2076" s="98"/>
      <c r="K2076" s="98"/>
      <c r="L2076" s="98"/>
      <c r="M2076" s="98"/>
      <c r="R2076" s="98"/>
      <c r="S2076" s="98"/>
      <c r="T2076" s="98"/>
      <c r="U2076" s="98"/>
      <c r="V2076" s="98"/>
      <c r="W2076" s="98"/>
      <c r="X2076" s="98"/>
      <c r="Y2076" s="98"/>
      <c r="Z2076" s="98"/>
      <c r="AA2076" s="98"/>
      <c r="AE2076" s="98"/>
      <c r="AF2076" s="98"/>
      <c r="AG2076" s="98"/>
      <c r="AH2076" s="98"/>
      <c r="AI2076" s="98"/>
      <c r="AJ2076" s="98"/>
      <c r="AK2076" s="98"/>
    </row>
    <row r="2077" ht="14.25">
      <c r="A2077" s="98"/>
      <c r="B2077" s="98"/>
      <c r="C2077" s="98"/>
      <c r="D2077" s="98"/>
      <c r="E2077" s="98"/>
      <c r="F2077" s="98"/>
      <c r="G2077" s="98"/>
      <c r="H2077" s="98"/>
      <c r="I2077" s="98"/>
      <c r="J2077" s="98"/>
      <c r="K2077" s="98"/>
      <c r="L2077" s="98"/>
      <c r="M2077" s="98"/>
      <c r="R2077" s="98"/>
      <c r="S2077" s="98"/>
      <c r="T2077" s="98"/>
      <c r="U2077" s="98"/>
      <c r="V2077" s="98"/>
      <c r="W2077" s="98"/>
      <c r="X2077" s="98"/>
      <c r="Y2077" s="98"/>
      <c r="Z2077" s="98"/>
      <c r="AA2077" s="98"/>
      <c r="AE2077" s="98"/>
      <c r="AF2077" s="98"/>
      <c r="AG2077" s="98"/>
      <c r="AH2077" s="98"/>
      <c r="AI2077" s="98"/>
      <c r="AJ2077" s="98"/>
      <c r="AK2077" s="98"/>
    </row>
    <row r="2078" ht="14.25">
      <c r="A2078" s="98"/>
      <c r="B2078" s="98"/>
      <c r="C2078" s="98"/>
      <c r="D2078" s="98"/>
      <c r="E2078" s="98"/>
      <c r="F2078" s="98"/>
      <c r="G2078" s="98"/>
      <c r="H2078" s="98"/>
      <c r="I2078" s="98"/>
      <c r="J2078" s="98"/>
      <c r="K2078" s="98"/>
      <c r="L2078" s="98"/>
      <c r="M2078" s="98"/>
      <c r="R2078" s="98"/>
      <c r="S2078" s="98"/>
      <c r="T2078" s="98"/>
      <c r="U2078" s="98"/>
      <c r="V2078" s="98"/>
      <c r="W2078" s="98"/>
      <c r="X2078" s="98"/>
      <c r="Y2078" s="98"/>
      <c r="Z2078" s="98"/>
      <c r="AA2078" s="98"/>
      <c r="AE2078" s="98"/>
      <c r="AF2078" s="98"/>
      <c r="AG2078" s="98"/>
      <c r="AH2078" s="98"/>
      <c r="AI2078" s="98"/>
      <c r="AJ2078" s="98"/>
      <c r="AK2078" s="98"/>
    </row>
    <row r="2079" ht="14.25">
      <c r="A2079" s="98"/>
      <c r="B2079" s="98"/>
      <c r="C2079" s="98"/>
      <c r="D2079" s="98"/>
      <c r="E2079" s="98"/>
      <c r="F2079" s="98"/>
      <c r="G2079" s="98"/>
      <c r="H2079" s="98"/>
      <c r="I2079" s="98"/>
      <c r="J2079" s="98"/>
      <c r="K2079" s="98"/>
      <c r="L2079" s="98"/>
      <c r="M2079" s="98"/>
      <c r="R2079" s="98"/>
      <c r="S2079" s="98"/>
      <c r="T2079" s="98"/>
      <c r="U2079" s="98"/>
      <c r="V2079" s="98"/>
      <c r="W2079" s="98"/>
      <c r="X2079" s="98"/>
      <c r="Y2079" s="98"/>
      <c r="Z2079" s="98"/>
      <c r="AA2079" s="98"/>
      <c r="AE2079" s="98"/>
      <c r="AF2079" s="98"/>
      <c r="AG2079" s="98"/>
      <c r="AH2079" s="98"/>
      <c r="AI2079" s="98"/>
      <c r="AJ2079" s="98"/>
      <c r="AK2079" s="98"/>
    </row>
    <row r="2080" ht="14.25">
      <c r="A2080" s="98"/>
      <c r="B2080" s="98"/>
      <c r="C2080" s="98"/>
      <c r="D2080" s="98"/>
      <c r="E2080" s="98"/>
      <c r="F2080" s="98"/>
      <c r="G2080" s="98"/>
      <c r="H2080" s="98"/>
      <c r="I2080" s="98"/>
      <c r="J2080" s="98"/>
      <c r="K2080" s="98"/>
      <c r="L2080" s="98"/>
      <c r="M2080" s="98"/>
      <c r="R2080" s="98"/>
      <c r="S2080" s="98"/>
      <c r="T2080" s="98"/>
      <c r="U2080" s="98"/>
      <c r="V2080" s="98"/>
      <c r="W2080" s="98"/>
      <c r="X2080" s="98"/>
      <c r="Y2080" s="98"/>
      <c r="Z2080" s="98"/>
      <c r="AA2080" s="98"/>
      <c r="AE2080" s="98"/>
      <c r="AF2080" s="98"/>
      <c r="AG2080" s="98"/>
      <c r="AH2080" s="98"/>
      <c r="AI2080" s="98"/>
      <c r="AJ2080" s="98"/>
      <c r="AK2080" s="98"/>
    </row>
    <row r="2081" ht="14.25">
      <c r="A2081" s="98"/>
      <c r="B2081" s="98"/>
      <c r="C2081" s="98"/>
      <c r="D2081" s="98"/>
      <c r="E2081" s="98"/>
      <c r="F2081" s="98"/>
      <c r="G2081" s="98"/>
      <c r="H2081" s="98"/>
      <c r="I2081" s="98"/>
      <c r="J2081" s="98"/>
      <c r="K2081" s="98"/>
      <c r="L2081" s="98"/>
      <c r="M2081" s="98"/>
      <c r="R2081" s="98"/>
      <c r="S2081" s="98"/>
      <c r="T2081" s="98"/>
      <c r="U2081" s="98"/>
      <c r="V2081" s="98"/>
      <c r="W2081" s="98"/>
      <c r="X2081" s="98"/>
      <c r="Y2081" s="98"/>
      <c r="Z2081" s="98"/>
      <c r="AA2081" s="98"/>
      <c r="AE2081" s="98"/>
      <c r="AF2081" s="98"/>
      <c r="AG2081" s="98"/>
      <c r="AH2081" s="98"/>
      <c r="AI2081" s="98"/>
      <c r="AJ2081" s="98"/>
      <c r="AK2081" s="98"/>
    </row>
    <row r="2082" ht="14.25">
      <c r="A2082" s="98"/>
      <c r="B2082" s="98"/>
      <c r="C2082" s="98"/>
      <c r="D2082" s="98"/>
      <c r="E2082" s="98"/>
      <c r="F2082" s="98"/>
      <c r="G2082" s="98"/>
      <c r="H2082" s="98"/>
      <c r="I2082" s="98"/>
      <c r="J2082" s="98"/>
      <c r="K2082" s="98"/>
      <c r="L2082" s="98"/>
      <c r="M2082" s="98"/>
      <c r="R2082" s="98"/>
      <c r="S2082" s="98"/>
      <c r="T2082" s="98"/>
      <c r="U2082" s="98"/>
      <c r="V2082" s="98"/>
      <c r="W2082" s="98"/>
      <c r="X2082" s="98"/>
      <c r="Y2082" s="98"/>
      <c r="Z2082" s="98"/>
      <c r="AA2082" s="98"/>
      <c r="AE2082" s="98"/>
      <c r="AF2082" s="98"/>
      <c r="AG2082" s="98"/>
      <c r="AH2082" s="98"/>
      <c r="AI2082" s="98"/>
      <c r="AJ2082" s="98"/>
      <c r="AK2082" s="98"/>
    </row>
    <row r="2083" ht="14.25">
      <c r="A2083" s="98"/>
      <c r="B2083" s="98"/>
      <c r="C2083" s="98"/>
      <c r="D2083" s="98"/>
      <c r="E2083" s="98"/>
      <c r="F2083" s="98"/>
      <c r="G2083" s="98"/>
      <c r="H2083" s="98"/>
      <c r="I2083" s="98"/>
      <c r="J2083" s="98"/>
      <c r="K2083" s="98"/>
      <c r="L2083" s="98"/>
      <c r="M2083" s="98"/>
      <c r="R2083" s="98"/>
      <c r="S2083" s="98"/>
      <c r="T2083" s="98"/>
      <c r="U2083" s="98"/>
      <c r="V2083" s="98"/>
      <c r="W2083" s="98"/>
      <c r="X2083" s="98"/>
      <c r="Y2083" s="98"/>
      <c r="Z2083" s="98"/>
      <c r="AA2083" s="98"/>
      <c r="AE2083" s="98"/>
      <c r="AF2083" s="98"/>
      <c r="AG2083" s="98"/>
      <c r="AH2083" s="98"/>
      <c r="AI2083" s="98"/>
      <c r="AJ2083" s="98"/>
      <c r="AK2083" s="98"/>
    </row>
    <row r="2084" ht="14.25">
      <c r="A2084" s="98"/>
      <c r="B2084" s="98"/>
      <c r="C2084" s="98"/>
      <c r="D2084" s="98"/>
      <c r="E2084" s="98"/>
      <c r="F2084" s="98"/>
      <c r="G2084" s="98"/>
      <c r="H2084" s="98"/>
      <c r="I2084" s="98"/>
      <c r="J2084" s="98"/>
      <c r="K2084" s="98"/>
      <c r="L2084" s="98"/>
      <c r="M2084" s="98"/>
      <c r="R2084" s="98"/>
      <c r="S2084" s="98"/>
      <c r="T2084" s="98"/>
      <c r="U2084" s="98"/>
      <c r="V2084" s="98"/>
      <c r="W2084" s="98"/>
      <c r="X2084" s="98"/>
      <c r="Y2084" s="98"/>
      <c r="Z2084" s="98"/>
      <c r="AA2084" s="98"/>
      <c r="AE2084" s="98"/>
      <c r="AF2084" s="98"/>
      <c r="AG2084" s="98"/>
      <c r="AH2084" s="98"/>
      <c r="AI2084" s="98"/>
      <c r="AJ2084" s="98"/>
      <c r="AK2084" s="98"/>
    </row>
    <row r="2085" ht="14.25">
      <c r="A2085" s="98"/>
      <c r="B2085" s="98"/>
      <c r="C2085" s="98"/>
      <c r="D2085" s="98"/>
      <c r="E2085" s="98"/>
      <c r="F2085" s="98"/>
      <c r="G2085" s="98"/>
      <c r="H2085" s="98"/>
      <c r="I2085" s="98"/>
      <c r="J2085" s="98"/>
      <c r="K2085" s="98"/>
      <c r="L2085" s="98"/>
      <c r="M2085" s="98"/>
      <c r="R2085" s="98"/>
      <c r="S2085" s="98"/>
      <c r="T2085" s="98"/>
      <c r="U2085" s="98"/>
      <c r="V2085" s="98"/>
      <c r="W2085" s="98"/>
      <c r="X2085" s="98"/>
      <c r="Y2085" s="98"/>
      <c r="Z2085" s="98"/>
      <c r="AA2085" s="98"/>
      <c r="AE2085" s="98"/>
      <c r="AF2085" s="98"/>
      <c r="AG2085" s="98"/>
      <c r="AH2085" s="98"/>
      <c r="AI2085" s="98"/>
      <c r="AJ2085" s="98"/>
      <c r="AK2085" s="98"/>
    </row>
    <row r="2086" ht="14.25">
      <c r="A2086" s="98"/>
      <c r="B2086" s="98"/>
      <c r="C2086" s="98"/>
      <c r="D2086" s="98"/>
      <c r="E2086" s="98"/>
      <c r="F2086" s="98"/>
      <c r="G2086" s="98"/>
      <c r="H2086" s="98"/>
      <c r="I2086" s="98"/>
      <c r="J2086" s="98"/>
      <c r="K2086" s="98"/>
      <c r="L2086" s="98"/>
      <c r="M2086" s="98"/>
      <c r="R2086" s="98"/>
      <c r="S2086" s="98"/>
      <c r="T2086" s="98"/>
      <c r="U2086" s="98"/>
      <c r="V2086" s="98"/>
      <c r="W2086" s="98"/>
      <c r="X2086" s="98"/>
      <c r="Y2086" s="98"/>
      <c r="Z2086" s="98"/>
      <c r="AA2086" s="98"/>
      <c r="AE2086" s="98"/>
      <c r="AF2086" s="98"/>
      <c r="AG2086" s="98"/>
      <c r="AH2086" s="98"/>
      <c r="AI2086" s="98"/>
      <c r="AJ2086" s="98"/>
      <c r="AK2086" s="98"/>
    </row>
    <row r="2087" ht="14.25">
      <c r="A2087" s="98"/>
      <c r="B2087" s="98"/>
      <c r="C2087" s="98"/>
      <c r="D2087" s="98"/>
      <c r="E2087" s="98"/>
      <c r="F2087" s="98"/>
      <c r="G2087" s="98"/>
      <c r="H2087" s="98"/>
      <c r="I2087" s="98"/>
      <c r="J2087" s="98"/>
      <c r="K2087" s="98"/>
      <c r="L2087" s="98"/>
      <c r="M2087" s="98"/>
      <c r="R2087" s="98"/>
      <c r="S2087" s="98"/>
      <c r="T2087" s="98"/>
      <c r="U2087" s="98"/>
      <c r="V2087" s="98"/>
      <c r="W2087" s="98"/>
      <c r="X2087" s="98"/>
      <c r="Y2087" s="98"/>
      <c r="Z2087" s="98"/>
      <c r="AA2087" s="98"/>
      <c r="AE2087" s="98"/>
      <c r="AF2087" s="98"/>
      <c r="AG2087" s="98"/>
      <c r="AH2087" s="98"/>
      <c r="AI2087" s="98"/>
      <c r="AJ2087" s="98"/>
      <c r="AK2087" s="98"/>
    </row>
    <row r="2088" ht="14.25">
      <c r="A2088" s="98"/>
      <c r="B2088" s="98"/>
      <c r="C2088" s="98"/>
      <c r="D2088" s="98"/>
      <c r="E2088" s="98"/>
      <c r="F2088" s="98"/>
      <c r="G2088" s="98"/>
      <c r="H2088" s="98"/>
      <c r="I2088" s="98"/>
      <c r="J2088" s="98"/>
      <c r="K2088" s="98"/>
      <c r="L2088" s="98"/>
      <c r="M2088" s="98"/>
      <c r="R2088" s="98"/>
      <c r="S2088" s="98"/>
      <c r="T2088" s="98"/>
      <c r="U2088" s="98"/>
      <c r="V2088" s="98"/>
      <c r="W2088" s="98"/>
      <c r="X2088" s="98"/>
      <c r="Y2088" s="98"/>
      <c r="Z2088" s="98"/>
      <c r="AA2088" s="98"/>
      <c r="AE2088" s="98"/>
      <c r="AF2088" s="98"/>
      <c r="AG2088" s="98"/>
      <c r="AH2088" s="98"/>
      <c r="AI2088" s="98"/>
      <c r="AJ2088" s="98"/>
      <c r="AK2088" s="98"/>
    </row>
    <row r="2089" ht="14.25">
      <c r="A2089" s="98"/>
      <c r="B2089" s="98"/>
      <c r="C2089" s="98"/>
      <c r="D2089" s="98"/>
      <c r="E2089" s="98"/>
      <c r="F2089" s="98"/>
      <c r="G2089" s="98"/>
      <c r="H2089" s="98"/>
      <c r="I2089" s="98"/>
      <c r="J2089" s="98"/>
      <c r="K2089" s="98"/>
      <c r="L2089" s="98"/>
      <c r="M2089" s="98"/>
      <c r="R2089" s="98"/>
      <c r="S2089" s="98"/>
      <c r="T2089" s="98"/>
      <c r="U2089" s="98"/>
      <c r="V2089" s="98"/>
      <c r="W2089" s="98"/>
      <c r="X2089" s="98"/>
      <c r="Y2089" s="98"/>
      <c r="Z2089" s="98"/>
      <c r="AA2089" s="98"/>
      <c r="AE2089" s="98"/>
      <c r="AF2089" s="98"/>
      <c r="AG2089" s="98"/>
      <c r="AH2089" s="98"/>
      <c r="AI2089" s="98"/>
      <c r="AJ2089" s="98"/>
      <c r="AK2089" s="98"/>
    </row>
    <row r="2090" ht="14.25">
      <c r="A2090" s="98"/>
      <c r="B2090" s="98"/>
      <c r="C2090" s="98"/>
      <c r="D2090" s="98"/>
      <c r="E2090" s="98"/>
      <c r="F2090" s="98"/>
      <c r="G2090" s="98"/>
      <c r="H2090" s="98"/>
      <c r="I2090" s="98"/>
      <c r="J2090" s="98"/>
      <c r="K2090" s="98"/>
      <c r="L2090" s="98"/>
      <c r="M2090" s="98"/>
      <c r="R2090" s="98"/>
      <c r="S2090" s="98"/>
      <c r="T2090" s="98"/>
      <c r="U2090" s="98"/>
      <c r="V2090" s="98"/>
      <c r="W2090" s="98"/>
      <c r="X2090" s="98"/>
      <c r="Y2090" s="98"/>
      <c r="Z2090" s="98"/>
      <c r="AA2090" s="98"/>
      <c r="AE2090" s="98"/>
      <c r="AF2090" s="98"/>
      <c r="AG2090" s="98"/>
      <c r="AH2090" s="98"/>
      <c r="AI2090" s="98"/>
      <c r="AJ2090" s="98"/>
      <c r="AK2090" s="98"/>
    </row>
    <row r="2091" ht="14.25">
      <c r="A2091" s="98"/>
      <c r="B2091" s="98"/>
      <c r="C2091" s="98"/>
      <c r="D2091" s="98"/>
      <c r="E2091" s="98"/>
      <c r="F2091" s="98"/>
      <c r="G2091" s="98"/>
      <c r="H2091" s="98"/>
      <c r="I2091" s="98"/>
      <c r="J2091" s="98"/>
      <c r="K2091" s="98"/>
      <c r="L2091" s="98"/>
      <c r="M2091" s="98"/>
      <c r="R2091" s="98"/>
      <c r="S2091" s="98"/>
      <c r="T2091" s="98"/>
      <c r="U2091" s="98"/>
      <c r="V2091" s="98"/>
      <c r="W2091" s="98"/>
      <c r="X2091" s="98"/>
      <c r="Y2091" s="98"/>
      <c r="Z2091" s="98"/>
      <c r="AA2091" s="98"/>
      <c r="AE2091" s="98"/>
      <c r="AF2091" s="98"/>
      <c r="AG2091" s="98"/>
      <c r="AH2091" s="98"/>
      <c r="AI2091" s="98"/>
      <c r="AJ2091" s="98"/>
      <c r="AK2091" s="98"/>
    </row>
    <row r="2092" ht="14.25">
      <c r="A2092" s="98"/>
      <c r="B2092" s="98"/>
      <c r="C2092" s="98"/>
      <c r="D2092" s="98"/>
      <c r="E2092" s="98"/>
      <c r="F2092" s="98"/>
      <c r="G2092" s="98"/>
      <c r="H2092" s="98"/>
      <c r="I2092" s="98"/>
      <c r="J2092" s="98"/>
      <c r="K2092" s="98"/>
      <c r="L2092" s="98"/>
      <c r="M2092" s="98"/>
      <c r="R2092" s="98"/>
      <c r="S2092" s="98"/>
      <c r="T2092" s="98"/>
      <c r="U2092" s="98"/>
      <c r="V2092" s="98"/>
      <c r="W2092" s="98"/>
      <c r="X2092" s="98"/>
      <c r="Y2092" s="98"/>
      <c r="Z2092" s="98"/>
      <c r="AA2092" s="98"/>
      <c r="AE2092" s="98"/>
      <c r="AF2092" s="98"/>
      <c r="AG2092" s="98"/>
      <c r="AH2092" s="98"/>
      <c r="AI2092" s="98"/>
      <c r="AJ2092" s="98"/>
      <c r="AK2092" s="98"/>
    </row>
    <row r="2093" ht="14.25">
      <c r="A2093" s="98"/>
      <c r="B2093" s="98"/>
      <c r="C2093" s="98"/>
      <c r="D2093" s="98"/>
      <c r="E2093" s="98"/>
      <c r="F2093" s="98"/>
      <c r="G2093" s="98"/>
      <c r="H2093" s="98"/>
      <c r="I2093" s="98"/>
      <c r="J2093" s="98"/>
      <c r="K2093" s="98"/>
      <c r="L2093" s="98"/>
      <c r="M2093" s="98"/>
      <c r="R2093" s="98"/>
      <c r="S2093" s="98"/>
      <c r="T2093" s="98"/>
      <c r="U2093" s="98"/>
      <c r="V2093" s="98"/>
      <c r="W2093" s="98"/>
      <c r="X2093" s="98"/>
      <c r="Y2093" s="98"/>
      <c r="Z2093" s="98"/>
      <c r="AA2093" s="98"/>
      <c r="AE2093" s="98"/>
      <c r="AF2093" s="98"/>
      <c r="AG2093" s="98"/>
      <c r="AH2093" s="98"/>
      <c r="AI2093" s="98"/>
      <c r="AJ2093" s="98"/>
      <c r="AK2093" s="98"/>
    </row>
    <row r="2094" ht="14.25">
      <c r="A2094" s="98"/>
      <c r="B2094" s="98"/>
      <c r="C2094" s="98"/>
      <c r="D2094" s="98"/>
      <c r="E2094" s="98"/>
      <c r="F2094" s="98"/>
      <c r="G2094" s="98"/>
      <c r="H2094" s="98"/>
      <c r="I2094" s="98"/>
      <c r="J2094" s="98"/>
      <c r="K2094" s="98"/>
      <c r="L2094" s="98"/>
      <c r="M2094" s="98"/>
      <c r="R2094" s="98"/>
      <c r="S2094" s="98"/>
      <c r="T2094" s="98"/>
      <c r="U2094" s="98"/>
      <c r="V2094" s="98"/>
      <c r="W2094" s="98"/>
      <c r="X2094" s="98"/>
      <c r="Y2094" s="98"/>
      <c r="Z2094" s="98"/>
      <c r="AA2094" s="98"/>
      <c r="AE2094" s="98"/>
      <c r="AF2094" s="98"/>
      <c r="AG2094" s="98"/>
      <c r="AH2094" s="98"/>
      <c r="AI2094" s="98"/>
      <c r="AJ2094" s="98"/>
      <c r="AK2094" s="98"/>
    </row>
    <row r="2095" ht="14.25">
      <c r="A2095" s="98"/>
      <c r="B2095" s="98"/>
      <c r="C2095" s="98"/>
      <c r="D2095" s="98"/>
      <c r="E2095" s="98"/>
      <c r="F2095" s="98"/>
      <c r="G2095" s="98"/>
      <c r="H2095" s="98"/>
      <c r="I2095" s="98"/>
      <c r="J2095" s="98"/>
      <c r="K2095" s="98"/>
      <c r="L2095" s="98"/>
      <c r="M2095" s="98"/>
      <c r="R2095" s="98"/>
      <c r="S2095" s="98"/>
      <c r="T2095" s="98"/>
      <c r="U2095" s="98"/>
      <c r="V2095" s="98"/>
      <c r="W2095" s="98"/>
      <c r="X2095" s="98"/>
      <c r="Y2095" s="98"/>
      <c r="Z2095" s="98"/>
      <c r="AA2095" s="98"/>
      <c r="AE2095" s="98"/>
      <c r="AF2095" s="98"/>
      <c r="AG2095" s="98"/>
      <c r="AH2095" s="98"/>
      <c r="AI2095" s="98"/>
      <c r="AJ2095" s="98"/>
      <c r="AK2095" s="98"/>
    </row>
    <row r="2096" ht="14.25">
      <c r="A2096" s="98"/>
      <c r="B2096" s="98"/>
      <c r="C2096" s="98"/>
      <c r="D2096" s="98"/>
      <c r="E2096" s="98"/>
      <c r="F2096" s="98"/>
      <c r="G2096" s="98"/>
      <c r="H2096" s="98"/>
      <c r="I2096" s="98"/>
      <c r="J2096" s="98"/>
      <c r="K2096" s="98"/>
      <c r="L2096" s="98"/>
      <c r="M2096" s="98"/>
      <c r="R2096" s="98"/>
      <c r="S2096" s="98"/>
      <c r="T2096" s="98"/>
      <c r="U2096" s="98"/>
      <c r="V2096" s="98"/>
      <c r="W2096" s="98"/>
      <c r="X2096" s="98"/>
      <c r="Y2096" s="98"/>
      <c r="Z2096" s="98"/>
      <c r="AA2096" s="98"/>
      <c r="AE2096" s="98"/>
      <c r="AF2096" s="98"/>
      <c r="AG2096" s="98"/>
      <c r="AH2096" s="98"/>
      <c r="AI2096" s="98"/>
      <c r="AJ2096" s="98"/>
      <c r="AK2096" s="98"/>
    </row>
    <row r="2097" ht="14.25">
      <c r="A2097" s="98"/>
      <c r="B2097" s="98"/>
      <c r="C2097" s="98"/>
      <c r="D2097" s="98"/>
      <c r="E2097" s="98"/>
      <c r="F2097" s="98"/>
      <c r="G2097" s="98"/>
      <c r="H2097" s="98"/>
      <c r="I2097" s="98"/>
      <c r="J2097" s="98"/>
      <c r="K2097" s="98"/>
      <c r="L2097" s="98"/>
      <c r="M2097" s="98"/>
      <c r="R2097" s="98"/>
      <c r="S2097" s="98"/>
      <c r="T2097" s="98"/>
      <c r="U2097" s="98"/>
      <c r="V2097" s="98"/>
      <c r="W2097" s="98"/>
      <c r="X2097" s="98"/>
      <c r="Y2097" s="98"/>
      <c r="Z2097" s="98"/>
      <c r="AA2097" s="98"/>
      <c r="AE2097" s="98"/>
      <c r="AF2097" s="98"/>
      <c r="AG2097" s="98"/>
      <c r="AH2097" s="98"/>
      <c r="AI2097" s="98"/>
      <c r="AJ2097" s="98"/>
      <c r="AK2097" s="98"/>
    </row>
    <row r="2098" ht="14.25">
      <c r="A2098" s="98"/>
      <c r="B2098" s="98"/>
      <c r="C2098" s="98"/>
      <c r="D2098" s="98"/>
      <c r="E2098" s="98"/>
      <c r="F2098" s="98"/>
      <c r="G2098" s="98"/>
      <c r="H2098" s="98"/>
      <c r="I2098" s="98"/>
      <c r="J2098" s="98"/>
      <c r="K2098" s="98"/>
      <c r="L2098" s="98"/>
      <c r="M2098" s="98"/>
      <c r="R2098" s="98"/>
      <c r="S2098" s="98"/>
      <c r="T2098" s="98"/>
      <c r="U2098" s="98"/>
      <c r="V2098" s="98"/>
      <c r="W2098" s="98"/>
      <c r="X2098" s="98"/>
      <c r="Y2098" s="98"/>
      <c r="Z2098" s="98"/>
      <c r="AA2098" s="98"/>
      <c r="AE2098" s="98"/>
      <c r="AF2098" s="98"/>
      <c r="AG2098" s="98"/>
      <c r="AH2098" s="98"/>
      <c r="AI2098" s="98"/>
      <c r="AJ2098" s="98"/>
      <c r="AK2098" s="98"/>
    </row>
    <row r="2099" ht="14.25">
      <c r="A2099" s="98"/>
      <c r="B2099" s="98"/>
      <c r="C2099" s="98"/>
      <c r="D2099" s="98"/>
      <c r="E2099" s="98"/>
      <c r="F2099" s="98"/>
      <c r="G2099" s="98"/>
      <c r="H2099" s="98"/>
      <c r="I2099" s="98"/>
      <c r="J2099" s="98"/>
      <c r="K2099" s="98"/>
      <c r="L2099" s="98"/>
      <c r="M2099" s="98"/>
      <c r="R2099" s="98"/>
      <c r="S2099" s="98"/>
      <c r="T2099" s="98"/>
      <c r="U2099" s="98"/>
      <c r="V2099" s="98"/>
      <c r="W2099" s="98"/>
      <c r="X2099" s="98"/>
      <c r="Y2099" s="98"/>
      <c r="Z2099" s="98"/>
      <c r="AA2099" s="98"/>
      <c r="AE2099" s="98"/>
      <c r="AF2099" s="98"/>
      <c r="AG2099" s="98"/>
      <c r="AH2099" s="98"/>
      <c r="AI2099" s="98"/>
      <c r="AJ2099" s="98"/>
      <c r="AK2099" s="98"/>
    </row>
    <row r="2100" ht="14.25">
      <c r="A2100" s="98"/>
      <c r="B2100" s="98"/>
      <c r="C2100" s="98"/>
      <c r="D2100" s="98"/>
      <c r="E2100" s="98"/>
      <c r="F2100" s="98"/>
      <c r="G2100" s="98"/>
      <c r="H2100" s="98"/>
      <c r="I2100" s="98"/>
      <c r="J2100" s="98"/>
      <c r="K2100" s="98"/>
      <c r="L2100" s="98"/>
      <c r="M2100" s="98"/>
      <c r="R2100" s="98"/>
      <c r="S2100" s="98"/>
      <c r="T2100" s="98"/>
      <c r="U2100" s="98"/>
      <c r="V2100" s="98"/>
      <c r="W2100" s="98"/>
      <c r="X2100" s="98"/>
      <c r="Y2100" s="98"/>
      <c r="Z2100" s="98"/>
      <c r="AA2100" s="98"/>
      <c r="AE2100" s="98"/>
      <c r="AF2100" s="98"/>
      <c r="AG2100" s="98"/>
      <c r="AH2100" s="98"/>
      <c r="AI2100" s="98"/>
      <c r="AJ2100" s="98"/>
      <c r="AK2100" s="98"/>
    </row>
    <row r="2101" ht="14.25">
      <c r="A2101" s="98"/>
      <c r="B2101" s="98"/>
      <c r="C2101" s="98"/>
      <c r="D2101" s="98"/>
      <c r="E2101" s="98"/>
      <c r="F2101" s="98"/>
      <c r="G2101" s="98"/>
      <c r="H2101" s="98"/>
      <c r="I2101" s="98"/>
      <c r="J2101" s="98"/>
      <c r="K2101" s="98"/>
      <c r="L2101" s="98"/>
      <c r="M2101" s="98"/>
      <c r="R2101" s="98"/>
      <c r="S2101" s="98"/>
      <c r="T2101" s="98"/>
      <c r="U2101" s="98"/>
      <c r="V2101" s="98"/>
      <c r="W2101" s="98"/>
      <c r="X2101" s="98"/>
      <c r="Y2101" s="98"/>
      <c r="Z2101" s="98"/>
      <c r="AA2101" s="98"/>
      <c r="AE2101" s="98"/>
      <c r="AF2101" s="98"/>
      <c r="AG2101" s="98"/>
      <c r="AH2101" s="98"/>
      <c r="AI2101" s="98"/>
      <c r="AJ2101" s="98"/>
      <c r="AK2101" s="98"/>
    </row>
    <row r="2102" ht="14.25">
      <c r="A2102" s="98"/>
      <c r="B2102" s="98"/>
      <c r="C2102" s="98"/>
      <c r="D2102" s="98"/>
      <c r="E2102" s="98"/>
      <c r="F2102" s="98"/>
      <c r="G2102" s="98"/>
      <c r="H2102" s="98"/>
      <c r="I2102" s="98"/>
      <c r="J2102" s="98"/>
      <c r="K2102" s="98"/>
      <c r="L2102" s="98"/>
      <c r="M2102" s="98"/>
      <c r="R2102" s="98"/>
      <c r="S2102" s="98"/>
      <c r="T2102" s="98"/>
      <c r="U2102" s="98"/>
      <c r="V2102" s="98"/>
      <c r="W2102" s="98"/>
      <c r="X2102" s="98"/>
      <c r="Y2102" s="98"/>
      <c r="Z2102" s="98"/>
      <c r="AA2102" s="98"/>
      <c r="AE2102" s="98"/>
      <c r="AF2102" s="98"/>
      <c r="AG2102" s="98"/>
      <c r="AH2102" s="98"/>
      <c r="AI2102" s="98"/>
      <c r="AJ2102" s="98"/>
      <c r="AK2102" s="98"/>
    </row>
    <row r="2103" ht="14.25">
      <c r="A2103" s="98"/>
      <c r="B2103" s="98"/>
      <c r="C2103" s="98"/>
      <c r="D2103" s="98"/>
      <c r="E2103" s="98"/>
      <c r="F2103" s="98"/>
      <c r="G2103" s="98"/>
      <c r="H2103" s="98"/>
      <c r="I2103" s="98"/>
      <c r="J2103" s="98"/>
      <c r="K2103" s="98"/>
      <c r="L2103" s="98"/>
      <c r="M2103" s="98"/>
      <c r="R2103" s="98"/>
      <c r="S2103" s="98"/>
      <c r="T2103" s="98"/>
      <c r="U2103" s="98"/>
      <c r="V2103" s="98"/>
      <c r="W2103" s="98"/>
      <c r="X2103" s="98"/>
      <c r="Y2103" s="98"/>
      <c r="Z2103" s="98"/>
      <c r="AA2103" s="98"/>
      <c r="AE2103" s="98"/>
      <c r="AF2103" s="98"/>
      <c r="AG2103" s="98"/>
      <c r="AH2103" s="98"/>
      <c r="AI2103" s="98"/>
      <c r="AJ2103" s="98"/>
      <c r="AK2103" s="98"/>
    </row>
    <row r="2104" ht="14.25">
      <c r="A2104" s="98"/>
      <c r="B2104" s="98"/>
      <c r="C2104" s="98"/>
      <c r="D2104" s="98"/>
      <c r="E2104" s="98"/>
      <c r="F2104" s="98"/>
      <c r="G2104" s="98"/>
      <c r="H2104" s="98"/>
      <c r="I2104" s="98"/>
      <c r="J2104" s="98"/>
      <c r="K2104" s="98"/>
      <c r="L2104" s="98"/>
      <c r="M2104" s="98"/>
      <c r="R2104" s="98"/>
      <c r="S2104" s="98"/>
      <c r="T2104" s="98"/>
      <c r="U2104" s="98"/>
      <c r="V2104" s="98"/>
      <c r="W2104" s="98"/>
      <c r="X2104" s="98"/>
      <c r="Y2104" s="98"/>
      <c r="Z2104" s="98"/>
      <c r="AA2104" s="98"/>
      <c r="AE2104" s="98"/>
      <c r="AF2104" s="98"/>
      <c r="AG2104" s="98"/>
      <c r="AH2104" s="98"/>
      <c r="AI2104" s="98"/>
      <c r="AJ2104" s="98"/>
      <c r="AK2104" s="98"/>
    </row>
    <row r="2105" ht="14.25">
      <c r="A2105" s="98"/>
      <c r="B2105" s="98"/>
      <c r="C2105" s="98"/>
      <c r="D2105" s="98"/>
      <c r="E2105" s="98"/>
      <c r="F2105" s="98"/>
      <c r="G2105" s="98"/>
      <c r="H2105" s="98"/>
      <c r="I2105" s="98"/>
      <c r="J2105" s="98"/>
      <c r="K2105" s="98"/>
      <c r="L2105" s="98"/>
      <c r="M2105" s="98"/>
      <c r="R2105" s="98"/>
      <c r="S2105" s="98"/>
      <c r="T2105" s="98"/>
      <c r="U2105" s="98"/>
      <c r="V2105" s="98"/>
      <c r="W2105" s="98"/>
      <c r="X2105" s="98"/>
      <c r="Y2105" s="98"/>
      <c r="Z2105" s="98"/>
      <c r="AA2105" s="98"/>
      <c r="AE2105" s="98"/>
      <c r="AF2105" s="98"/>
      <c r="AG2105" s="98"/>
      <c r="AH2105" s="98"/>
      <c r="AI2105" s="98"/>
      <c r="AJ2105" s="98"/>
      <c r="AK2105" s="98"/>
    </row>
    <row r="2106" ht="14.25">
      <c r="A2106" s="98"/>
      <c r="B2106" s="98"/>
      <c r="C2106" s="98"/>
      <c r="D2106" s="98"/>
      <c r="E2106" s="98"/>
      <c r="F2106" s="98"/>
      <c r="G2106" s="98"/>
      <c r="H2106" s="98"/>
      <c r="I2106" s="98"/>
      <c r="J2106" s="98"/>
      <c r="K2106" s="98"/>
      <c r="L2106" s="98"/>
      <c r="M2106" s="98"/>
      <c r="R2106" s="98"/>
      <c r="S2106" s="98"/>
      <c r="T2106" s="98"/>
      <c r="U2106" s="98"/>
      <c r="V2106" s="98"/>
      <c r="W2106" s="98"/>
      <c r="X2106" s="98"/>
      <c r="Y2106" s="98"/>
      <c r="Z2106" s="98"/>
      <c r="AA2106" s="98"/>
      <c r="AE2106" s="98"/>
      <c r="AF2106" s="98"/>
      <c r="AG2106" s="98"/>
      <c r="AH2106" s="98"/>
      <c r="AI2106" s="98"/>
      <c r="AJ2106" s="98"/>
      <c r="AK2106" s="98"/>
    </row>
    <row r="2107" ht="14.25">
      <c r="A2107" s="98"/>
      <c r="B2107" s="98"/>
      <c r="C2107" s="98"/>
      <c r="D2107" s="98"/>
      <c r="E2107" s="98"/>
      <c r="F2107" s="98"/>
      <c r="G2107" s="98"/>
      <c r="H2107" s="98"/>
      <c r="I2107" s="98"/>
      <c r="J2107" s="98"/>
      <c r="K2107" s="98"/>
      <c r="L2107" s="98"/>
      <c r="M2107" s="98"/>
      <c r="R2107" s="98"/>
      <c r="S2107" s="98"/>
      <c r="T2107" s="98"/>
      <c r="U2107" s="98"/>
      <c r="V2107" s="98"/>
      <c r="W2107" s="98"/>
      <c r="X2107" s="98"/>
      <c r="Y2107" s="98"/>
      <c r="Z2107" s="98"/>
      <c r="AA2107" s="98"/>
      <c r="AE2107" s="98"/>
      <c r="AF2107" s="98"/>
      <c r="AG2107" s="98"/>
      <c r="AH2107" s="98"/>
      <c r="AI2107" s="98"/>
      <c r="AJ2107" s="98"/>
      <c r="AK2107" s="98"/>
    </row>
    <row r="2108" ht="14.25">
      <c r="A2108" s="98"/>
      <c r="B2108" s="98"/>
      <c r="C2108" s="98"/>
      <c r="D2108" s="98"/>
      <c r="E2108" s="98"/>
      <c r="F2108" s="98"/>
      <c r="G2108" s="98"/>
      <c r="H2108" s="98"/>
      <c r="I2108" s="98"/>
      <c r="J2108" s="98"/>
      <c r="K2108" s="98"/>
      <c r="L2108" s="98"/>
      <c r="M2108" s="98"/>
      <c r="R2108" s="98"/>
      <c r="S2108" s="98"/>
      <c r="T2108" s="98"/>
      <c r="U2108" s="98"/>
      <c r="V2108" s="98"/>
      <c r="W2108" s="98"/>
      <c r="X2108" s="98"/>
      <c r="Y2108" s="98"/>
      <c r="Z2108" s="98"/>
      <c r="AA2108" s="98"/>
      <c r="AE2108" s="98"/>
      <c r="AF2108" s="98"/>
      <c r="AG2108" s="98"/>
      <c r="AH2108" s="98"/>
      <c r="AI2108" s="98"/>
      <c r="AJ2108" s="98"/>
      <c r="AK2108" s="98"/>
    </row>
    <row r="2109" ht="14.25">
      <c r="A2109" s="98"/>
      <c r="B2109" s="98"/>
      <c r="C2109" s="98"/>
      <c r="D2109" s="98"/>
      <c r="E2109" s="98"/>
      <c r="F2109" s="98"/>
      <c r="G2109" s="98"/>
      <c r="H2109" s="98"/>
      <c r="I2109" s="98"/>
      <c r="J2109" s="98"/>
      <c r="K2109" s="98"/>
      <c r="L2109" s="98"/>
      <c r="M2109" s="98"/>
      <c r="R2109" s="98"/>
      <c r="S2109" s="98"/>
      <c r="T2109" s="98"/>
      <c r="U2109" s="98"/>
      <c r="V2109" s="98"/>
      <c r="W2109" s="98"/>
      <c r="X2109" s="98"/>
      <c r="Y2109" s="98"/>
      <c r="Z2109" s="98"/>
      <c r="AA2109" s="98"/>
      <c r="AE2109" s="98"/>
      <c r="AF2109" s="98"/>
      <c r="AG2109" s="98"/>
      <c r="AH2109" s="98"/>
      <c r="AI2109" s="98"/>
      <c r="AJ2109" s="98"/>
      <c r="AK2109" s="98"/>
    </row>
    <row r="2110" ht="14.25">
      <c r="A2110" s="98"/>
      <c r="B2110" s="98"/>
      <c r="C2110" s="98"/>
      <c r="D2110" s="98"/>
      <c r="E2110" s="98"/>
      <c r="F2110" s="98"/>
      <c r="G2110" s="98"/>
      <c r="H2110" s="98"/>
      <c r="I2110" s="98"/>
      <c r="J2110" s="98"/>
      <c r="K2110" s="98"/>
      <c r="L2110" s="98"/>
      <c r="M2110" s="98"/>
      <c r="R2110" s="98"/>
      <c r="S2110" s="98"/>
      <c r="T2110" s="98"/>
      <c r="U2110" s="98"/>
      <c r="V2110" s="98"/>
      <c r="W2110" s="98"/>
      <c r="X2110" s="98"/>
      <c r="Y2110" s="98"/>
      <c r="Z2110" s="98"/>
      <c r="AA2110" s="98"/>
      <c r="AE2110" s="98"/>
      <c r="AF2110" s="98"/>
      <c r="AG2110" s="98"/>
      <c r="AH2110" s="98"/>
      <c r="AI2110" s="98"/>
      <c r="AJ2110" s="98"/>
      <c r="AK2110" s="98"/>
    </row>
    <row r="2111" ht="14.25">
      <c r="A2111" s="98"/>
      <c r="B2111" s="98"/>
      <c r="C2111" s="98"/>
      <c r="D2111" s="98"/>
      <c r="E2111" s="98"/>
      <c r="F2111" s="98"/>
      <c r="G2111" s="98"/>
      <c r="H2111" s="98"/>
      <c r="I2111" s="98"/>
      <c r="J2111" s="98"/>
      <c r="K2111" s="98"/>
      <c r="L2111" s="98"/>
      <c r="M2111" s="98"/>
      <c r="R2111" s="98"/>
      <c r="S2111" s="98"/>
      <c r="T2111" s="98"/>
      <c r="U2111" s="98"/>
      <c r="V2111" s="98"/>
      <c r="W2111" s="98"/>
      <c r="X2111" s="98"/>
      <c r="Y2111" s="98"/>
      <c r="Z2111" s="98"/>
      <c r="AA2111" s="98"/>
      <c r="AE2111" s="98"/>
      <c r="AF2111" s="98"/>
      <c r="AG2111" s="98"/>
      <c r="AH2111" s="98"/>
      <c r="AI2111" s="98"/>
      <c r="AJ2111" s="98"/>
      <c r="AK2111" s="98"/>
    </row>
    <row r="2112" ht="14.25">
      <c r="A2112" s="98"/>
      <c r="B2112" s="98"/>
      <c r="C2112" s="98"/>
      <c r="D2112" s="98"/>
      <c r="E2112" s="98"/>
      <c r="F2112" s="98"/>
      <c r="G2112" s="98"/>
      <c r="H2112" s="98"/>
      <c r="I2112" s="98"/>
      <c r="J2112" s="98"/>
      <c r="K2112" s="98"/>
      <c r="L2112" s="98"/>
      <c r="M2112" s="98"/>
      <c r="R2112" s="98"/>
      <c r="S2112" s="98"/>
      <c r="T2112" s="98"/>
      <c r="U2112" s="98"/>
      <c r="V2112" s="98"/>
      <c r="W2112" s="98"/>
      <c r="X2112" s="98"/>
      <c r="Y2112" s="98"/>
      <c r="Z2112" s="98"/>
      <c r="AA2112" s="98"/>
      <c r="AE2112" s="98"/>
      <c r="AF2112" s="98"/>
      <c r="AG2112" s="98"/>
      <c r="AH2112" s="98"/>
      <c r="AI2112" s="98"/>
      <c r="AJ2112" s="98"/>
      <c r="AK2112" s="98"/>
    </row>
    <row r="2113" ht="14.25">
      <c r="A2113" s="98"/>
      <c r="B2113" s="98"/>
      <c r="C2113" s="98"/>
      <c r="D2113" s="98"/>
      <c r="E2113" s="98"/>
      <c r="F2113" s="98"/>
      <c r="G2113" s="98"/>
      <c r="H2113" s="98"/>
      <c r="I2113" s="98"/>
      <c r="J2113" s="98"/>
      <c r="K2113" s="98"/>
      <c r="L2113" s="98"/>
      <c r="M2113" s="98"/>
      <c r="R2113" s="98"/>
      <c r="S2113" s="98"/>
      <c r="T2113" s="98"/>
      <c r="U2113" s="98"/>
      <c r="V2113" s="98"/>
      <c r="W2113" s="98"/>
      <c r="X2113" s="98"/>
      <c r="Y2113" s="98"/>
      <c r="Z2113" s="98"/>
      <c r="AA2113" s="98"/>
      <c r="AE2113" s="98"/>
      <c r="AF2113" s="98"/>
      <c r="AG2113" s="98"/>
      <c r="AH2113" s="98"/>
      <c r="AI2113" s="98"/>
      <c r="AJ2113" s="98"/>
      <c r="AK2113" s="98"/>
    </row>
    <row r="2114" ht="14.25">
      <c r="A2114" s="98"/>
      <c r="B2114" s="98"/>
      <c r="C2114" s="98"/>
      <c r="D2114" s="98"/>
      <c r="E2114" s="98"/>
      <c r="F2114" s="98"/>
      <c r="G2114" s="98"/>
      <c r="H2114" s="98"/>
      <c r="I2114" s="98"/>
      <c r="J2114" s="98"/>
      <c r="K2114" s="98"/>
      <c r="L2114" s="98"/>
      <c r="M2114" s="98"/>
      <c r="R2114" s="98"/>
      <c r="S2114" s="98"/>
      <c r="T2114" s="98"/>
      <c r="U2114" s="98"/>
      <c r="V2114" s="98"/>
      <c r="W2114" s="98"/>
      <c r="X2114" s="98"/>
      <c r="Y2114" s="98"/>
      <c r="Z2114" s="98"/>
      <c r="AA2114" s="98"/>
      <c r="AE2114" s="98"/>
      <c r="AF2114" s="98"/>
      <c r="AG2114" s="98"/>
      <c r="AH2114" s="98"/>
      <c r="AI2114" s="98"/>
      <c r="AJ2114" s="98"/>
      <c r="AK2114" s="98"/>
    </row>
    <row r="2115" ht="14.25">
      <c r="A2115" s="98"/>
      <c r="B2115" s="98"/>
      <c r="C2115" s="98"/>
      <c r="D2115" s="98"/>
      <c r="E2115" s="98"/>
      <c r="F2115" s="98"/>
      <c r="G2115" s="98"/>
      <c r="H2115" s="98"/>
      <c r="I2115" s="98"/>
      <c r="J2115" s="98"/>
      <c r="K2115" s="98"/>
      <c r="L2115" s="98"/>
      <c r="M2115" s="98"/>
      <c r="R2115" s="98"/>
      <c r="S2115" s="98"/>
      <c r="T2115" s="98"/>
      <c r="U2115" s="98"/>
      <c r="V2115" s="98"/>
      <c r="W2115" s="98"/>
      <c r="X2115" s="98"/>
      <c r="Y2115" s="98"/>
      <c r="Z2115" s="98"/>
      <c r="AA2115" s="98"/>
      <c r="AE2115" s="98"/>
      <c r="AF2115" s="98"/>
      <c r="AG2115" s="98"/>
      <c r="AH2115" s="98"/>
      <c r="AI2115" s="98"/>
      <c r="AJ2115" s="98"/>
      <c r="AK2115" s="98"/>
    </row>
    <row r="2116" ht="14.25">
      <c r="A2116" s="98"/>
      <c r="B2116" s="98"/>
      <c r="C2116" s="98"/>
      <c r="D2116" s="98"/>
      <c r="E2116" s="98"/>
      <c r="F2116" s="98"/>
      <c r="G2116" s="98"/>
      <c r="H2116" s="98"/>
      <c r="I2116" s="98"/>
      <c r="J2116" s="98"/>
      <c r="K2116" s="98"/>
      <c r="L2116" s="98"/>
      <c r="M2116" s="98"/>
      <c r="R2116" s="98"/>
      <c r="S2116" s="98"/>
      <c r="T2116" s="98"/>
      <c r="U2116" s="98"/>
      <c r="V2116" s="98"/>
      <c r="W2116" s="98"/>
      <c r="X2116" s="98"/>
      <c r="Y2116" s="98"/>
      <c r="Z2116" s="98"/>
      <c r="AA2116" s="98"/>
      <c r="AE2116" s="98"/>
      <c r="AF2116" s="98"/>
      <c r="AG2116" s="98"/>
      <c r="AH2116" s="98"/>
      <c r="AI2116" s="98"/>
      <c r="AJ2116" s="98"/>
      <c r="AK2116" s="98"/>
    </row>
    <row r="2117" ht="14.25">
      <c r="A2117" s="98"/>
      <c r="B2117" s="98"/>
      <c r="C2117" s="98"/>
      <c r="D2117" s="98"/>
      <c r="E2117" s="98"/>
      <c r="F2117" s="98"/>
      <c r="G2117" s="98"/>
      <c r="H2117" s="98"/>
      <c r="I2117" s="98"/>
      <c r="J2117" s="98"/>
      <c r="K2117" s="98"/>
      <c r="L2117" s="98"/>
      <c r="M2117" s="98"/>
      <c r="R2117" s="98"/>
      <c r="S2117" s="98"/>
      <c r="T2117" s="98"/>
      <c r="U2117" s="98"/>
      <c r="V2117" s="98"/>
      <c r="W2117" s="98"/>
      <c r="X2117" s="98"/>
      <c r="Y2117" s="98"/>
      <c r="Z2117" s="98"/>
      <c r="AA2117" s="98"/>
      <c r="AE2117" s="98"/>
      <c r="AF2117" s="98"/>
      <c r="AG2117" s="98"/>
      <c r="AH2117" s="98"/>
      <c r="AI2117" s="98"/>
      <c r="AJ2117" s="98"/>
      <c r="AK2117" s="98"/>
    </row>
    <row r="2118" ht="14.25">
      <c r="A2118" s="98"/>
      <c r="B2118" s="98"/>
      <c r="C2118" s="98"/>
      <c r="D2118" s="98"/>
      <c r="E2118" s="98"/>
      <c r="F2118" s="98"/>
      <c r="G2118" s="98"/>
      <c r="H2118" s="98"/>
      <c r="I2118" s="98"/>
      <c r="J2118" s="98"/>
      <c r="K2118" s="98"/>
      <c r="L2118" s="98"/>
      <c r="M2118" s="98"/>
      <c r="R2118" s="98"/>
      <c r="S2118" s="98"/>
      <c r="T2118" s="98"/>
      <c r="U2118" s="98"/>
      <c r="V2118" s="98"/>
      <c r="W2118" s="98"/>
      <c r="X2118" s="98"/>
      <c r="Y2118" s="98"/>
      <c r="Z2118" s="98"/>
      <c r="AA2118" s="98"/>
      <c r="AE2118" s="98"/>
      <c r="AF2118" s="98"/>
      <c r="AG2118" s="98"/>
      <c r="AH2118" s="98"/>
      <c r="AI2118" s="98"/>
      <c r="AJ2118" s="98"/>
      <c r="AK2118" s="98"/>
    </row>
    <row r="2119" ht="14.25">
      <c r="A2119" s="98"/>
      <c r="B2119" s="98"/>
      <c r="C2119" s="98"/>
      <c r="D2119" s="98"/>
      <c r="E2119" s="98"/>
      <c r="F2119" s="98"/>
      <c r="G2119" s="98"/>
      <c r="H2119" s="98"/>
      <c r="I2119" s="98"/>
      <c r="J2119" s="98"/>
      <c r="K2119" s="98"/>
      <c r="L2119" s="98"/>
      <c r="M2119" s="98"/>
      <c r="R2119" s="98"/>
      <c r="S2119" s="98"/>
      <c r="T2119" s="98"/>
      <c r="U2119" s="98"/>
      <c r="V2119" s="98"/>
      <c r="W2119" s="98"/>
      <c r="X2119" s="98"/>
      <c r="Y2119" s="98"/>
      <c r="Z2119" s="98"/>
      <c r="AA2119" s="98"/>
      <c r="AE2119" s="98"/>
      <c r="AF2119" s="98"/>
      <c r="AG2119" s="98"/>
      <c r="AH2119" s="98"/>
      <c r="AI2119" s="98"/>
      <c r="AJ2119" s="98"/>
      <c r="AK2119" s="98"/>
    </row>
    <row r="2120" ht="14.25">
      <c r="A2120" s="98"/>
      <c r="B2120" s="98"/>
      <c r="C2120" s="98"/>
      <c r="D2120" s="98"/>
      <c r="E2120" s="98"/>
      <c r="F2120" s="98"/>
      <c r="G2120" s="98"/>
      <c r="H2120" s="98"/>
      <c r="I2120" s="98"/>
      <c r="J2120" s="98"/>
      <c r="K2120" s="98"/>
      <c r="L2120" s="98"/>
      <c r="M2120" s="98"/>
      <c r="R2120" s="98"/>
      <c r="S2120" s="98"/>
      <c r="T2120" s="98"/>
      <c r="U2120" s="98"/>
      <c r="V2120" s="98"/>
      <c r="W2120" s="98"/>
      <c r="X2120" s="98"/>
      <c r="Y2120" s="98"/>
      <c r="Z2120" s="98"/>
      <c r="AA2120" s="98"/>
      <c r="AE2120" s="98"/>
      <c r="AF2120" s="98"/>
      <c r="AG2120" s="98"/>
      <c r="AH2120" s="98"/>
      <c r="AI2120" s="98"/>
      <c r="AJ2120" s="98"/>
      <c r="AK2120" s="98"/>
    </row>
    <row r="2121" ht="14.25">
      <c r="A2121" s="98"/>
      <c r="B2121" s="98"/>
      <c r="C2121" s="98"/>
      <c r="D2121" s="98"/>
      <c r="E2121" s="98"/>
      <c r="F2121" s="98"/>
      <c r="G2121" s="98"/>
      <c r="H2121" s="98"/>
      <c r="I2121" s="98"/>
      <c r="J2121" s="98"/>
      <c r="K2121" s="98"/>
      <c r="L2121" s="98"/>
      <c r="M2121" s="98"/>
      <c r="R2121" s="98"/>
      <c r="S2121" s="98"/>
      <c r="T2121" s="98"/>
      <c r="U2121" s="98"/>
      <c r="V2121" s="98"/>
      <c r="W2121" s="98"/>
      <c r="X2121" s="98"/>
      <c r="Y2121" s="98"/>
      <c r="Z2121" s="98"/>
      <c r="AA2121" s="98"/>
      <c r="AE2121" s="98"/>
      <c r="AF2121" s="98"/>
      <c r="AG2121" s="98"/>
      <c r="AH2121" s="98"/>
      <c r="AI2121" s="98"/>
      <c r="AJ2121" s="98"/>
      <c r="AK2121" s="98"/>
    </row>
    <row r="2122" ht="14.25">
      <c r="A2122" s="98"/>
      <c r="B2122" s="98"/>
      <c r="C2122" s="98"/>
      <c r="D2122" s="98"/>
      <c r="E2122" s="98"/>
      <c r="F2122" s="98"/>
      <c r="G2122" s="98"/>
      <c r="H2122" s="98"/>
      <c r="I2122" s="98"/>
      <c r="J2122" s="98"/>
      <c r="K2122" s="98"/>
      <c r="L2122" s="98"/>
      <c r="M2122" s="98"/>
      <c r="R2122" s="98"/>
      <c r="S2122" s="98"/>
      <c r="T2122" s="98"/>
      <c r="U2122" s="98"/>
      <c r="V2122" s="98"/>
      <c r="W2122" s="98"/>
      <c r="X2122" s="98"/>
      <c r="Y2122" s="98"/>
      <c r="Z2122" s="98"/>
      <c r="AA2122" s="98"/>
      <c r="AE2122" s="98"/>
      <c r="AF2122" s="98"/>
      <c r="AG2122" s="98"/>
      <c r="AH2122" s="98"/>
      <c r="AI2122" s="98"/>
      <c r="AJ2122" s="98"/>
      <c r="AK2122" s="98"/>
    </row>
    <row r="2123" ht="14.25">
      <c r="A2123" s="98"/>
      <c r="B2123" s="98"/>
      <c r="C2123" s="98"/>
      <c r="D2123" s="98"/>
      <c r="E2123" s="98"/>
      <c r="F2123" s="98"/>
      <c r="G2123" s="98"/>
      <c r="H2123" s="98"/>
      <c r="I2123" s="98"/>
      <c r="J2123" s="98"/>
      <c r="K2123" s="98"/>
      <c r="L2123" s="98"/>
      <c r="M2123" s="98"/>
      <c r="R2123" s="98"/>
      <c r="S2123" s="98"/>
      <c r="T2123" s="98"/>
      <c r="U2123" s="98"/>
      <c r="V2123" s="98"/>
      <c r="W2123" s="98"/>
      <c r="X2123" s="98"/>
      <c r="Y2123" s="98"/>
      <c r="Z2123" s="98"/>
      <c r="AA2123" s="98"/>
      <c r="AE2123" s="98"/>
      <c r="AF2123" s="98"/>
      <c r="AG2123" s="98"/>
      <c r="AH2123" s="98"/>
      <c r="AI2123" s="98"/>
      <c r="AJ2123" s="98"/>
      <c r="AK2123" s="98"/>
    </row>
    <row r="2124" ht="14.25">
      <c r="A2124" s="98"/>
      <c r="B2124" s="98"/>
      <c r="C2124" s="98"/>
      <c r="D2124" s="98"/>
      <c r="E2124" s="98"/>
      <c r="F2124" s="98"/>
      <c r="G2124" s="98"/>
      <c r="H2124" s="98"/>
      <c r="I2124" s="98"/>
      <c r="J2124" s="98"/>
      <c r="K2124" s="98"/>
      <c r="L2124" s="98"/>
      <c r="M2124" s="98"/>
      <c r="R2124" s="98"/>
      <c r="S2124" s="98"/>
      <c r="T2124" s="98"/>
      <c r="U2124" s="98"/>
      <c r="V2124" s="98"/>
      <c r="W2124" s="98"/>
      <c r="X2124" s="98"/>
      <c r="Y2124" s="98"/>
      <c r="Z2124" s="98"/>
      <c r="AA2124" s="98"/>
      <c r="AE2124" s="98"/>
      <c r="AF2124" s="98"/>
      <c r="AG2124" s="98"/>
      <c r="AH2124" s="98"/>
      <c r="AI2124" s="98"/>
      <c r="AJ2124" s="98"/>
      <c r="AK2124" s="98"/>
    </row>
    <row r="2125" ht="14.25">
      <c r="A2125" s="98"/>
      <c r="B2125" s="98"/>
      <c r="C2125" s="98"/>
      <c r="D2125" s="98"/>
      <c r="E2125" s="98"/>
      <c r="F2125" s="98"/>
      <c r="G2125" s="98"/>
      <c r="H2125" s="98"/>
      <c r="I2125" s="98"/>
      <c r="J2125" s="98"/>
      <c r="K2125" s="98"/>
      <c r="L2125" s="98"/>
      <c r="M2125" s="98"/>
      <c r="R2125" s="98"/>
      <c r="S2125" s="98"/>
      <c r="T2125" s="98"/>
      <c r="U2125" s="98"/>
      <c r="V2125" s="98"/>
      <c r="W2125" s="98"/>
      <c r="X2125" s="98"/>
      <c r="Y2125" s="98"/>
      <c r="Z2125" s="98"/>
      <c r="AA2125" s="98"/>
      <c r="AE2125" s="98"/>
      <c r="AF2125" s="98"/>
      <c r="AG2125" s="98"/>
      <c r="AH2125" s="98"/>
      <c r="AI2125" s="98"/>
      <c r="AJ2125" s="98"/>
      <c r="AK2125" s="98"/>
    </row>
    <row r="2126" ht="14.25">
      <c r="A2126" s="98"/>
      <c r="B2126" s="98"/>
      <c r="C2126" s="98"/>
      <c r="D2126" s="98"/>
      <c r="E2126" s="98"/>
      <c r="F2126" s="98"/>
      <c r="G2126" s="98"/>
      <c r="H2126" s="98"/>
      <c r="I2126" s="98"/>
      <c r="J2126" s="98"/>
      <c r="K2126" s="98"/>
      <c r="L2126" s="98"/>
      <c r="M2126" s="98"/>
      <c r="R2126" s="98"/>
      <c r="S2126" s="98"/>
      <c r="T2126" s="98"/>
      <c r="U2126" s="98"/>
      <c r="V2126" s="98"/>
      <c r="W2126" s="98"/>
      <c r="X2126" s="98"/>
      <c r="Y2126" s="98"/>
      <c r="Z2126" s="98"/>
      <c r="AA2126" s="98"/>
      <c r="AE2126" s="98"/>
      <c r="AF2126" s="98"/>
      <c r="AG2126" s="98"/>
      <c r="AH2126" s="98"/>
      <c r="AI2126" s="98"/>
      <c r="AJ2126" s="98"/>
      <c r="AK2126" s="98"/>
    </row>
    <row r="2127" ht="14.25">
      <c r="A2127" s="98"/>
      <c r="B2127" s="98"/>
      <c r="C2127" s="98"/>
      <c r="D2127" s="98"/>
      <c r="E2127" s="98"/>
      <c r="F2127" s="98"/>
      <c r="G2127" s="98"/>
      <c r="H2127" s="98"/>
      <c r="I2127" s="98"/>
      <c r="J2127" s="98"/>
      <c r="K2127" s="98"/>
      <c r="L2127" s="98"/>
      <c r="M2127" s="98"/>
      <c r="R2127" s="98"/>
      <c r="S2127" s="98"/>
      <c r="T2127" s="98"/>
      <c r="U2127" s="98"/>
      <c r="V2127" s="98"/>
      <c r="W2127" s="98"/>
      <c r="X2127" s="98"/>
      <c r="Y2127" s="98"/>
      <c r="Z2127" s="98"/>
      <c r="AA2127" s="98"/>
      <c r="AE2127" s="98"/>
      <c r="AF2127" s="98"/>
      <c r="AG2127" s="98"/>
      <c r="AH2127" s="98"/>
      <c r="AI2127" s="98"/>
      <c r="AJ2127" s="98"/>
      <c r="AK2127" s="98"/>
    </row>
    <row r="2128" ht="14.25">
      <c r="A2128" s="98"/>
      <c r="B2128" s="98"/>
      <c r="C2128" s="98"/>
      <c r="D2128" s="98"/>
      <c r="E2128" s="98"/>
      <c r="F2128" s="98"/>
      <c r="G2128" s="98"/>
      <c r="H2128" s="98"/>
      <c r="I2128" s="98"/>
      <c r="J2128" s="98"/>
      <c r="K2128" s="98"/>
      <c r="L2128" s="98"/>
      <c r="M2128" s="98"/>
      <c r="R2128" s="98"/>
      <c r="S2128" s="98"/>
      <c r="T2128" s="98"/>
      <c r="U2128" s="98"/>
      <c r="V2128" s="98"/>
      <c r="W2128" s="98"/>
      <c r="X2128" s="98"/>
      <c r="Y2128" s="98"/>
      <c r="Z2128" s="98"/>
      <c r="AA2128" s="98"/>
      <c r="AE2128" s="98"/>
      <c r="AF2128" s="98"/>
      <c r="AG2128" s="98"/>
      <c r="AH2128" s="98"/>
      <c r="AI2128" s="98"/>
      <c r="AJ2128" s="98"/>
      <c r="AK2128" s="98"/>
    </row>
    <row r="2129" ht="14.25">
      <c r="A2129" s="98"/>
      <c r="B2129" s="98"/>
      <c r="C2129" s="98"/>
      <c r="D2129" s="98"/>
      <c r="E2129" s="98"/>
      <c r="F2129" s="98"/>
      <c r="G2129" s="98"/>
      <c r="H2129" s="98"/>
      <c r="I2129" s="98"/>
      <c r="J2129" s="98"/>
      <c r="K2129" s="98"/>
      <c r="L2129" s="98"/>
      <c r="M2129" s="98"/>
      <c r="R2129" s="98"/>
      <c r="S2129" s="98"/>
      <c r="T2129" s="98"/>
      <c r="U2129" s="98"/>
      <c r="V2129" s="98"/>
      <c r="W2129" s="98"/>
      <c r="X2129" s="98"/>
      <c r="Y2129" s="98"/>
      <c r="Z2129" s="98"/>
      <c r="AA2129" s="98"/>
      <c r="AE2129" s="98"/>
      <c r="AF2129" s="98"/>
      <c r="AG2129" s="98"/>
      <c r="AH2129" s="98"/>
      <c r="AI2129" s="98"/>
      <c r="AJ2129" s="98"/>
      <c r="AK2129" s="98"/>
    </row>
    <row r="2130" ht="14.25">
      <c r="A2130" s="98"/>
      <c r="B2130" s="98"/>
      <c r="C2130" s="98"/>
      <c r="D2130" s="98"/>
      <c r="E2130" s="98"/>
      <c r="F2130" s="98"/>
      <c r="G2130" s="98"/>
      <c r="H2130" s="98"/>
      <c r="I2130" s="98"/>
      <c r="J2130" s="98"/>
      <c r="K2130" s="98"/>
      <c r="L2130" s="98"/>
      <c r="M2130" s="98"/>
      <c r="R2130" s="98"/>
      <c r="S2130" s="98"/>
      <c r="T2130" s="98"/>
      <c r="U2130" s="98"/>
      <c r="V2130" s="98"/>
      <c r="W2130" s="98"/>
      <c r="X2130" s="98"/>
      <c r="Y2130" s="98"/>
      <c r="Z2130" s="98"/>
      <c r="AA2130" s="98"/>
      <c r="AE2130" s="98"/>
      <c r="AF2130" s="98"/>
      <c r="AG2130" s="98"/>
      <c r="AH2130" s="98"/>
      <c r="AI2130" s="98"/>
      <c r="AJ2130" s="98"/>
      <c r="AK2130" s="98"/>
    </row>
    <row r="2131" ht="14.25">
      <c r="A2131" s="98"/>
      <c r="B2131" s="98"/>
      <c r="C2131" s="98"/>
      <c r="D2131" s="98"/>
      <c r="E2131" s="98"/>
      <c r="F2131" s="98"/>
      <c r="G2131" s="98"/>
      <c r="H2131" s="98"/>
      <c r="I2131" s="98"/>
      <c r="J2131" s="98"/>
      <c r="K2131" s="98"/>
      <c r="L2131" s="98"/>
      <c r="M2131" s="98"/>
      <c r="R2131" s="98"/>
      <c r="S2131" s="98"/>
      <c r="T2131" s="98"/>
      <c r="U2131" s="98"/>
      <c r="V2131" s="98"/>
      <c r="W2131" s="98"/>
      <c r="X2131" s="98"/>
      <c r="Y2131" s="98"/>
      <c r="Z2131" s="98"/>
      <c r="AA2131" s="98"/>
      <c r="AE2131" s="98"/>
      <c r="AF2131" s="98"/>
      <c r="AG2131" s="98"/>
      <c r="AH2131" s="98"/>
      <c r="AI2131" s="98"/>
      <c r="AJ2131" s="98"/>
      <c r="AK2131" s="98"/>
    </row>
    <row r="2132" ht="14.25">
      <c r="A2132" s="98"/>
      <c r="B2132" s="98"/>
      <c r="C2132" s="98"/>
      <c r="D2132" s="98"/>
      <c r="E2132" s="98"/>
      <c r="F2132" s="98"/>
      <c r="G2132" s="98"/>
      <c r="H2132" s="98"/>
      <c r="I2132" s="98"/>
      <c r="J2132" s="98"/>
      <c r="K2132" s="98"/>
      <c r="L2132" s="98"/>
      <c r="M2132" s="98"/>
      <c r="R2132" s="98"/>
      <c r="S2132" s="98"/>
      <c r="T2132" s="98"/>
      <c r="U2132" s="98"/>
      <c r="V2132" s="98"/>
      <c r="W2132" s="98"/>
      <c r="X2132" s="98"/>
      <c r="Y2132" s="98"/>
      <c r="Z2132" s="98"/>
      <c r="AA2132" s="98"/>
      <c r="AE2132" s="98"/>
      <c r="AF2132" s="98"/>
      <c r="AG2132" s="98"/>
      <c r="AH2132" s="98"/>
      <c r="AI2132" s="98"/>
      <c r="AJ2132" s="98"/>
      <c r="AK2132" s="98"/>
    </row>
    <row r="2133" ht="14.25">
      <c r="A2133" s="98"/>
      <c r="B2133" s="98"/>
      <c r="C2133" s="98"/>
      <c r="D2133" s="98"/>
      <c r="E2133" s="98"/>
      <c r="F2133" s="98"/>
      <c r="G2133" s="98"/>
      <c r="H2133" s="98"/>
      <c r="I2133" s="98"/>
      <c r="J2133" s="98"/>
      <c r="K2133" s="98"/>
      <c r="L2133" s="98"/>
      <c r="M2133" s="98"/>
      <c r="R2133" s="98"/>
      <c r="S2133" s="98"/>
      <c r="T2133" s="98"/>
      <c r="U2133" s="98"/>
      <c r="V2133" s="98"/>
      <c r="W2133" s="98"/>
      <c r="X2133" s="98"/>
      <c r="Y2133" s="98"/>
      <c r="Z2133" s="98"/>
      <c r="AA2133" s="98"/>
      <c r="AE2133" s="98"/>
      <c r="AF2133" s="98"/>
      <c r="AG2133" s="98"/>
      <c r="AH2133" s="98"/>
      <c r="AI2133" s="98"/>
      <c r="AJ2133" s="98"/>
      <c r="AK2133" s="98"/>
    </row>
    <row r="2134" ht="14.25">
      <c r="A2134" s="98"/>
      <c r="B2134" s="98"/>
      <c r="C2134" s="98"/>
      <c r="D2134" s="98"/>
      <c r="E2134" s="98"/>
      <c r="F2134" s="98"/>
      <c r="G2134" s="98"/>
      <c r="H2134" s="98"/>
      <c r="I2134" s="98"/>
      <c r="J2134" s="98"/>
      <c r="K2134" s="98"/>
      <c r="L2134" s="98"/>
      <c r="M2134" s="98"/>
      <c r="R2134" s="98"/>
      <c r="S2134" s="98"/>
      <c r="T2134" s="98"/>
      <c r="U2134" s="98"/>
      <c r="V2134" s="98"/>
      <c r="W2134" s="98"/>
      <c r="X2134" s="98"/>
      <c r="Y2134" s="98"/>
      <c r="Z2134" s="98"/>
      <c r="AA2134" s="98"/>
      <c r="AE2134" s="98"/>
      <c r="AF2134" s="98"/>
      <c r="AG2134" s="98"/>
      <c r="AH2134" s="98"/>
      <c r="AI2134" s="98"/>
      <c r="AJ2134" s="98"/>
      <c r="AK2134" s="98"/>
    </row>
    <row r="2135" ht="14.25">
      <c r="A2135" s="98"/>
      <c r="B2135" s="98"/>
      <c r="C2135" s="98"/>
      <c r="D2135" s="98"/>
      <c r="E2135" s="98"/>
      <c r="F2135" s="98"/>
      <c r="G2135" s="98"/>
      <c r="H2135" s="98"/>
      <c r="I2135" s="98"/>
      <c r="J2135" s="98"/>
      <c r="K2135" s="98"/>
      <c r="L2135" s="98"/>
      <c r="M2135" s="98"/>
      <c r="R2135" s="98"/>
      <c r="S2135" s="98"/>
      <c r="T2135" s="98"/>
      <c r="U2135" s="98"/>
      <c r="V2135" s="98"/>
      <c r="W2135" s="98"/>
      <c r="X2135" s="98"/>
      <c r="Y2135" s="98"/>
      <c r="Z2135" s="98"/>
      <c r="AA2135" s="98"/>
      <c r="AE2135" s="98"/>
      <c r="AF2135" s="98"/>
      <c r="AG2135" s="98"/>
      <c r="AH2135" s="98"/>
      <c r="AI2135" s="98"/>
      <c r="AJ2135" s="98"/>
      <c r="AK2135" s="98"/>
    </row>
    <row r="2136" ht="14.25">
      <c r="A2136" s="98"/>
      <c r="B2136" s="98"/>
      <c r="C2136" s="98"/>
      <c r="D2136" s="98"/>
      <c r="E2136" s="98"/>
      <c r="F2136" s="98"/>
      <c r="G2136" s="98"/>
      <c r="H2136" s="98"/>
      <c r="I2136" s="98"/>
      <c r="J2136" s="98"/>
      <c r="K2136" s="98"/>
      <c r="L2136" s="98"/>
      <c r="M2136" s="98"/>
      <c r="R2136" s="98"/>
      <c r="S2136" s="98"/>
      <c r="T2136" s="98"/>
      <c r="U2136" s="98"/>
      <c r="V2136" s="98"/>
      <c r="W2136" s="98"/>
      <c r="X2136" s="98"/>
      <c r="Y2136" s="98"/>
      <c r="Z2136" s="98"/>
      <c r="AA2136" s="98"/>
      <c r="AE2136" s="98"/>
      <c r="AF2136" s="98"/>
      <c r="AG2136" s="98"/>
      <c r="AH2136" s="98"/>
      <c r="AI2136" s="98"/>
      <c r="AJ2136" s="98"/>
      <c r="AK2136" s="98"/>
    </row>
    <row r="2137" ht="14.25">
      <c r="A2137" s="98"/>
      <c r="B2137" s="98"/>
      <c r="C2137" s="98"/>
      <c r="D2137" s="98"/>
      <c r="E2137" s="98"/>
      <c r="F2137" s="98"/>
      <c r="G2137" s="98"/>
      <c r="H2137" s="98"/>
      <c r="I2137" s="98"/>
      <c r="J2137" s="98"/>
      <c r="K2137" s="98"/>
      <c r="L2137" s="98"/>
      <c r="M2137" s="98"/>
      <c r="R2137" s="98"/>
      <c r="S2137" s="98"/>
      <c r="T2137" s="98"/>
      <c r="U2137" s="98"/>
      <c r="V2137" s="98"/>
      <c r="W2137" s="98"/>
      <c r="X2137" s="98"/>
      <c r="Y2137" s="98"/>
      <c r="Z2137" s="98"/>
      <c r="AA2137" s="98"/>
      <c r="AE2137" s="98"/>
      <c r="AF2137" s="98"/>
      <c r="AG2137" s="98"/>
      <c r="AH2137" s="98"/>
      <c r="AI2137" s="98"/>
      <c r="AJ2137" s="98"/>
      <c r="AK2137" s="98"/>
    </row>
    <row r="2138" ht="14.25">
      <c r="A2138" s="98"/>
      <c r="B2138" s="98"/>
      <c r="C2138" s="98"/>
      <c r="D2138" s="98"/>
      <c r="E2138" s="98"/>
      <c r="F2138" s="98"/>
      <c r="G2138" s="98"/>
      <c r="H2138" s="98"/>
      <c r="I2138" s="98"/>
      <c r="J2138" s="98"/>
      <c r="K2138" s="98"/>
      <c r="L2138" s="98"/>
      <c r="M2138" s="98"/>
      <c r="R2138" s="98"/>
      <c r="S2138" s="98"/>
      <c r="T2138" s="98"/>
      <c r="U2138" s="98"/>
      <c r="V2138" s="98"/>
      <c r="W2138" s="98"/>
      <c r="X2138" s="98"/>
      <c r="Y2138" s="98"/>
      <c r="Z2138" s="98"/>
      <c r="AA2138" s="98"/>
      <c r="AE2138" s="98"/>
      <c r="AF2138" s="98"/>
      <c r="AG2138" s="98"/>
      <c r="AH2138" s="98"/>
      <c r="AI2138" s="98"/>
      <c r="AJ2138" s="98"/>
      <c r="AK2138" s="98"/>
    </row>
    <row r="2139" ht="14.25">
      <c r="A2139" s="98"/>
      <c r="B2139" s="98"/>
      <c r="C2139" s="98"/>
      <c r="D2139" s="98"/>
      <c r="E2139" s="98"/>
      <c r="F2139" s="98"/>
      <c r="G2139" s="98"/>
      <c r="H2139" s="98"/>
      <c r="I2139" s="98"/>
      <c r="J2139" s="98"/>
      <c r="K2139" s="98"/>
      <c r="L2139" s="98"/>
      <c r="M2139" s="98"/>
      <c r="R2139" s="98"/>
      <c r="S2139" s="98"/>
      <c r="T2139" s="98"/>
      <c r="U2139" s="98"/>
      <c r="V2139" s="98"/>
      <c r="W2139" s="98"/>
      <c r="X2139" s="98"/>
      <c r="Y2139" s="98"/>
      <c r="Z2139" s="98"/>
      <c r="AA2139" s="98"/>
      <c r="AE2139" s="98"/>
      <c r="AF2139" s="98"/>
      <c r="AG2139" s="98"/>
      <c r="AH2139" s="98"/>
      <c r="AI2139" s="98"/>
      <c r="AJ2139" s="98"/>
      <c r="AK2139" s="98"/>
    </row>
    <row r="2140" ht="14.25">
      <c r="A2140" s="98"/>
      <c r="B2140" s="98"/>
      <c r="C2140" s="98"/>
      <c r="D2140" s="98"/>
      <c r="E2140" s="98"/>
      <c r="F2140" s="98"/>
      <c r="G2140" s="98"/>
      <c r="H2140" s="98"/>
      <c r="I2140" s="98"/>
      <c r="J2140" s="98"/>
      <c r="K2140" s="98"/>
      <c r="L2140" s="98"/>
      <c r="M2140" s="98"/>
      <c r="R2140" s="98"/>
      <c r="S2140" s="98"/>
      <c r="T2140" s="98"/>
      <c r="U2140" s="98"/>
      <c r="V2140" s="98"/>
      <c r="W2140" s="98"/>
      <c r="X2140" s="98"/>
      <c r="Y2140" s="98"/>
      <c r="Z2140" s="98"/>
      <c r="AA2140" s="98"/>
      <c r="AE2140" s="98"/>
      <c r="AF2140" s="98"/>
      <c r="AG2140" s="98"/>
      <c r="AH2140" s="98"/>
      <c r="AI2140" s="98"/>
      <c r="AJ2140" s="98"/>
      <c r="AK2140" s="98"/>
    </row>
    <row r="2141" ht="14.25">
      <c r="A2141" s="98"/>
      <c r="B2141" s="98"/>
      <c r="C2141" s="98"/>
      <c r="D2141" s="98"/>
      <c r="E2141" s="98"/>
      <c r="F2141" s="98"/>
      <c r="G2141" s="98"/>
      <c r="H2141" s="98"/>
      <c r="I2141" s="98"/>
      <c r="J2141" s="98"/>
      <c r="K2141" s="98"/>
      <c r="L2141" s="98"/>
      <c r="M2141" s="98"/>
      <c r="R2141" s="98"/>
      <c r="S2141" s="98"/>
      <c r="T2141" s="98"/>
      <c r="U2141" s="98"/>
      <c r="V2141" s="98"/>
      <c r="W2141" s="98"/>
      <c r="X2141" s="98"/>
      <c r="Y2141" s="98"/>
      <c r="Z2141" s="98"/>
      <c r="AA2141" s="98"/>
      <c r="AE2141" s="98"/>
      <c r="AF2141" s="98"/>
      <c r="AG2141" s="98"/>
      <c r="AH2141" s="98"/>
      <c r="AI2141" s="98"/>
      <c r="AJ2141" s="98"/>
      <c r="AK2141" s="98"/>
    </row>
    <row r="2142" ht="14.25">
      <c r="A2142" s="98"/>
      <c r="B2142" s="98"/>
      <c r="C2142" s="98"/>
      <c r="D2142" s="98"/>
      <c r="E2142" s="98"/>
      <c r="F2142" s="98"/>
      <c r="G2142" s="98"/>
      <c r="H2142" s="98"/>
      <c r="I2142" s="98"/>
      <c r="J2142" s="98"/>
      <c r="K2142" s="98"/>
      <c r="L2142" s="98"/>
      <c r="M2142" s="98"/>
      <c r="R2142" s="98"/>
      <c r="S2142" s="98"/>
      <c r="T2142" s="98"/>
      <c r="U2142" s="98"/>
      <c r="V2142" s="98"/>
      <c r="W2142" s="98"/>
      <c r="X2142" s="98"/>
      <c r="Y2142" s="98"/>
      <c r="Z2142" s="98"/>
      <c r="AA2142" s="98"/>
      <c r="AE2142" s="98"/>
      <c r="AF2142" s="98"/>
      <c r="AG2142" s="98"/>
      <c r="AH2142" s="98"/>
      <c r="AI2142" s="98"/>
      <c r="AJ2142" s="98"/>
      <c r="AK2142" s="98"/>
    </row>
    <row r="2143" ht="14.25">
      <c r="A2143" s="98"/>
      <c r="B2143" s="98"/>
      <c r="C2143" s="98"/>
      <c r="D2143" s="98"/>
      <c r="E2143" s="98"/>
      <c r="F2143" s="98"/>
      <c r="G2143" s="98"/>
      <c r="H2143" s="98"/>
      <c r="I2143" s="98"/>
      <c r="J2143" s="98"/>
      <c r="K2143" s="98"/>
      <c r="L2143" s="98"/>
      <c r="M2143" s="98"/>
      <c r="R2143" s="98"/>
      <c r="S2143" s="98"/>
      <c r="T2143" s="98"/>
      <c r="U2143" s="98"/>
      <c r="V2143" s="98"/>
      <c r="W2143" s="98"/>
      <c r="X2143" s="98"/>
      <c r="Y2143" s="98"/>
      <c r="Z2143" s="98"/>
      <c r="AA2143" s="98"/>
      <c r="AE2143" s="98"/>
      <c r="AF2143" s="98"/>
      <c r="AG2143" s="98"/>
      <c r="AH2143" s="98"/>
      <c r="AI2143" s="98"/>
      <c r="AJ2143" s="98"/>
      <c r="AK2143" s="98"/>
    </row>
    <row r="2144" ht="14.25">
      <c r="A2144" s="98"/>
      <c r="B2144" s="98"/>
      <c r="C2144" s="98"/>
      <c r="D2144" s="98"/>
      <c r="E2144" s="98"/>
      <c r="F2144" s="98"/>
      <c r="G2144" s="98"/>
      <c r="H2144" s="98"/>
      <c r="I2144" s="98"/>
      <c r="J2144" s="98"/>
      <c r="K2144" s="98"/>
      <c r="L2144" s="98"/>
      <c r="M2144" s="98"/>
      <c r="R2144" s="98"/>
      <c r="S2144" s="98"/>
      <c r="T2144" s="98"/>
      <c r="U2144" s="98"/>
      <c r="V2144" s="98"/>
      <c r="W2144" s="98"/>
      <c r="X2144" s="98"/>
      <c r="Y2144" s="98"/>
      <c r="Z2144" s="98"/>
      <c r="AA2144" s="98"/>
      <c r="AE2144" s="98"/>
      <c r="AF2144" s="98"/>
      <c r="AG2144" s="98"/>
      <c r="AH2144" s="98"/>
      <c r="AI2144" s="98"/>
      <c r="AJ2144" s="98"/>
      <c r="AK2144" s="98"/>
    </row>
    <row r="2145" ht="14.25">
      <c r="A2145" s="98"/>
      <c r="B2145" s="98"/>
      <c r="C2145" s="98"/>
      <c r="D2145" s="98"/>
      <c r="E2145" s="98"/>
      <c r="F2145" s="98"/>
      <c r="G2145" s="98"/>
      <c r="H2145" s="98"/>
      <c r="I2145" s="98"/>
      <c r="J2145" s="98"/>
      <c r="K2145" s="98"/>
      <c r="L2145" s="98"/>
      <c r="M2145" s="98"/>
      <c r="R2145" s="98"/>
      <c r="S2145" s="98"/>
      <c r="T2145" s="98"/>
      <c r="U2145" s="98"/>
      <c r="V2145" s="98"/>
      <c r="W2145" s="98"/>
      <c r="X2145" s="98"/>
      <c r="Y2145" s="98"/>
      <c r="Z2145" s="98"/>
      <c r="AA2145" s="98"/>
      <c r="AE2145" s="98"/>
      <c r="AF2145" s="98"/>
      <c r="AG2145" s="98"/>
      <c r="AH2145" s="98"/>
      <c r="AI2145" s="98"/>
      <c r="AJ2145" s="98"/>
      <c r="AK2145" s="98"/>
    </row>
    <row r="2146" ht="14.25">
      <c r="A2146" s="98"/>
      <c r="B2146" s="98"/>
      <c r="C2146" s="98"/>
      <c r="D2146" s="98"/>
      <c r="E2146" s="98"/>
      <c r="F2146" s="98"/>
      <c r="G2146" s="98"/>
      <c r="H2146" s="98"/>
      <c r="I2146" s="98"/>
      <c r="J2146" s="98"/>
      <c r="K2146" s="98"/>
      <c r="L2146" s="98"/>
      <c r="M2146" s="98"/>
      <c r="R2146" s="98"/>
      <c r="S2146" s="98"/>
      <c r="T2146" s="98"/>
      <c r="U2146" s="98"/>
      <c r="V2146" s="98"/>
      <c r="W2146" s="98"/>
      <c r="X2146" s="98"/>
      <c r="Y2146" s="98"/>
      <c r="Z2146" s="98"/>
      <c r="AA2146" s="98"/>
      <c r="AE2146" s="98"/>
      <c r="AF2146" s="98"/>
      <c r="AG2146" s="98"/>
      <c r="AH2146" s="98"/>
      <c r="AI2146" s="98"/>
      <c r="AJ2146" s="98"/>
      <c r="AK2146" s="98"/>
    </row>
    <row r="2147" ht="14.25">
      <c r="A2147" s="98"/>
      <c r="B2147" s="98"/>
      <c r="C2147" s="98"/>
      <c r="D2147" s="98"/>
      <c r="E2147" s="98"/>
      <c r="F2147" s="98"/>
      <c r="G2147" s="98"/>
      <c r="H2147" s="98"/>
      <c r="I2147" s="98"/>
      <c r="J2147" s="98"/>
      <c r="K2147" s="98"/>
      <c r="L2147" s="98"/>
      <c r="M2147" s="98"/>
      <c r="R2147" s="98"/>
      <c r="S2147" s="98"/>
      <c r="T2147" s="98"/>
      <c r="U2147" s="98"/>
      <c r="V2147" s="98"/>
      <c r="W2147" s="98"/>
      <c r="X2147" s="98"/>
      <c r="Y2147" s="98"/>
      <c r="Z2147" s="98"/>
      <c r="AA2147" s="98"/>
      <c r="AE2147" s="98"/>
      <c r="AF2147" s="98"/>
      <c r="AG2147" s="98"/>
      <c r="AH2147" s="98"/>
      <c r="AI2147" s="98"/>
      <c r="AJ2147" s="98"/>
      <c r="AK2147" s="98"/>
    </row>
    <row r="2148" ht="14.25">
      <c r="A2148" s="98"/>
      <c r="B2148" s="98"/>
      <c r="C2148" s="98"/>
      <c r="D2148" s="98"/>
      <c r="E2148" s="98"/>
      <c r="F2148" s="98"/>
      <c r="G2148" s="98"/>
      <c r="H2148" s="98"/>
      <c r="I2148" s="98"/>
      <c r="J2148" s="98"/>
      <c r="K2148" s="98"/>
      <c r="L2148" s="98"/>
      <c r="M2148" s="98"/>
      <c r="R2148" s="98"/>
      <c r="S2148" s="98"/>
      <c r="T2148" s="98"/>
      <c r="U2148" s="98"/>
      <c r="V2148" s="98"/>
      <c r="W2148" s="98"/>
      <c r="X2148" s="98"/>
      <c r="Y2148" s="98"/>
      <c r="Z2148" s="98"/>
      <c r="AA2148" s="98"/>
      <c r="AE2148" s="98"/>
      <c r="AF2148" s="98"/>
      <c r="AG2148" s="98"/>
      <c r="AH2148" s="98"/>
      <c r="AI2148" s="98"/>
      <c r="AJ2148" s="98"/>
      <c r="AK2148" s="98"/>
    </row>
    <row r="2149" ht="14.25">
      <c r="A2149" s="98"/>
      <c r="B2149" s="98"/>
      <c r="C2149" s="98"/>
      <c r="D2149" s="98"/>
      <c r="E2149" s="98"/>
      <c r="F2149" s="98"/>
      <c r="G2149" s="98"/>
      <c r="H2149" s="98"/>
      <c r="I2149" s="98"/>
      <c r="J2149" s="98"/>
      <c r="K2149" s="98"/>
      <c r="L2149" s="98"/>
      <c r="M2149" s="98"/>
      <c r="R2149" s="98"/>
      <c r="S2149" s="98"/>
      <c r="T2149" s="98"/>
      <c r="U2149" s="98"/>
      <c r="V2149" s="98"/>
      <c r="W2149" s="98"/>
      <c r="X2149" s="98"/>
      <c r="Y2149" s="98"/>
      <c r="Z2149" s="98"/>
      <c r="AA2149" s="98"/>
      <c r="AE2149" s="98"/>
      <c r="AF2149" s="98"/>
      <c r="AG2149" s="98"/>
      <c r="AH2149" s="98"/>
      <c r="AI2149" s="98"/>
      <c r="AJ2149" s="98"/>
      <c r="AK2149" s="98"/>
    </row>
    <row r="2150" ht="14.25">
      <c r="A2150" s="98"/>
      <c r="B2150" s="98"/>
      <c r="C2150" s="98"/>
      <c r="D2150" s="98"/>
      <c r="E2150" s="98"/>
      <c r="F2150" s="98"/>
      <c r="G2150" s="98"/>
      <c r="H2150" s="98"/>
      <c r="I2150" s="98"/>
      <c r="J2150" s="98"/>
      <c r="K2150" s="98"/>
      <c r="L2150" s="98"/>
      <c r="M2150" s="98"/>
      <c r="R2150" s="98"/>
      <c r="S2150" s="98"/>
      <c r="T2150" s="98"/>
      <c r="U2150" s="98"/>
      <c r="V2150" s="98"/>
      <c r="W2150" s="98"/>
      <c r="X2150" s="98"/>
      <c r="Y2150" s="98"/>
      <c r="Z2150" s="98"/>
      <c r="AA2150" s="98"/>
      <c r="AE2150" s="98"/>
      <c r="AF2150" s="98"/>
      <c r="AG2150" s="98"/>
      <c r="AH2150" s="98"/>
      <c r="AI2150" s="98"/>
      <c r="AJ2150" s="98"/>
      <c r="AK2150" s="98"/>
    </row>
    <row r="2151" ht="14.25">
      <c r="A2151" s="98"/>
      <c r="B2151" s="98"/>
      <c r="C2151" s="98"/>
      <c r="D2151" s="98"/>
      <c r="E2151" s="98"/>
      <c r="F2151" s="98"/>
      <c r="G2151" s="98"/>
      <c r="H2151" s="98"/>
      <c r="I2151" s="98"/>
      <c r="J2151" s="98"/>
      <c r="K2151" s="98"/>
      <c r="L2151" s="98"/>
      <c r="M2151" s="98"/>
      <c r="R2151" s="98"/>
      <c r="S2151" s="98"/>
      <c r="T2151" s="98"/>
      <c r="U2151" s="98"/>
      <c r="V2151" s="98"/>
      <c r="W2151" s="98"/>
      <c r="X2151" s="98"/>
      <c r="Y2151" s="98"/>
      <c r="Z2151" s="98"/>
      <c r="AA2151" s="98"/>
      <c r="AE2151" s="98"/>
      <c r="AF2151" s="98"/>
      <c r="AG2151" s="98"/>
      <c r="AH2151" s="98"/>
      <c r="AI2151" s="98"/>
      <c r="AJ2151" s="98"/>
      <c r="AK2151" s="98"/>
    </row>
    <row r="2152" ht="14.25">
      <c r="A2152" s="98"/>
      <c r="B2152" s="98"/>
      <c r="C2152" s="98"/>
      <c r="D2152" s="98"/>
      <c r="E2152" s="98"/>
      <c r="F2152" s="98"/>
      <c r="G2152" s="98"/>
      <c r="H2152" s="98"/>
      <c r="I2152" s="98"/>
      <c r="J2152" s="98"/>
      <c r="K2152" s="98"/>
      <c r="L2152" s="98"/>
      <c r="M2152" s="98"/>
      <c r="R2152" s="98"/>
      <c r="S2152" s="98"/>
      <c r="T2152" s="98"/>
      <c r="U2152" s="98"/>
      <c r="V2152" s="98"/>
      <c r="W2152" s="98"/>
      <c r="X2152" s="98"/>
      <c r="Y2152" s="98"/>
      <c r="Z2152" s="98"/>
      <c r="AA2152" s="98"/>
      <c r="AE2152" s="98"/>
      <c r="AF2152" s="98"/>
      <c r="AG2152" s="98"/>
      <c r="AH2152" s="98"/>
      <c r="AI2152" s="98"/>
      <c r="AJ2152" s="98"/>
      <c r="AK2152" s="98"/>
    </row>
    <row r="2153" ht="14.25">
      <c r="A2153" s="98"/>
      <c r="B2153" s="98"/>
      <c r="C2153" s="98"/>
      <c r="D2153" s="98"/>
      <c r="E2153" s="98"/>
      <c r="F2153" s="98"/>
      <c r="G2153" s="98"/>
      <c r="H2153" s="98"/>
      <c r="I2153" s="98"/>
      <c r="J2153" s="98"/>
      <c r="K2153" s="98"/>
      <c r="L2153" s="98"/>
      <c r="M2153" s="98"/>
      <c r="R2153" s="98"/>
      <c r="S2153" s="98"/>
      <c r="T2153" s="98"/>
      <c r="U2153" s="98"/>
      <c r="V2153" s="98"/>
      <c r="W2153" s="98"/>
      <c r="X2153" s="98"/>
      <c r="Y2153" s="98"/>
      <c r="Z2153" s="98"/>
      <c r="AA2153" s="98"/>
      <c r="AE2153" s="98"/>
      <c r="AF2153" s="98"/>
      <c r="AG2153" s="98"/>
      <c r="AH2153" s="98"/>
      <c r="AI2153" s="98"/>
      <c r="AJ2153" s="98"/>
      <c r="AK2153" s="98"/>
    </row>
    <row r="2154" ht="14.25">
      <c r="A2154" s="98"/>
      <c r="B2154" s="98"/>
      <c r="C2154" s="98"/>
      <c r="D2154" s="98"/>
      <c r="E2154" s="98"/>
      <c r="F2154" s="98"/>
      <c r="G2154" s="98"/>
      <c r="H2154" s="98"/>
      <c r="I2154" s="98"/>
      <c r="J2154" s="98"/>
      <c r="K2154" s="98"/>
      <c r="L2154" s="98"/>
      <c r="M2154" s="98"/>
      <c r="R2154" s="98"/>
      <c r="S2154" s="98"/>
      <c r="T2154" s="98"/>
      <c r="U2154" s="98"/>
      <c r="V2154" s="98"/>
      <c r="W2154" s="98"/>
      <c r="X2154" s="98"/>
      <c r="Y2154" s="98"/>
      <c r="Z2154" s="98"/>
      <c r="AA2154" s="98"/>
      <c r="AE2154" s="98"/>
      <c r="AF2154" s="98"/>
      <c r="AG2154" s="98"/>
      <c r="AH2154" s="98"/>
      <c r="AI2154" s="98"/>
      <c r="AJ2154" s="98"/>
      <c r="AK2154" s="98"/>
    </row>
    <row r="2155" ht="14.25">
      <c r="A2155" s="98"/>
      <c r="B2155" s="98"/>
      <c r="C2155" s="98"/>
      <c r="D2155" s="98"/>
      <c r="E2155" s="98"/>
      <c r="F2155" s="98"/>
      <c r="G2155" s="98"/>
      <c r="H2155" s="98"/>
      <c r="I2155" s="98"/>
      <c r="J2155" s="98"/>
      <c r="K2155" s="98"/>
      <c r="L2155" s="98"/>
      <c r="M2155" s="98"/>
      <c r="R2155" s="98"/>
      <c r="S2155" s="98"/>
      <c r="T2155" s="98"/>
      <c r="U2155" s="98"/>
      <c r="V2155" s="98"/>
      <c r="W2155" s="98"/>
      <c r="X2155" s="98"/>
      <c r="Y2155" s="98"/>
      <c r="Z2155" s="98"/>
      <c r="AA2155" s="98"/>
      <c r="AE2155" s="98"/>
      <c r="AF2155" s="98"/>
      <c r="AG2155" s="98"/>
      <c r="AH2155" s="98"/>
      <c r="AI2155" s="98"/>
      <c r="AJ2155" s="98"/>
      <c r="AK2155" s="98"/>
    </row>
    <row r="2156" ht="14.25">
      <c r="A2156" s="98"/>
      <c r="B2156" s="98"/>
      <c r="C2156" s="98"/>
      <c r="D2156" s="98"/>
      <c r="E2156" s="98"/>
      <c r="F2156" s="98"/>
      <c r="G2156" s="98"/>
      <c r="H2156" s="98"/>
      <c r="I2156" s="98"/>
      <c r="J2156" s="98"/>
      <c r="K2156" s="98"/>
      <c r="L2156" s="98"/>
      <c r="M2156" s="98"/>
      <c r="R2156" s="98"/>
      <c r="S2156" s="98"/>
      <c r="T2156" s="98"/>
      <c r="U2156" s="98"/>
      <c r="V2156" s="98"/>
      <c r="W2156" s="98"/>
      <c r="X2156" s="98"/>
      <c r="Y2156" s="98"/>
      <c r="Z2156" s="98"/>
      <c r="AA2156" s="98"/>
      <c r="AE2156" s="98"/>
      <c r="AF2156" s="98"/>
      <c r="AG2156" s="98"/>
      <c r="AH2156" s="98"/>
      <c r="AI2156" s="98"/>
      <c r="AJ2156" s="98"/>
      <c r="AK2156" s="98"/>
    </row>
    <row r="2157" ht="14.25">
      <c r="A2157" s="98"/>
      <c r="B2157" s="98"/>
      <c r="C2157" s="98"/>
      <c r="D2157" s="98"/>
      <c r="E2157" s="98"/>
      <c r="F2157" s="98"/>
      <c r="G2157" s="98"/>
      <c r="H2157" s="98"/>
      <c r="I2157" s="98"/>
      <c r="J2157" s="98"/>
      <c r="K2157" s="98"/>
      <c r="L2157" s="98"/>
      <c r="M2157" s="98"/>
      <c r="R2157" s="98"/>
      <c r="S2157" s="98"/>
      <c r="T2157" s="98"/>
      <c r="U2157" s="98"/>
      <c r="V2157" s="98"/>
      <c r="W2157" s="98"/>
      <c r="X2157" s="98"/>
      <c r="Y2157" s="98"/>
      <c r="Z2157" s="98"/>
      <c r="AA2157" s="98"/>
      <c r="AE2157" s="98"/>
      <c r="AF2157" s="98"/>
      <c r="AG2157" s="98"/>
      <c r="AH2157" s="98"/>
      <c r="AI2157" s="98"/>
      <c r="AJ2157" s="98"/>
      <c r="AK2157" s="98"/>
    </row>
    <row r="2158" ht="14.25">
      <c r="A2158" s="98"/>
      <c r="B2158" s="98"/>
      <c r="C2158" s="98"/>
      <c r="D2158" s="98"/>
      <c r="E2158" s="98"/>
      <c r="F2158" s="98"/>
      <c r="G2158" s="98"/>
      <c r="H2158" s="98"/>
      <c r="I2158" s="98"/>
      <c r="J2158" s="98"/>
      <c r="K2158" s="98"/>
      <c r="L2158" s="98"/>
      <c r="M2158" s="98"/>
      <c r="R2158" s="98"/>
      <c r="S2158" s="98"/>
      <c r="T2158" s="98"/>
      <c r="U2158" s="98"/>
      <c r="V2158" s="98"/>
      <c r="W2158" s="98"/>
      <c r="X2158" s="98"/>
      <c r="Y2158" s="98"/>
      <c r="Z2158" s="98"/>
      <c r="AA2158" s="98"/>
      <c r="AE2158" s="98"/>
      <c r="AF2158" s="98"/>
      <c r="AG2158" s="98"/>
      <c r="AH2158" s="98"/>
      <c r="AI2158" s="98"/>
      <c r="AJ2158" s="98"/>
      <c r="AK2158" s="98"/>
    </row>
    <row r="2159" ht="14.25">
      <c r="A2159" s="98"/>
      <c r="B2159" s="98"/>
      <c r="C2159" s="98"/>
      <c r="D2159" s="98"/>
      <c r="E2159" s="98"/>
      <c r="F2159" s="98"/>
      <c r="G2159" s="98"/>
      <c r="H2159" s="98"/>
      <c r="I2159" s="98"/>
      <c r="J2159" s="98"/>
      <c r="K2159" s="98"/>
      <c r="L2159" s="98"/>
      <c r="M2159" s="98"/>
      <c r="R2159" s="98"/>
      <c r="S2159" s="98"/>
      <c r="T2159" s="98"/>
      <c r="U2159" s="98"/>
      <c r="V2159" s="98"/>
      <c r="W2159" s="98"/>
      <c r="X2159" s="98"/>
      <c r="Y2159" s="98"/>
      <c r="Z2159" s="98"/>
      <c r="AA2159" s="98"/>
      <c r="AE2159" s="98"/>
      <c r="AF2159" s="98"/>
      <c r="AG2159" s="98"/>
      <c r="AH2159" s="98"/>
      <c r="AI2159" s="98"/>
      <c r="AJ2159" s="98"/>
      <c r="AK2159" s="98"/>
    </row>
    <row r="2160" ht="14.25">
      <c r="A2160" s="98"/>
      <c r="B2160" s="98"/>
      <c r="C2160" s="98"/>
      <c r="D2160" s="98"/>
      <c r="E2160" s="98"/>
      <c r="F2160" s="98"/>
      <c r="G2160" s="98"/>
      <c r="H2160" s="98"/>
      <c r="I2160" s="98"/>
      <c r="J2160" s="98"/>
      <c r="K2160" s="98"/>
      <c r="L2160" s="98"/>
      <c r="M2160" s="98"/>
      <c r="R2160" s="98"/>
      <c r="S2160" s="98"/>
      <c r="T2160" s="98"/>
      <c r="U2160" s="98"/>
      <c r="V2160" s="98"/>
      <c r="W2160" s="98"/>
      <c r="X2160" s="98"/>
      <c r="Y2160" s="98"/>
      <c r="Z2160" s="98"/>
      <c r="AA2160" s="98"/>
      <c r="AE2160" s="98"/>
      <c r="AF2160" s="98"/>
      <c r="AG2160" s="98"/>
      <c r="AH2160" s="98"/>
      <c r="AI2160" s="98"/>
      <c r="AJ2160" s="98"/>
      <c r="AK2160" s="98"/>
    </row>
    <row r="2161" ht="14.25">
      <c r="A2161" s="98"/>
      <c r="B2161" s="98"/>
      <c r="C2161" s="98"/>
      <c r="D2161" s="98"/>
      <c r="E2161" s="98"/>
      <c r="F2161" s="98"/>
      <c r="G2161" s="98"/>
      <c r="H2161" s="98"/>
      <c r="I2161" s="98"/>
      <c r="J2161" s="98"/>
      <c r="K2161" s="98"/>
      <c r="L2161" s="98"/>
      <c r="M2161" s="98"/>
      <c r="R2161" s="98"/>
      <c r="S2161" s="98"/>
      <c r="T2161" s="98"/>
      <c r="U2161" s="98"/>
      <c r="V2161" s="98"/>
      <c r="W2161" s="98"/>
      <c r="X2161" s="98"/>
      <c r="Y2161" s="98"/>
      <c r="Z2161" s="98"/>
      <c r="AA2161" s="98"/>
      <c r="AE2161" s="98"/>
      <c r="AF2161" s="98"/>
      <c r="AG2161" s="98"/>
      <c r="AH2161" s="98"/>
      <c r="AI2161" s="98"/>
      <c r="AJ2161" s="98"/>
      <c r="AK2161" s="98"/>
    </row>
    <row r="2162" ht="14.25">
      <c r="A2162" s="98"/>
      <c r="B2162" s="98"/>
      <c r="C2162" s="98"/>
      <c r="D2162" s="98"/>
      <c r="E2162" s="98"/>
      <c r="F2162" s="98"/>
      <c r="G2162" s="98"/>
      <c r="H2162" s="98"/>
      <c r="I2162" s="98"/>
      <c r="J2162" s="98"/>
      <c r="K2162" s="98"/>
      <c r="L2162" s="98"/>
      <c r="M2162" s="98"/>
      <c r="R2162" s="98"/>
      <c r="S2162" s="98"/>
      <c r="T2162" s="98"/>
      <c r="U2162" s="98"/>
      <c r="V2162" s="98"/>
      <c r="W2162" s="98"/>
      <c r="X2162" s="98"/>
      <c r="Y2162" s="98"/>
      <c r="Z2162" s="98"/>
      <c r="AA2162" s="98"/>
      <c r="AE2162" s="98"/>
      <c r="AF2162" s="98"/>
      <c r="AG2162" s="98"/>
      <c r="AH2162" s="98"/>
      <c r="AI2162" s="98"/>
      <c r="AJ2162" s="98"/>
      <c r="AK2162" s="98"/>
    </row>
    <row r="2163" ht="14.25">
      <c r="A2163" s="98"/>
      <c r="B2163" s="98"/>
      <c r="C2163" s="98"/>
      <c r="D2163" s="98"/>
      <c r="E2163" s="98"/>
      <c r="F2163" s="98"/>
      <c r="G2163" s="98"/>
      <c r="H2163" s="98"/>
      <c r="I2163" s="98"/>
      <c r="J2163" s="98"/>
      <c r="K2163" s="98"/>
      <c r="L2163" s="98"/>
      <c r="M2163" s="98"/>
      <c r="R2163" s="98"/>
      <c r="S2163" s="98"/>
      <c r="T2163" s="98"/>
      <c r="U2163" s="98"/>
      <c r="V2163" s="98"/>
      <c r="W2163" s="98"/>
      <c r="X2163" s="98"/>
      <c r="Y2163" s="98"/>
      <c r="Z2163" s="98"/>
      <c r="AA2163" s="98"/>
      <c r="AE2163" s="98"/>
      <c r="AF2163" s="98"/>
      <c r="AG2163" s="98"/>
      <c r="AH2163" s="98"/>
      <c r="AI2163" s="98"/>
      <c r="AJ2163" s="98"/>
      <c r="AK2163" s="98"/>
    </row>
    <row r="2164" ht="14.25">
      <c r="A2164" s="98"/>
      <c r="B2164" s="98"/>
      <c r="C2164" s="98"/>
      <c r="D2164" s="98"/>
      <c r="E2164" s="98"/>
      <c r="F2164" s="98"/>
      <c r="G2164" s="98"/>
      <c r="H2164" s="98"/>
      <c r="I2164" s="98"/>
      <c r="J2164" s="98"/>
      <c r="K2164" s="98"/>
      <c r="L2164" s="98"/>
      <c r="M2164" s="98"/>
      <c r="R2164" s="98"/>
      <c r="S2164" s="98"/>
      <c r="T2164" s="98"/>
      <c r="U2164" s="98"/>
      <c r="V2164" s="98"/>
      <c r="W2164" s="98"/>
      <c r="X2164" s="98"/>
      <c r="Y2164" s="98"/>
      <c r="Z2164" s="98"/>
      <c r="AA2164" s="98"/>
      <c r="AE2164" s="98"/>
      <c r="AF2164" s="98"/>
      <c r="AG2164" s="98"/>
      <c r="AH2164" s="98"/>
      <c r="AI2164" s="98"/>
      <c r="AJ2164" s="98"/>
      <c r="AK2164" s="98"/>
    </row>
    <row r="2165" ht="14.25">
      <c r="A2165" s="98"/>
      <c r="B2165" s="98"/>
      <c r="C2165" s="98"/>
      <c r="D2165" s="98"/>
      <c r="E2165" s="98"/>
      <c r="F2165" s="98"/>
      <c r="G2165" s="98"/>
      <c r="H2165" s="98"/>
      <c r="I2165" s="98"/>
      <c r="J2165" s="98"/>
      <c r="K2165" s="98"/>
      <c r="L2165" s="98"/>
      <c r="M2165" s="98"/>
      <c r="R2165" s="98"/>
      <c r="S2165" s="98"/>
      <c r="T2165" s="98"/>
      <c r="U2165" s="98"/>
      <c r="V2165" s="98"/>
      <c r="W2165" s="98"/>
      <c r="X2165" s="98"/>
      <c r="Y2165" s="98"/>
      <c r="Z2165" s="98"/>
      <c r="AA2165" s="98"/>
      <c r="AE2165" s="98"/>
      <c r="AF2165" s="98"/>
      <c r="AG2165" s="98"/>
      <c r="AH2165" s="98"/>
      <c r="AI2165" s="98"/>
      <c r="AJ2165" s="98"/>
      <c r="AK2165" s="98"/>
    </row>
    <row r="2166" ht="14.25">
      <c r="A2166" s="98"/>
      <c r="B2166" s="98"/>
      <c r="C2166" s="98"/>
      <c r="D2166" s="98"/>
      <c r="E2166" s="98"/>
      <c r="F2166" s="98"/>
      <c r="G2166" s="98"/>
      <c r="H2166" s="98"/>
      <c r="I2166" s="98"/>
      <c r="J2166" s="98"/>
      <c r="K2166" s="98"/>
      <c r="L2166" s="98"/>
      <c r="M2166" s="98"/>
      <c r="R2166" s="98"/>
      <c r="S2166" s="98"/>
      <c r="T2166" s="98"/>
      <c r="U2166" s="98"/>
      <c r="V2166" s="98"/>
      <c r="W2166" s="98"/>
      <c r="X2166" s="98"/>
      <c r="Y2166" s="98"/>
      <c r="Z2166" s="98"/>
      <c r="AA2166" s="98"/>
      <c r="AE2166" s="98"/>
      <c r="AF2166" s="98"/>
      <c r="AG2166" s="98"/>
      <c r="AH2166" s="98"/>
      <c r="AI2166" s="98"/>
      <c r="AJ2166" s="98"/>
      <c r="AK2166" s="98"/>
    </row>
    <row r="2167" ht="14.25">
      <c r="A2167" s="98"/>
      <c r="B2167" s="98"/>
      <c r="C2167" s="98"/>
      <c r="D2167" s="98"/>
      <c r="E2167" s="98"/>
      <c r="F2167" s="98"/>
      <c r="G2167" s="98"/>
      <c r="H2167" s="98"/>
      <c r="I2167" s="98"/>
      <c r="J2167" s="98"/>
      <c r="K2167" s="98"/>
      <c r="L2167" s="98"/>
      <c r="M2167" s="98"/>
      <c r="R2167" s="98"/>
      <c r="S2167" s="98"/>
      <c r="T2167" s="98"/>
      <c r="U2167" s="98"/>
      <c r="V2167" s="98"/>
      <c r="W2167" s="98"/>
      <c r="X2167" s="98"/>
      <c r="Y2167" s="98"/>
      <c r="Z2167" s="98"/>
      <c r="AA2167" s="98"/>
      <c r="AE2167" s="98"/>
      <c r="AF2167" s="98"/>
      <c r="AG2167" s="98"/>
      <c r="AH2167" s="98"/>
      <c r="AI2167" s="98"/>
      <c r="AJ2167" s="98"/>
      <c r="AK2167" s="98"/>
    </row>
    <row r="2168" ht="14.25">
      <c r="A2168" s="98"/>
      <c r="B2168" s="98"/>
      <c r="C2168" s="98"/>
      <c r="D2168" s="98"/>
      <c r="E2168" s="98"/>
      <c r="F2168" s="98"/>
      <c r="G2168" s="98"/>
      <c r="H2168" s="98"/>
      <c r="I2168" s="98"/>
      <c r="J2168" s="98"/>
      <c r="K2168" s="98"/>
      <c r="L2168" s="98"/>
      <c r="M2168" s="98"/>
      <c r="R2168" s="98"/>
      <c r="S2168" s="98"/>
      <c r="T2168" s="98"/>
      <c r="U2168" s="98"/>
      <c r="V2168" s="98"/>
      <c r="W2168" s="98"/>
      <c r="X2168" s="98"/>
      <c r="Y2168" s="98"/>
      <c r="Z2168" s="98"/>
      <c r="AA2168" s="98"/>
      <c r="AE2168" s="98"/>
      <c r="AF2168" s="98"/>
      <c r="AG2168" s="98"/>
      <c r="AH2168" s="98"/>
      <c r="AI2168" s="98"/>
      <c r="AJ2168" s="98"/>
      <c r="AK2168" s="98"/>
    </row>
    <row r="2169" ht="14.25">
      <c r="A2169" s="98"/>
      <c r="B2169" s="98"/>
      <c r="C2169" s="98"/>
      <c r="D2169" s="98"/>
      <c r="E2169" s="98"/>
      <c r="F2169" s="98"/>
      <c r="G2169" s="98"/>
      <c r="H2169" s="98"/>
      <c r="I2169" s="98"/>
      <c r="J2169" s="98"/>
      <c r="K2169" s="98"/>
      <c r="L2169" s="98"/>
      <c r="M2169" s="98"/>
      <c r="R2169" s="98"/>
      <c r="S2169" s="98"/>
      <c r="T2169" s="98"/>
      <c r="U2169" s="98"/>
      <c r="V2169" s="98"/>
      <c r="W2169" s="98"/>
      <c r="X2169" s="98"/>
      <c r="Y2169" s="98"/>
      <c r="Z2169" s="98"/>
      <c r="AA2169" s="98"/>
      <c r="AE2169" s="98"/>
      <c r="AF2169" s="98"/>
      <c r="AG2169" s="98"/>
      <c r="AH2169" s="98"/>
      <c r="AI2169" s="98"/>
      <c r="AJ2169" s="98"/>
      <c r="AK2169" s="98"/>
    </row>
    <row r="2170" ht="14.25">
      <c r="A2170" s="98"/>
      <c r="B2170" s="98"/>
      <c r="C2170" s="98"/>
      <c r="D2170" s="98"/>
      <c r="E2170" s="98"/>
      <c r="F2170" s="98"/>
      <c r="G2170" s="98"/>
      <c r="H2170" s="98"/>
      <c r="I2170" s="98"/>
      <c r="J2170" s="98"/>
      <c r="K2170" s="98"/>
      <c r="L2170" s="98"/>
      <c r="M2170" s="98"/>
      <c r="R2170" s="98"/>
      <c r="S2170" s="98"/>
      <c r="T2170" s="98"/>
      <c r="U2170" s="98"/>
      <c r="V2170" s="98"/>
      <c r="W2170" s="98"/>
      <c r="X2170" s="98"/>
      <c r="Y2170" s="98"/>
      <c r="Z2170" s="98"/>
      <c r="AA2170" s="98"/>
      <c r="AE2170" s="98"/>
      <c r="AF2170" s="98"/>
      <c r="AG2170" s="98"/>
      <c r="AH2170" s="98"/>
      <c r="AI2170" s="98"/>
      <c r="AJ2170" s="98"/>
      <c r="AK2170" s="98"/>
    </row>
    <row r="2171" ht="14.25">
      <c r="A2171" s="98"/>
      <c r="B2171" s="98"/>
      <c r="C2171" s="98"/>
      <c r="D2171" s="98"/>
      <c r="E2171" s="98"/>
      <c r="F2171" s="98"/>
      <c r="G2171" s="98"/>
      <c r="H2171" s="98"/>
      <c r="I2171" s="98"/>
      <c r="J2171" s="98"/>
      <c r="K2171" s="98"/>
      <c r="L2171" s="98"/>
      <c r="M2171" s="98"/>
      <c r="R2171" s="98"/>
      <c r="S2171" s="98"/>
      <c r="T2171" s="98"/>
      <c r="U2171" s="98"/>
      <c r="V2171" s="98"/>
      <c r="W2171" s="98"/>
      <c r="X2171" s="98"/>
      <c r="Y2171" s="98"/>
      <c r="Z2171" s="98"/>
      <c r="AA2171" s="98"/>
      <c r="AE2171" s="98"/>
      <c r="AF2171" s="98"/>
      <c r="AG2171" s="98"/>
      <c r="AH2171" s="98"/>
      <c r="AI2171" s="98"/>
      <c r="AJ2171" s="98"/>
      <c r="AK2171" s="98"/>
    </row>
    <row r="2172" ht="14.25">
      <c r="A2172" s="98"/>
      <c r="B2172" s="98"/>
      <c r="C2172" s="98"/>
      <c r="D2172" s="98"/>
      <c r="E2172" s="98"/>
      <c r="F2172" s="98"/>
      <c r="G2172" s="98"/>
      <c r="H2172" s="98"/>
      <c r="I2172" s="98"/>
      <c r="J2172" s="98"/>
      <c r="K2172" s="98"/>
      <c r="L2172" s="98"/>
      <c r="M2172" s="98"/>
      <c r="R2172" s="98"/>
      <c r="S2172" s="98"/>
      <c r="T2172" s="98"/>
      <c r="U2172" s="98"/>
      <c r="V2172" s="98"/>
      <c r="W2172" s="98"/>
      <c r="X2172" s="98"/>
      <c r="Y2172" s="98"/>
      <c r="Z2172" s="98"/>
      <c r="AA2172" s="98"/>
      <c r="AE2172" s="98"/>
      <c r="AF2172" s="98"/>
      <c r="AG2172" s="98"/>
      <c r="AH2172" s="98"/>
      <c r="AI2172" s="98"/>
      <c r="AJ2172" s="98"/>
      <c r="AK2172" s="98"/>
    </row>
    <row r="2173" ht="14.25">
      <c r="A2173" s="98"/>
      <c r="B2173" s="98"/>
      <c r="C2173" s="98"/>
      <c r="D2173" s="98"/>
      <c r="E2173" s="98"/>
      <c r="F2173" s="98"/>
      <c r="G2173" s="98"/>
      <c r="H2173" s="98"/>
      <c r="I2173" s="98"/>
      <c r="J2173" s="98"/>
      <c r="K2173" s="98"/>
      <c r="L2173" s="98"/>
      <c r="M2173" s="98"/>
      <c r="R2173" s="98"/>
      <c r="S2173" s="98"/>
      <c r="T2173" s="98"/>
      <c r="U2173" s="98"/>
      <c r="V2173" s="98"/>
      <c r="W2173" s="98"/>
      <c r="X2173" s="98"/>
      <c r="Y2173" s="98"/>
      <c r="Z2173" s="98"/>
      <c r="AA2173" s="98"/>
      <c r="AE2173" s="98"/>
      <c r="AF2173" s="98"/>
      <c r="AG2173" s="98"/>
      <c r="AH2173" s="98"/>
      <c r="AI2173" s="98"/>
      <c r="AJ2173" s="98"/>
      <c r="AK2173" s="98"/>
    </row>
    <row r="2174" ht="14.25">
      <c r="A2174" s="98"/>
      <c r="B2174" s="98"/>
      <c r="C2174" s="98"/>
      <c r="D2174" s="98"/>
      <c r="E2174" s="98"/>
      <c r="F2174" s="98"/>
      <c r="G2174" s="98"/>
      <c r="H2174" s="98"/>
      <c r="I2174" s="98"/>
      <c r="J2174" s="98"/>
      <c r="K2174" s="98"/>
      <c r="L2174" s="98"/>
      <c r="M2174" s="98"/>
      <c r="R2174" s="98"/>
      <c r="S2174" s="98"/>
      <c r="T2174" s="98"/>
      <c r="U2174" s="98"/>
      <c r="V2174" s="98"/>
      <c r="W2174" s="98"/>
      <c r="X2174" s="98"/>
      <c r="Y2174" s="98"/>
      <c r="Z2174" s="98"/>
      <c r="AA2174" s="98"/>
      <c r="AE2174" s="98"/>
      <c r="AF2174" s="98"/>
      <c r="AG2174" s="98"/>
      <c r="AH2174" s="98"/>
      <c r="AI2174" s="98"/>
      <c r="AJ2174" s="98"/>
      <c r="AK2174" s="98"/>
    </row>
    <row r="2175" ht="14.25">
      <c r="A2175" s="98"/>
      <c r="B2175" s="98"/>
      <c r="C2175" s="98"/>
      <c r="D2175" s="98"/>
      <c r="E2175" s="98"/>
      <c r="F2175" s="98"/>
      <c r="G2175" s="98"/>
      <c r="H2175" s="98"/>
      <c r="I2175" s="98"/>
      <c r="J2175" s="98"/>
      <c r="K2175" s="98"/>
      <c r="L2175" s="98"/>
      <c r="M2175" s="98"/>
      <c r="R2175" s="98"/>
      <c r="S2175" s="98"/>
      <c r="T2175" s="98"/>
      <c r="U2175" s="98"/>
      <c r="V2175" s="98"/>
      <c r="W2175" s="98"/>
      <c r="X2175" s="98"/>
      <c r="Y2175" s="98"/>
      <c r="Z2175" s="98"/>
      <c r="AA2175" s="98"/>
      <c r="AE2175" s="98"/>
      <c r="AF2175" s="98"/>
      <c r="AG2175" s="98"/>
      <c r="AH2175" s="98"/>
      <c r="AI2175" s="98"/>
      <c r="AJ2175" s="98"/>
      <c r="AK2175" s="98"/>
    </row>
    <row r="2176" ht="14.25">
      <c r="A2176" s="98"/>
      <c r="B2176" s="98"/>
      <c r="C2176" s="98"/>
      <c r="D2176" s="98"/>
      <c r="E2176" s="98"/>
      <c r="F2176" s="98"/>
      <c r="G2176" s="98"/>
      <c r="H2176" s="98"/>
      <c r="I2176" s="98"/>
      <c r="J2176" s="98"/>
      <c r="K2176" s="98"/>
      <c r="L2176" s="98"/>
      <c r="M2176" s="98"/>
      <c r="R2176" s="98"/>
      <c r="S2176" s="98"/>
      <c r="T2176" s="98"/>
      <c r="U2176" s="98"/>
      <c r="V2176" s="98"/>
      <c r="W2176" s="98"/>
      <c r="X2176" s="98"/>
      <c r="Y2176" s="98"/>
      <c r="Z2176" s="98"/>
      <c r="AA2176" s="98"/>
      <c r="AE2176" s="98"/>
      <c r="AF2176" s="98"/>
      <c r="AG2176" s="98"/>
      <c r="AH2176" s="98"/>
      <c r="AI2176" s="98"/>
      <c r="AJ2176" s="98"/>
      <c r="AK2176" s="98"/>
    </row>
    <row r="2177" ht="14.25">
      <c r="A2177" s="98"/>
      <c r="B2177" s="98"/>
      <c r="C2177" s="98"/>
      <c r="D2177" s="98"/>
      <c r="E2177" s="98"/>
      <c r="F2177" s="98"/>
      <c r="G2177" s="98"/>
      <c r="H2177" s="98"/>
      <c r="I2177" s="98"/>
      <c r="J2177" s="98"/>
      <c r="K2177" s="98"/>
      <c r="L2177" s="98"/>
      <c r="M2177" s="98"/>
      <c r="R2177" s="98"/>
      <c r="S2177" s="98"/>
      <c r="T2177" s="98"/>
      <c r="U2177" s="98"/>
      <c r="V2177" s="98"/>
      <c r="W2177" s="98"/>
      <c r="X2177" s="98"/>
      <c r="Y2177" s="98"/>
      <c r="Z2177" s="98"/>
      <c r="AA2177" s="98"/>
      <c r="AE2177" s="98"/>
      <c r="AF2177" s="98"/>
      <c r="AG2177" s="98"/>
      <c r="AH2177" s="98"/>
      <c r="AI2177" s="98"/>
      <c r="AJ2177" s="98"/>
      <c r="AK2177" s="98"/>
    </row>
    <row r="2178" ht="14.25">
      <c r="A2178" s="98"/>
      <c r="B2178" s="98"/>
      <c r="C2178" s="98"/>
      <c r="D2178" s="98"/>
      <c r="E2178" s="98"/>
      <c r="F2178" s="98"/>
      <c r="G2178" s="98"/>
      <c r="H2178" s="98"/>
      <c r="I2178" s="98"/>
      <c r="J2178" s="98"/>
      <c r="K2178" s="98"/>
      <c r="L2178" s="98"/>
      <c r="M2178" s="98"/>
      <c r="R2178" s="98"/>
      <c r="S2178" s="98"/>
      <c r="T2178" s="98"/>
      <c r="U2178" s="98"/>
      <c r="V2178" s="98"/>
      <c r="W2178" s="98"/>
      <c r="X2178" s="98"/>
      <c r="Y2178" s="98"/>
      <c r="Z2178" s="98"/>
      <c r="AA2178" s="98"/>
      <c r="AE2178" s="98"/>
      <c r="AF2178" s="98"/>
      <c r="AG2178" s="98"/>
      <c r="AH2178" s="98"/>
      <c r="AI2178" s="98"/>
      <c r="AJ2178" s="98"/>
      <c r="AK2178" s="98"/>
    </row>
    <row r="2179" ht="14.25">
      <c r="A2179" s="98"/>
      <c r="B2179" s="98"/>
      <c r="C2179" s="98"/>
      <c r="D2179" s="98"/>
      <c r="E2179" s="98"/>
      <c r="F2179" s="98"/>
      <c r="G2179" s="98"/>
      <c r="H2179" s="98"/>
      <c r="I2179" s="98"/>
      <c r="J2179" s="98"/>
      <c r="K2179" s="98"/>
      <c r="L2179" s="98"/>
      <c r="M2179" s="98"/>
      <c r="R2179" s="98"/>
      <c r="S2179" s="98"/>
      <c r="T2179" s="98"/>
      <c r="U2179" s="98"/>
      <c r="V2179" s="98"/>
      <c r="W2179" s="98"/>
      <c r="X2179" s="98"/>
      <c r="Y2179" s="98"/>
      <c r="Z2179" s="98"/>
      <c r="AA2179" s="98"/>
      <c r="AE2179" s="98"/>
      <c r="AF2179" s="98"/>
      <c r="AG2179" s="98"/>
      <c r="AH2179" s="98"/>
      <c r="AI2179" s="98"/>
      <c r="AJ2179" s="98"/>
      <c r="AK2179" s="98"/>
    </row>
    <row r="2180" ht="14.25">
      <c r="A2180" s="98"/>
      <c r="B2180" s="98"/>
      <c r="C2180" s="98"/>
      <c r="D2180" s="98"/>
      <c r="E2180" s="98"/>
      <c r="F2180" s="98"/>
      <c r="G2180" s="98"/>
      <c r="H2180" s="98"/>
      <c r="I2180" s="98"/>
      <c r="J2180" s="98"/>
      <c r="K2180" s="98"/>
      <c r="L2180" s="98"/>
      <c r="M2180" s="98"/>
      <c r="R2180" s="98"/>
      <c r="S2180" s="98"/>
      <c r="T2180" s="98"/>
      <c r="U2180" s="98"/>
      <c r="V2180" s="98"/>
      <c r="W2180" s="98"/>
      <c r="X2180" s="98"/>
      <c r="Y2180" s="98"/>
      <c r="Z2180" s="98"/>
      <c r="AA2180" s="98"/>
      <c r="AE2180" s="98"/>
      <c r="AF2180" s="98"/>
      <c r="AG2180" s="98"/>
      <c r="AH2180" s="98"/>
      <c r="AI2180" s="98"/>
      <c r="AJ2180" s="98"/>
      <c r="AK2180" s="98"/>
    </row>
    <row r="2181" ht="14.25">
      <c r="A2181" s="98"/>
      <c r="B2181" s="98"/>
      <c r="C2181" s="98"/>
      <c r="D2181" s="98"/>
      <c r="E2181" s="98"/>
      <c r="F2181" s="98"/>
      <c r="G2181" s="98"/>
      <c r="H2181" s="98"/>
      <c r="I2181" s="98"/>
      <c r="J2181" s="98"/>
      <c r="K2181" s="98"/>
      <c r="L2181" s="98"/>
      <c r="M2181" s="98"/>
      <c r="R2181" s="98"/>
      <c r="S2181" s="98"/>
      <c r="T2181" s="98"/>
      <c r="U2181" s="98"/>
      <c r="V2181" s="98"/>
      <c r="W2181" s="98"/>
      <c r="X2181" s="98"/>
      <c r="Y2181" s="98"/>
      <c r="Z2181" s="98"/>
      <c r="AA2181" s="98"/>
      <c r="AE2181" s="98"/>
      <c r="AF2181" s="98"/>
      <c r="AG2181" s="98"/>
      <c r="AH2181" s="98"/>
      <c r="AI2181" s="98"/>
      <c r="AJ2181" s="98"/>
      <c r="AK2181" s="98"/>
    </row>
    <row r="2182" ht="14.25">
      <c r="A2182" s="98"/>
      <c r="B2182" s="98"/>
      <c r="C2182" s="98"/>
      <c r="D2182" s="98"/>
      <c r="E2182" s="98"/>
      <c r="F2182" s="98"/>
      <c r="G2182" s="98"/>
      <c r="H2182" s="98"/>
      <c r="I2182" s="98"/>
      <c r="J2182" s="98"/>
      <c r="K2182" s="98"/>
      <c r="L2182" s="98"/>
      <c r="M2182" s="98"/>
      <c r="R2182" s="98"/>
      <c r="S2182" s="98"/>
      <c r="T2182" s="98"/>
      <c r="U2182" s="98"/>
      <c r="V2182" s="98"/>
      <c r="W2182" s="98"/>
      <c r="X2182" s="98"/>
      <c r="Y2182" s="98"/>
      <c r="Z2182" s="98"/>
      <c r="AA2182" s="98"/>
      <c r="AE2182" s="98"/>
      <c r="AF2182" s="98"/>
      <c r="AG2182" s="98"/>
      <c r="AH2182" s="98"/>
      <c r="AI2182" s="98"/>
      <c r="AJ2182" s="98"/>
      <c r="AK2182" s="98"/>
    </row>
    <row r="2183" ht="14.25">
      <c r="A2183" s="98"/>
      <c r="B2183" s="98"/>
      <c r="C2183" s="98"/>
      <c r="D2183" s="98"/>
      <c r="E2183" s="98"/>
      <c r="F2183" s="98"/>
      <c r="G2183" s="98"/>
      <c r="H2183" s="98"/>
      <c r="I2183" s="98"/>
      <c r="J2183" s="98"/>
      <c r="K2183" s="98"/>
      <c r="L2183" s="98"/>
      <c r="M2183" s="98"/>
      <c r="R2183" s="98"/>
      <c r="S2183" s="98"/>
      <c r="T2183" s="98"/>
      <c r="U2183" s="98"/>
      <c r="V2183" s="98"/>
      <c r="W2183" s="98"/>
      <c r="X2183" s="98"/>
      <c r="Y2183" s="98"/>
      <c r="Z2183" s="98"/>
      <c r="AA2183" s="98"/>
      <c r="AE2183" s="98"/>
      <c r="AF2183" s="98"/>
      <c r="AG2183" s="98"/>
      <c r="AH2183" s="98"/>
      <c r="AI2183" s="98"/>
      <c r="AJ2183" s="98"/>
      <c r="AK2183" s="98"/>
    </row>
    <row r="2184" ht="14.25">
      <c r="A2184" s="98"/>
      <c r="B2184" s="98"/>
      <c r="C2184" s="98"/>
      <c r="D2184" s="98"/>
      <c r="E2184" s="98"/>
      <c r="F2184" s="98"/>
      <c r="G2184" s="98"/>
      <c r="H2184" s="98"/>
      <c r="I2184" s="98"/>
      <c r="J2184" s="98"/>
      <c r="K2184" s="98"/>
      <c r="L2184" s="98"/>
      <c r="M2184" s="98"/>
      <c r="R2184" s="98"/>
      <c r="S2184" s="98"/>
      <c r="T2184" s="98"/>
      <c r="U2184" s="98"/>
      <c r="V2184" s="98"/>
      <c r="W2184" s="98"/>
      <c r="X2184" s="98"/>
      <c r="Y2184" s="98"/>
      <c r="Z2184" s="98"/>
      <c r="AA2184" s="98"/>
      <c r="AE2184" s="98"/>
      <c r="AF2184" s="98"/>
      <c r="AG2184" s="98"/>
      <c r="AH2184" s="98"/>
      <c r="AI2184" s="98"/>
      <c r="AJ2184" s="98"/>
      <c r="AK2184" s="98"/>
    </row>
    <row r="2185" ht="14.25">
      <c r="A2185" s="98"/>
      <c r="B2185" s="98"/>
      <c r="C2185" s="98"/>
      <c r="D2185" s="98"/>
      <c r="E2185" s="98"/>
      <c r="F2185" s="98"/>
      <c r="G2185" s="98"/>
      <c r="H2185" s="98"/>
      <c r="I2185" s="98"/>
      <c r="J2185" s="98"/>
      <c r="K2185" s="98"/>
      <c r="L2185" s="98"/>
      <c r="M2185" s="98"/>
      <c r="R2185" s="98"/>
      <c r="S2185" s="98"/>
      <c r="T2185" s="98"/>
      <c r="U2185" s="98"/>
      <c r="V2185" s="98"/>
      <c r="W2185" s="98"/>
      <c r="X2185" s="98"/>
      <c r="Y2185" s="98"/>
      <c r="Z2185" s="98"/>
      <c r="AA2185" s="98"/>
      <c r="AE2185" s="98"/>
      <c r="AF2185" s="98"/>
      <c r="AG2185" s="98"/>
      <c r="AH2185" s="98"/>
      <c r="AI2185" s="98"/>
      <c r="AJ2185" s="98"/>
      <c r="AK2185" s="98"/>
    </row>
    <row r="2186" ht="14.25">
      <c r="A2186" s="98"/>
      <c r="B2186" s="98"/>
      <c r="C2186" s="98"/>
      <c r="D2186" s="98"/>
      <c r="E2186" s="98"/>
      <c r="F2186" s="98"/>
      <c r="G2186" s="98"/>
      <c r="H2186" s="98"/>
      <c r="I2186" s="98"/>
      <c r="J2186" s="98"/>
      <c r="K2186" s="98"/>
      <c r="L2186" s="98"/>
      <c r="M2186" s="98"/>
      <c r="R2186" s="98"/>
      <c r="S2186" s="98"/>
      <c r="T2186" s="98"/>
      <c r="U2186" s="98"/>
      <c r="V2186" s="98"/>
      <c r="W2186" s="98"/>
      <c r="X2186" s="98"/>
      <c r="Y2186" s="98"/>
      <c r="Z2186" s="98"/>
      <c r="AA2186" s="98"/>
      <c r="AE2186" s="98"/>
      <c r="AF2186" s="98"/>
      <c r="AG2186" s="98"/>
      <c r="AH2186" s="98"/>
      <c r="AI2186" s="98"/>
      <c r="AJ2186" s="98"/>
      <c r="AK2186" s="98"/>
    </row>
    <row r="2187" ht="14.25">
      <c r="A2187" s="98"/>
      <c r="B2187" s="98"/>
      <c r="C2187" s="98"/>
      <c r="D2187" s="98"/>
      <c r="E2187" s="98"/>
      <c r="F2187" s="98"/>
      <c r="G2187" s="98"/>
      <c r="H2187" s="98"/>
      <c r="I2187" s="98"/>
      <c r="J2187" s="98"/>
      <c r="K2187" s="98"/>
      <c r="L2187" s="98"/>
      <c r="M2187" s="98"/>
      <c r="R2187" s="98"/>
      <c r="S2187" s="98"/>
      <c r="T2187" s="98"/>
      <c r="U2187" s="98"/>
      <c r="V2187" s="98"/>
      <c r="W2187" s="98"/>
      <c r="X2187" s="98"/>
      <c r="Y2187" s="98"/>
      <c r="Z2187" s="98"/>
      <c r="AA2187" s="98"/>
      <c r="AE2187" s="98"/>
      <c r="AF2187" s="98"/>
      <c r="AG2187" s="98"/>
      <c r="AH2187" s="98"/>
      <c r="AI2187" s="98"/>
      <c r="AJ2187" s="98"/>
      <c r="AK2187" s="98"/>
    </row>
    <row r="2188" ht="14.25">
      <c r="A2188" s="98"/>
      <c r="B2188" s="98"/>
      <c r="C2188" s="98"/>
      <c r="D2188" s="98"/>
      <c r="E2188" s="98"/>
      <c r="F2188" s="98"/>
      <c r="G2188" s="98"/>
      <c r="H2188" s="98"/>
      <c r="I2188" s="98"/>
      <c r="J2188" s="98"/>
      <c r="K2188" s="98"/>
      <c r="L2188" s="98"/>
      <c r="M2188" s="98"/>
      <c r="R2188" s="98"/>
      <c r="S2188" s="98"/>
      <c r="T2188" s="98"/>
      <c r="U2188" s="98"/>
      <c r="V2188" s="98"/>
      <c r="W2188" s="98"/>
      <c r="X2188" s="98"/>
      <c r="Y2188" s="98"/>
      <c r="Z2188" s="98"/>
      <c r="AA2188" s="98"/>
      <c r="AE2188" s="98"/>
      <c r="AF2188" s="98"/>
      <c r="AG2188" s="98"/>
      <c r="AH2188" s="98"/>
      <c r="AI2188" s="98"/>
      <c r="AJ2188" s="98"/>
      <c r="AK2188" s="98"/>
    </row>
    <row r="2189" ht="14.25">
      <c r="A2189" s="98"/>
      <c r="B2189" s="98"/>
      <c r="C2189" s="98"/>
      <c r="D2189" s="98"/>
      <c r="E2189" s="98"/>
      <c r="F2189" s="98"/>
      <c r="G2189" s="98"/>
      <c r="H2189" s="98"/>
      <c r="I2189" s="98"/>
      <c r="J2189" s="98"/>
      <c r="K2189" s="98"/>
      <c r="L2189" s="98"/>
      <c r="M2189" s="98"/>
      <c r="R2189" s="98"/>
      <c r="S2189" s="98"/>
      <c r="T2189" s="98"/>
      <c r="U2189" s="98"/>
      <c r="V2189" s="98"/>
      <c r="W2189" s="98"/>
      <c r="X2189" s="98"/>
      <c r="Y2189" s="98"/>
      <c r="Z2189" s="98"/>
      <c r="AA2189" s="98"/>
      <c r="AE2189" s="98"/>
      <c r="AF2189" s="98"/>
      <c r="AG2189" s="98"/>
      <c r="AH2189" s="98"/>
      <c r="AI2189" s="98"/>
      <c r="AJ2189" s="98"/>
      <c r="AK2189" s="98"/>
    </row>
    <row r="2190" ht="14.25">
      <c r="A2190" s="98"/>
      <c r="B2190" s="98"/>
      <c r="C2190" s="98"/>
      <c r="D2190" s="98"/>
      <c r="E2190" s="98"/>
      <c r="F2190" s="98"/>
      <c r="G2190" s="98"/>
      <c r="H2190" s="98"/>
      <c r="I2190" s="98"/>
      <c r="J2190" s="98"/>
      <c r="K2190" s="98"/>
      <c r="L2190" s="98"/>
      <c r="M2190" s="98"/>
      <c r="R2190" s="98"/>
      <c r="S2190" s="98"/>
      <c r="T2190" s="98"/>
      <c r="U2190" s="98"/>
      <c r="V2190" s="98"/>
      <c r="W2190" s="98"/>
      <c r="X2190" s="98"/>
      <c r="Y2190" s="98"/>
      <c r="Z2190" s="98"/>
      <c r="AA2190" s="98"/>
      <c r="AE2190" s="98"/>
      <c r="AF2190" s="98"/>
      <c r="AG2190" s="98"/>
      <c r="AH2190" s="98"/>
      <c r="AI2190" s="98"/>
      <c r="AJ2190" s="98"/>
      <c r="AK2190" s="98"/>
    </row>
    <row r="2191" ht="14.25">
      <c r="A2191" s="98"/>
      <c r="B2191" s="98"/>
      <c r="C2191" s="98"/>
      <c r="D2191" s="98"/>
      <c r="E2191" s="98"/>
      <c r="F2191" s="98"/>
      <c r="G2191" s="98"/>
      <c r="H2191" s="98"/>
      <c r="I2191" s="98"/>
      <c r="J2191" s="98"/>
      <c r="K2191" s="98"/>
      <c r="L2191" s="98"/>
      <c r="M2191" s="98"/>
      <c r="R2191" s="98"/>
      <c r="S2191" s="98"/>
      <c r="T2191" s="98"/>
      <c r="U2191" s="98"/>
      <c r="V2191" s="98"/>
      <c r="W2191" s="98"/>
      <c r="X2191" s="98"/>
      <c r="Y2191" s="98"/>
      <c r="Z2191" s="98"/>
      <c r="AA2191" s="98"/>
      <c r="AE2191" s="98"/>
      <c r="AF2191" s="98"/>
      <c r="AG2191" s="98"/>
      <c r="AH2191" s="98"/>
      <c r="AI2191" s="98"/>
      <c r="AJ2191" s="98"/>
      <c r="AK2191" s="98"/>
    </row>
    <row r="2192" ht="14.25">
      <c r="A2192" s="98"/>
      <c r="B2192" s="98"/>
      <c r="C2192" s="98"/>
      <c r="D2192" s="98"/>
      <c r="E2192" s="98"/>
      <c r="F2192" s="98"/>
      <c r="G2192" s="98"/>
      <c r="H2192" s="98"/>
      <c r="I2192" s="98"/>
      <c r="J2192" s="98"/>
      <c r="K2192" s="98"/>
      <c r="L2192" s="98"/>
      <c r="M2192" s="98"/>
      <c r="R2192" s="98"/>
      <c r="S2192" s="98"/>
      <c r="T2192" s="98"/>
      <c r="U2192" s="98"/>
      <c r="V2192" s="98"/>
      <c r="W2192" s="98"/>
      <c r="X2192" s="98"/>
      <c r="Y2192" s="98"/>
      <c r="Z2192" s="98"/>
      <c r="AA2192" s="98"/>
      <c r="AE2192" s="98"/>
      <c r="AF2192" s="98"/>
      <c r="AG2192" s="98"/>
      <c r="AH2192" s="98"/>
      <c r="AI2192" s="98"/>
      <c r="AJ2192" s="98"/>
      <c r="AK2192" s="98"/>
    </row>
    <row r="2193" ht="14.25">
      <c r="A2193" s="98"/>
      <c r="B2193" s="98"/>
      <c r="C2193" s="98"/>
      <c r="D2193" s="98"/>
      <c r="E2193" s="98"/>
      <c r="F2193" s="98"/>
      <c r="G2193" s="98"/>
      <c r="H2193" s="98"/>
      <c r="I2193" s="98"/>
      <c r="J2193" s="98"/>
      <c r="K2193" s="98"/>
      <c r="L2193" s="98"/>
      <c r="M2193" s="98"/>
      <c r="R2193" s="98"/>
      <c r="S2193" s="98"/>
      <c r="T2193" s="98"/>
      <c r="U2193" s="98"/>
      <c r="V2193" s="98"/>
      <c r="W2193" s="98"/>
      <c r="X2193" s="98"/>
      <c r="Y2193" s="98"/>
      <c r="Z2193" s="98"/>
      <c r="AA2193" s="98"/>
      <c r="AE2193" s="98"/>
      <c r="AF2193" s="98"/>
      <c r="AG2193" s="98"/>
      <c r="AH2193" s="98"/>
      <c r="AI2193" s="98"/>
      <c r="AJ2193" s="98"/>
      <c r="AK2193" s="98"/>
    </row>
    <row r="2194" ht="14.25">
      <c r="A2194" s="98"/>
      <c r="B2194" s="98"/>
      <c r="C2194" s="98"/>
      <c r="D2194" s="98"/>
      <c r="E2194" s="98"/>
      <c r="F2194" s="98"/>
      <c r="G2194" s="98"/>
      <c r="H2194" s="98"/>
      <c r="I2194" s="98"/>
      <c r="J2194" s="98"/>
      <c r="K2194" s="98"/>
      <c r="L2194" s="98"/>
      <c r="M2194" s="98"/>
      <c r="R2194" s="98"/>
      <c r="S2194" s="98"/>
      <c r="T2194" s="98"/>
      <c r="U2194" s="98"/>
      <c r="V2194" s="98"/>
      <c r="W2194" s="98"/>
      <c r="X2194" s="98"/>
      <c r="Y2194" s="98"/>
      <c r="Z2194" s="98"/>
      <c r="AA2194" s="98"/>
      <c r="AE2194" s="98"/>
      <c r="AF2194" s="98"/>
      <c r="AG2194" s="98"/>
      <c r="AH2194" s="98"/>
      <c r="AI2194" s="98"/>
      <c r="AJ2194" s="98"/>
      <c r="AK2194" s="98"/>
    </row>
    <row r="2195" ht="14.25">
      <c r="A2195" s="98"/>
      <c r="B2195" s="98"/>
      <c r="C2195" s="98"/>
      <c r="D2195" s="98"/>
      <c r="E2195" s="98"/>
      <c r="F2195" s="98"/>
      <c r="G2195" s="98"/>
      <c r="H2195" s="98"/>
      <c r="I2195" s="98"/>
      <c r="J2195" s="98"/>
      <c r="K2195" s="98"/>
      <c r="L2195" s="98"/>
      <c r="M2195" s="98"/>
      <c r="R2195" s="98"/>
      <c r="S2195" s="98"/>
      <c r="T2195" s="98"/>
      <c r="U2195" s="98"/>
      <c r="V2195" s="98"/>
      <c r="W2195" s="98"/>
      <c r="X2195" s="98"/>
      <c r="Y2195" s="98"/>
      <c r="Z2195" s="98"/>
      <c r="AA2195" s="98"/>
      <c r="AE2195" s="98"/>
      <c r="AF2195" s="98"/>
      <c r="AG2195" s="98"/>
      <c r="AH2195" s="98"/>
      <c r="AI2195" s="98"/>
      <c r="AJ2195" s="98"/>
      <c r="AK2195" s="98"/>
    </row>
    <row r="2196" ht="14.25">
      <c r="A2196" s="98"/>
      <c r="B2196" s="98"/>
      <c r="C2196" s="98"/>
      <c r="D2196" s="98"/>
      <c r="E2196" s="98"/>
      <c r="F2196" s="98"/>
      <c r="G2196" s="98"/>
      <c r="H2196" s="98"/>
      <c r="I2196" s="98"/>
      <c r="J2196" s="98"/>
      <c r="K2196" s="98"/>
      <c r="L2196" s="98"/>
      <c r="M2196" s="98"/>
      <c r="R2196" s="98"/>
      <c r="S2196" s="98"/>
      <c r="T2196" s="98"/>
      <c r="U2196" s="98"/>
      <c r="V2196" s="98"/>
      <c r="W2196" s="98"/>
      <c r="X2196" s="98"/>
      <c r="Y2196" s="98"/>
      <c r="Z2196" s="98"/>
      <c r="AA2196" s="98"/>
      <c r="AE2196" s="98"/>
      <c r="AF2196" s="98"/>
      <c r="AG2196" s="98"/>
      <c r="AH2196" s="98"/>
      <c r="AI2196" s="98"/>
      <c r="AJ2196" s="98"/>
      <c r="AK2196" s="98"/>
    </row>
    <row r="2197" ht="14.25">
      <c r="A2197" s="98"/>
      <c r="B2197" s="98"/>
      <c r="C2197" s="98"/>
      <c r="D2197" s="98"/>
      <c r="E2197" s="98"/>
      <c r="F2197" s="98"/>
      <c r="G2197" s="98"/>
      <c r="H2197" s="98"/>
      <c r="I2197" s="98"/>
      <c r="J2197" s="98"/>
      <c r="K2197" s="98"/>
      <c r="L2197" s="98"/>
      <c r="M2197" s="98"/>
      <c r="R2197" s="98"/>
      <c r="S2197" s="98"/>
      <c r="T2197" s="98"/>
      <c r="U2197" s="98"/>
      <c r="V2197" s="98"/>
      <c r="W2197" s="98"/>
      <c r="X2197" s="98"/>
      <c r="Y2197" s="98"/>
      <c r="Z2197" s="98"/>
      <c r="AA2197" s="98"/>
      <c r="AE2197" s="98"/>
      <c r="AF2197" s="98"/>
      <c r="AG2197" s="98"/>
      <c r="AH2197" s="98"/>
      <c r="AI2197" s="98"/>
      <c r="AJ2197" s="98"/>
      <c r="AK2197" s="98"/>
    </row>
    <row r="2198" ht="14.25">
      <c r="A2198" s="98"/>
      <c r="B2198" s="98"/>
      <c r="C2198" s="98"/>
      <c r="D2198" s="98"/>
      <c r="E2198" s="98"/>
      <c r="F2198" s="98"/>
      <c r="G2198" s="98"/>
      <c r="H2198" s="98"/>
      <c r="I2198" s="98"/>
      <c r="J2198" s="98"/>
      <c r="K2198" s="98"/>
      <c r="L2198" s="98"/>
      <c r="M2198" s="98"/>
      <c r="R2198" s="98"/>
      <c r="S2198" s="98"/>
      <c r="T2198" s="98"/>
      <c r="U2198" s="98"/>
      <c r="V2198" s="98"/>
      <c r="W2198" s="98"/>
      <c r="X2198" s="98"/>
      <c r="Y2198" s="98"/>
      <c r="Z2198" s="98"/>
      <c r="AA2198" s="98"/>
      <c r="AE2198" s="98"/>
      <c r="AF2198" s="98"/>
      <c r="AG2198" s="98"/>
      <c r="AH2198" s="98"/>
      <c r="AI2198" s="98"/>
      <c r="AJ2198" s="98"/>
      <c r="AK2198" s="98"/>
    </row>
    <row r="2199" ht="14.25">
      <c r="A2199" s="98"/>
      <c r="B2199" s="98"/>
      <c r="C2199" s="98"/>
      <c r="D2199" s="98"/>
      <c r="E2199" s="98"/>
      <c r="F2199" s="98"/>
      <c r="G2199" s="98"/>
      <c r="H2199" s="98"/>
      <c r="I2199" s="98"/>
      <c r="J2199" s="98"/>
      <c r="K2199" s="98"/>
      <c r="L2199" s="98"/>
      <c r="M2199" s="98"/>
      <c r="R2199" s="98"/>
      <c r="S2199" s="98"/>
      <c r="T2199" s="98"/>
      <c r="U2199" s="98"/>
      <c r="V2199" s="98"/>
      <c r="W2199" s="98"/>
      <c r="X2199" s="98"/>
      <c r="Y2199" s="98"/>
      <c r="Z2199" s="98"/>
      <c r="AA2199" s="98"/>
      <c r="AE2199" s="98"/>
      <c r="AF2199" s="98"/>
      <c r="AG2199" s="98"/>
      <c r="AH2199" s="98"/>
      <c r="AI2199" s="98"/>
      <c r="AJ2199" s="98"/>
      <c r="AK2199" s="98"/>
    </row>
    <row r="2200" ht="14.25">
      <c r="A2200" s="98"/>
      <c r="B2200" s="98"/>
      <c r="C2200" s="98"/>
      <c r="D2200" s="98"/>
      <c r="E2200" s="98"/>
      <c r="F2200" s="98"/>
      <c r="G2200" s="98"/>
      <c r="H2200" s="98"/>
      <c r="I2200" s="98"/>
      <c r="J2200" s="98"/>
      <c r="K2200" s="98"/>
      <c r="L2200" s="98"/>
      <c r="M2200" s="98"/>
      <c r="R2200" s="98"/>
      <c r="S2200" s="98"/>
      <c r="T2200" s="98"/>
      <c r="U2200" s="98"/>
      <c r="V2200" s="98"/>
      <c r="W2200" s="98"/>
      <c r="X2200" s="98"/>
      <c r="Y2200" s="98"/>
      <c r="Z2200" s="98"/>
      <c r="AA2200" s="98"/>
      <c r="AE2200" s="98"/>
      <c r="AF2200" s="98"/>
      <c r="AG2200" s="98"/>
      <c r="AH2200" s="98"/>
      <c r="AI2200" s="98"/>
      <c r="AJ2200" s="98"/>
      <c r="AK2200" s="98"/>
    </row>
    <row r="2201" ht="14.25">
      <c r="A2201" s="98"/>
      <c r="B2201" s="98"/>
      <c r="C2201" s="98"/>
      <c r="D2201" s="98"/>
      <c r="E2201" s="98"/>
      <c r="F2201" s="98"/>
      <c r="G2201" s="98"/>
      <c r="H2201" s="98"/>
      <c r="I2201" s="98"/>
      <c r="J2201" s="98"/>
      <c r="K2201" s="98"/>
      <c r="L2201" s="98"/>
      <c r="M2201" s="98"/>
      <c r="R2201" s="98"/>
      <c r="S2201" s="98"/>
      <c r="T2201" s="98"/>
      <c r="U2201" s="98"/>
      <c r="V2201" s="98"/>
      <c r="W2201" s="98"/>
      <c r="X2201" s="98"/>
      <c r="Y2201" s="98"/>
      <c r="Z2201" s="98"/>
      <c r="AA2201" s="98"/>
      <c r="AE2201" s="98"/>
      <c r="AF2201" s="98"/>
      <c r="AG2201" s="98"/>
      <c r="AH2201" s="98"/>
      <c r="AI2201" s="98"/>
      <c r="AJ2201" s="98"/>
      <c r="AK2201" s="98"/>
    </row>
    <row r="2202" ht="14.25">
      <c r="A2202" s="98"/>
      <c r="B2202" s="98"/>
      <c r="C2202" s="98"/>
      <c r="D2202" s="98"/>
      <c r="E2202" s="98"/>
      <c r="F2202" s="98"/>
      <c r="G2202" s="98"/>
      <c r="H2202" s="98"/>
      <c r="I2202" s="98"/>
      <c r="J2202" s="98"/>
      <c r="K2202" s="98"/>
      <c r="L2202" s="98"/>
      <c r="M2202" s="98"/>
      <c r="R2202" s="98"/>
      <c r="S2202" s="98"/>
      <c r="T2202" s="98"/>
      <c r="U2202" s="98"/>
      <c r="V2202" s="98"/>
      <c r="W2202" s="98"/>
      <c r="X2202" s="98"/>
      <c r="Y2202" s="98"/>
      <c r="Z2202" s="98"/>
      <c r="AA2202" s="98"/>
      <c r="AE2202" s="98"/>
      <c r="AF2202" s="98"/>
      <c r="AG2202" s="98"/>
      <c r="AH2202" s="98"/>
      <c r="AI2202" s="98"/>
      <c r="AJ2202" s="98"/>
      <c r="AK2202" s="98"/>
    </row>
    <row r="2203" ht="14.25">
      <c r="A2203" s="98"/>
      <c r="B2203" s="98"/>
      <c r="C2203" s="98"/>
      <c r="D2203" s="98"/>
      <c r="E2203" s="98"/>
      <c r="F2203" s="98"/>
      <c r="G2203" s="98"/>
      <c r="H2203" s="98"/>
      <c r="I2203" s="98"/>
      <c r="J2203" s="98"/>
      <c r="K2203" s="98"/>
      <c r="L2203" s="98"/>
      <c r="M2203" s="98"/>
      <c r="R2203" s="98"/>
      <c r="S2203" s="98"/>
      <c r="T2203" s="98"/>
      <c r="U2203" s="98"/>
      <c r="V2203" s="98"/>
      <c r="W2203" s="98"/>
      <c r="X2203" s="98"/>
      <c r="Y2203" s="98"/>
      <c r="Z2203" s="98"/>
      <c r="AA2203" s="98"/>
      <c r="AE2203" s="98"/>
      <c r="AF2203" s="98"/>
      <c r="AG2203" s="98"/>
      <c r="AH2203" s="98"/>
      <c r="AI2203" s="98"/>
      <c r="AJ2203" s="98"/>
      <c r="AK2203" s="98"/>
    </row>
    <row r="2204" ht="14.25">
      <c r="A2204" s="98"/>
      <c r="B2204" s="98"/>
      <c r="C2204" s="98"/>
      <c r="D2204" s="98"/>
      <c r="E2204" s="98"/>
      <c r="F2204" s="98"/>
      <c r="G2204" s="98"/>
      <c r="H2204" s="98"/>
      <c r="I2204" s="98"/>
      <c r="J2204" s="98"/>
      <c r="K2204" s="98"/>
      <c r="L2204" s="98"/>
      <c r="M2204" s="98"/>
      <c r="R2204" s="98"/>
      <c r="S2204" s="98"/>
      <c r="T2204" s="98"/>
      <c r="U2204" s="98"/>
      <c r="V2204" s="98"/>
      <c r="W2204" s="98"/>
      <c r="X2204" s="98"/>
      <c r="Y2204" s="98"/>
      <c r="Z2204" s="98"/>
      <c r="AA2204" s="98"/>
      <c r="AE2204" s="98"/>
      <c r="AF2204" s="98"/>
      <c r="AG2204" s="98"/>
      <c r="AH2204" s="98"/>
      <c r="AI2204" s="98"/>
      <c r="AJ2204" s="98"/>
      <c r="AK2204" s="98"/>
    </row>
    <row r="2205" ht="14.25">
      <c r="A2205" s="98"/>
      <c r="B2205" s="98"/>
      <c r="C2205" s="98"/>
      <c r="D2205" s="98"/>
      <c r="E2205" s="98"/>
      <c r="F2205" s="98"/>
      <c r="G2205" s="98"/>
      <c r="H2205" s="98"/>
      <c r="I2205" s="98"/>
      <c r="J2205" s="98"/>
      <c r="K2205" s="98"/>
      <c r="L2205" s="98"/>
      <c r="M2205" s="98"/>
      <c r="R2205" s="98"/>
      <c r="S2205" s="98"/>
      <c r="T2205" s="98"/>
      <c r="U2205" s="98"/>
      <c r="V2205" s="98"/>
      <c r="W2205" s="98"/>
      <c r="X2205" s="98"/>
      <c r="Y2205" s="98"/>
      <c r="Z2205" s="98"/>
      <c r="AA2205" s="98"/>
      <c r="AE2205" s="98"/>
      <c r="AF2205" s="98"/>
      <c r="AG2205" s="98"/>
      <c r="AH2205" s="98"/>
      <c r="AI2205" s="98"/>
      <c r="AJ2205" s="98"/>
      <c r="AK2205" s="98"/>
    </row>
    <row r="2206" ht="14.25">
      <c r="A2206" s="98"/>
      <c r="B2206" s="98"/>
      <c r="C2206" s="98"/>
      <c r="D2206" s="98"/>
      <c r="E2206" s="98"/>
      <c r="F2206" s="98"/>
      <c r="G2206" s="98"/>
      <c r="H2206" s="98"/>
      <c r="I2206" s="98"/>
      <c r="J2206" s="98"/>
      <c r="K2206" s="98"/>
      <c r="L2206" s="98"/>
      <c r="M2206" s="98"/>
      <c r="R2206" s="98"/>
      <c r="S2206" s="98"/>
      <c r="T2206" s="98"/>
      <c r="U2206" s="98"/>
      <c r="V2206" s="98"/>
      <c r="W2206" s="98"/>
      <c r="X2206" s="98"/>
      <c r="Y2206" s="98"/>
      <c r="Z2206" s="98"/>
      <c r="AA2206" s="98"/>
      <c r="AE2206" s="98"/>
      <c r="AF2206" s="98"/>
      <c r="AG2206" s="98"/>
      <c r="AH2206" s="98"/>
      <c r="AI2206" s="98"/>
      <c r="AJ2206" s="98"/>
      <c r="AK2206" s="98"/>
    </row>
    <row r="2207" ht="14.25">
      <c r="A2207" s="98"/>
      <c r="B2207" s="98"/>
      <c r="C2207" s="98"/>
      <c r="D2207" s="98"/>
      <c r="E2207" s="98"/>
      <c r="F2207" s="98"/>
      <c r="G2207" s="98"/>
      <c r="H2207" s="98"/>
      <c r="I2207" s="98"/>
      <c r="J2207" s="98"/>
      <c r="K2207" s="98"/>
      <c r="L2207" s="98"/>
      <c r="M2207" s="98"/>
      <c r="R2207" s="98"/>
      <c r="S2207" s="98"/>
      <c r="T2207" s="98"/>
      <c r="U2207" s="98"/>
      <c r="V2207" s="98"/>
      <c r="W2207" s="98"/>
      <c r="X2207" s="98"/>
      <c r="Y2207" s="98"/>
      <c r="Z2207" s="98"/>
      <c r="AA2207" s="98"/>
      <c r="AE2207" s="98"/>
      <c r="AF2207" s="98"/>
      <c r="AG2207" s="98"/>
      <c r="AH2207" s="98"/>
      <c r="AI2207" s="98"/>
      <c r="AJ2207" s="98"/>
      <c r="AK2207" s="98"/>
    </row>
    <row r="2208" ht="14.25">
      <c r="A2208" s="98"/>
      <c r="B2208" s="98"/>
      <c r="C2208" s="98"/>
      <c r="D2208" s="98"/>
      <c r="E2208" s="98"/>
      <c r="F2208" s="98"/>
      <c r="G2208" s="98"/>
      <c r="H2208" s="98"/>
      <c r="I2208" s="98"/>
      <c r="J2208" s="98"/>
      <c r="K2208" s="98"/>
      <c r="L2208" s="98"/>
      <c r="M2208" s="98"/>
      <c r="R2208" s="98"/>
      <c r="S2208" s="98"/>
      <c r="T2208" s="98"/>
      <c r="U2208" s="98"/>
      <c r="V2208" s="98"/>
      <c r="W2208" s="98"/>
      <c r="X2208" s="98"/>
      <c r="Y2208" s="98"/>
      <c r="Z2208" s="98"/>
      <c r="AA2208" s="98"/>
      <c r="AE2208" s="98"/>
      <c r="AF2208" s="98"/>
      <c r="AG2208" s="98"/>
      <c r="AH2208" s="98"/>
      <c r="AI2208" s="98"/>
      <c r="AJ2208" s="98"/>
      <c r="AK2208" s="98"/>
    </row>
    <row r="2209" ht="14.25">
      <c r="A2209" s="98"/>
      <c r="B2209" s="98"/>
      <c r="C2209" s="98"/>
      <c r="D2209" s="98"/>
      <c r="E2209" s="98"/>
      <c r="F2209" s="98"/>
      <c r="G2209" s="98"/>
      <c r="H2209" s="98"/>
      <c r="I2209" s="98"/>
      <c r="J2209" s="98"/>
      <c r="K2209" s="98"/>
      <c r="L2209" s="98"/>
      <c r="M2209" s="98"/>
      <c r="R2209" s="98"/>
      <c r="S2209" s="98"/>
      <c r="T2209" s="98"/>
      <c r="U2209" s="98"/>
      <c r="V2209" s="98"/>
      <c r="W2209" s="98"/>
      <c r="X2209" s="98"/>
      <c r="Y2209" s="98"/>
      <c r="Z2209" s="98"/>
      <c r="AA2209" s="98"/>
      <c r="AE2209" s="98"/>
      <c r="AF2209" s="98"/>
      <c r="AG2209" s="98"/>
      <c r="AH2209" s="98"/>
      <c r="AI2209" s="98"/>
      <c r="AJ2209" s="98"/>
      <c r="AK2209" s="98"/>
    </row>
    <row r="2210" ht="14.25">
      <c r="A2210" s="98"/>
      <c r="B2210" s="98"/>
      <c r="C2210" s="98"/>
      <c r="D2210" s="98"/>
      <c r="E2210" s="98"/>
      <c r="F2210" s="98"/>
      <c r="G2210" s="98"/>
      <c r="H2210" s="98"/>
      <c r="I2210" s="98"/>
      <c r="J2210" s="98"/>
      <c r="K2210" s="98"/>
      <c r="L2210" s="98"/>
      <c r="M2210" s="98"/>
      <c r="R2210" s="98"/>
      <c r="S2210" s="98"/>
      <c r="T2210" s="98"/>
      <c r="U2210" s="98"/>
      <c r="V2210" s="98"/>
      <c r="W2210" s="98"/>
      <c r="X2210" s="98"/>
      <c r="Y2210" s="98"/>
      <c r="Z2210" s="98"/>
      <c r="AA2210" s="98"/>
      <c r="AE2210" s="98"/>
      <c r="AF2210" s="98"/>
      <c r="AG2210" s="98"/>
      <c r="AH2210" s="98"/>
      <c r="AI2210" s="98"/>
      <c r="AJ2210" s="98"/>
      <c r="AK2210" s="98"/>
    </row>
    <row r="2211" ht="14.25">
      <c r="A2211" s="98"/>
      <c r="B2211" s="98"/>
      <c r="C2211" s="98"/>
      <c r="D2211" s="98"/>
      <c r="E2211" s="98"/>
      <c r="F2211" s="98"/>
      <c r="G2211" s="98"/>
      <c r="H2211" s="98"/>
      <c r="I2211" s="98"/>
      <c r="J2211" s="98"/>
      <c r="K2211" s="98"/>
      <c r="L2211" s="98"/>
      <c r="M2211" s="98"/>
      <c r="R2211" s="98"/>
      <c r="S2211" s="98"/>
      <c r="T2211" s="98"/>
      <c r="U2211" s="98"/>
      <c r="V2211" s="98"/>
      <c r="W2211" s="98"/>
      <c r="X2211" s="98"/>
      <c r="Y2211" s="98"/>
      <c r="Z2211" s="98"/>
      <c r="AA2211" s="98"/>
      <c r="AE2211" s="98"/>
      <c r="AF2211" s="98"/>
      <c r="AG2211" s="98"/>
      <c r="AH2211" s="98"/>
      <c r="AI2211" s="98"/>
      <c r="AJ2211" s="98"/>
      <c r="AK2211" s="98"/>
    </row>
    <row r="2212" ht="14.25">
      <c r="A2212" s="98"/>
      <c r="B2212" s="98"/>
      <c r="C2212" s="98"/>
      <c r="D2212" s="98"/>
      <c r="E2212" s="98"/>
      <c r="F2212" s="98"/>
      <c r="G2212" s="98"/>
      <c r="H2212" s="98"/>
      <c r="I2212" s="98"/>
      <c r="J2212" s="98"/>
      <c r="K2212" s="98"/>
      <c r="L2212" s="98"/>
      <c r="M2212" s="98"/>
      <c r="R2212" s="98"/>
      <c r="S2212" s="98"/>
      <c r="T2212" s="98"/>
      <c r="U2212" s="98"/>
      <c r="V2212" s="98"/>
      <c r="W2212" s="98"/>
      <c r="X2212" s="98"/>
      <c r="Y2212" s="98"/>
      <c r="Z2212" s="98"/>
      <c r="AA2212" s="98"/>
      <c r="AE2212" s="98"/>
      <c r="AF2212" s="98"/>
      <c r="AG2212" s="98"/>
      <c r="AH2212" s="98"/>
      <c r="AI2212" s="98"/>
      <c r="AJ2212" s="98"/>
      <c r="AK2212" s="98"/>
    </row>
    <row r="2213" ht="14.25">
      <c r="A2213" s="98"/>
      <c r="B2213" s="98"/>
      <c r="C2213" s="98"/>
      <c r="D2213" s="98"/>
      <c r="E2213" s="98"/>
      <c r="F2213" s="98"/>
      <c r="G2213" s="98"/>
      <c r="H2213" s="98"/>
      <c r="I2213" s="98"/>
      <c r="J2213" s="98"/>
      <c r="K2213" s="98"/>
      <c r="L2213" s="98"/>
      <c r="M2213" s="98"/>
      <c r="R2213" s="98"/>
      <c r="S2213" s="98"/>
      <c r="T2213" s="98"/>
      <c r="U2213" s="98"/>
      <c r="V2213" s="98"/>
      <c r="W2213" s="98"/>
      <c r="X2213" s="98"/>
      <c r="Y2213" s="98"/>
      <c r="Z2213" s="98"/>
      <c r="AA2213" s="98"/>
      <c r="AE2213" s="98"/>
      <c r="AF2213" s="98"/>
      <c r="AG2213" s="98"/>
      <c r="AH2213" s="98"/>
      <c r="AI2213" s="98"/>
      <c r="AJ2213" s="98"/>
      <c r="AK2213" s="98"/>
    </row>
    <row r="2214" ht="14.25">
      <c r="A2214" s="98"/>
      <c r="B2214" s="98"/>
      <c r="C2214" s="98"/>
      <c r="D2214" s="98"/>
      <c r="E2214" s="98"/>
      <c r="F2214" s="98"/>
      <c r="G2214" s="98"/>
      <c r="H2214" s="98"/>
      <c r="I2214" s="98"/>
      <c r="J2214" s="98"/>
      <c r="K2214" s="98"/>
      <c r="L2214" s="98"/>
      <c r="M2214" s="98"/>
      <c r="R2214" s="98"/>
      <c r="S2214" s="98"/>
      <c r="T2214" s="98"/>
      <c r="U2214" s="98"/>
      <c r="V2214" s="98"/>
      <c r="W2214" s="98"/>
      <c r="X2214" s="98"/>
      <c r="Y2214" s="98"/>
      <c r="Z2214" s="98"/>
      <c r="AA2214" s="98"/>
      <c r="AE2214" s="98"/>
      <c r="AF2214" s="98"/>
      <c r="AG2214" s="98"/>
      <c r="AH2214" s="98"/>
      <c r="AI2214" s="98"/>
      <c r="AJ2214" s="98"/>
      <c r="AK2214" s="98"/>
    </row>
    <row r="2215" ht="14.25">
      <c r="A2215" s="98"/>
      <c r="B2215" s="98"/>
      <c r="C2215" s="98"/>
      <c r="D2215" s="98"/>
      <c r="E2215" s="98"/>
      <c r="F2215" s="98"/>
      <c r="G2215" s="98"/>
      <c r="H2215" s="98"/>
      <c r="I2215" s="98"/>
      <c r="J2215" s="98"/>
      <c r="K2215" s="98"/>
      <c r="L2215" s="98"/>
      <c r="M2215" s="98"/>
      <c r="R2215" s="98"/>
      <c r="S2215" s="98"/>
      <c r="T2215" s="98"/>
      <c r="U2215" s="98"/>
      <c r="V2215" s="98"/>
      <c r="W2215" s="98"/>
      <c r="X2215" s="98"/>
      <c r="Y2215" s="98"/>
      <c r="Z2215" s="98"/>
      <c r="AA2215" s="98"/>
      <c r="AE2215" s="98"/>
      <c r="AF2215" s="98"/>
      <c r="AG2215" s="98"/>
      <c r="AH2215" s="98"/>
      <c r="AI2215" s="98"/>
      <c r="AJ2215" s="98"/>
      <c r="AK2215" s="98"/>
    </row>
    <row r="2216" ht="14.25">
      <c r="A2216" s="98"/>
      <c r="B2216" s="98"/>
      <c r="C2216" s="98"/>
      <c r="D2216" s="98"/>
      <c r="E2216" s="98"/>
      <c r="F2216" s="98"/>
      <c r="G2216" s="98"/>
      <c r="H2216" s="98"/>
      <c r="I2216" s="98"/>
      <c r="J2216" s="98"/>
      <c r="K2216" s="98"/>
      <c r="L2216" s="98"/>
      <c r="M2216" s="98"/>
      <c r="R2216" s="98"/>
      <c r="S2216" s="98"/>
      <c r="T2216" s="98"/>
      <c r="U2216" s="98"/>
      <c r="V2216" s="98"/>
      <c r="W2216" s="98"/>
      <c r="X2216" s="98"/>
      <c r="Y2216" s="98"/>
      <c r="Z2216" s="98"/>
      <c r="AA2216" s="98"/>
      <c r="AE2216" s="98"/>
      <c r="AF2216" s="98"/>
      <c r="AG2216" s="98"/>
      <c r="AH2216" s="98"/>
      <c r="AI2216" s="98"/>
      <c r="AJ2216" s="98"/>
      <c r="AK2216" s="98"/>
    </row>
    <row r="2217" ht="14.25">
      <c r="A2217" s="98"/>
      <c r="B2217" s="98"/>
      <c r="C2217" s="98"/>
      <c r="D2217" s="98"/>
      <c r="E2217" s="98"/>
      <c r="F2217" s="98"/>
      <c r="G2217" s="98"/>
      <c r="H2217" s="98"/>
      <c r="I2217" s="98"/>
      <c r="J2217" s="98"/>
      <c r="K2217" s="98"/>
      <c r="L2217" s="98"/>
      <c r="M2217" s="98"/>
      <c r="R2217" s="98"/>
      <c r="S2217" s="98"/>
      <c r="T2217" s="98"/>
      <c r="U2217" s="98"/>
      <c r="V2217" s="98"/>
      <c r="W2217" s="98"/>
      <c r="X2217" s="98"/>
      <c r="Y2217" s="98"/>
      <c r="Z2217" s="98"/>
      <c r="AA2217" s="98"/>
      <c r="AE2217" s="98"/>
      <c r="AF2217" s="98"/>
      <c r="AG2217" s="98"/>
      <c r="AH2217" s="98"/>
      <c r="AI2217" s="98"/>
      <c r="AJ2217" s="98"/>
      <c r="AK2217" s="98"/>
    </row>
    <row r="2218" ht="14.25">
      <c r="A2218" s="98"/>
      <c r="B2218" s="98"/>
      <c r="C2218" s="98"/>
      <c r="D2218" s="98"/>
      <c r="E2218" s="98"/>
      <c r="F2218" s="98"/>
      <c r="G2218" s="98"/>
      <c r="H2218" s="98"/>
      <c r="I2218" s="98"/>
      <c r="J2218" s="98"/>
      <c r="K2218" s="98"/>
      <c r="L2218" s="98"/>
      <c r="M2218" s="98"/>
      <c r="R2218" s="98"/>
      <c r="S2218" s="98"/>
      <c r="T2218" s="98"/>
      <c r="U2218" s="98"/>
      <c r="V2218" s="98"/>
      <c r="W2218" s="98"/>
      <c r="X2218" s="98"/>
      <c r="Y2218" s="98"/>
      <c r="Z2218" s="98"/>
      <c r="AA2218" s="98"/>
      <c r="AE2218" s="98"/>
      <c r="AF2218" s="98"/>
      <c r="AG2218" s="98"/>
      <c r="AH2218" s="98"/>
      <c r="AI2218" s="98"/>
      <c r="AJ2218" s="98"/>
      <c r="AK2218" s="98"/>
    </row>
    <row r="2219" ht="14.25">
      <c r="A2219" s="98"/>
      <c r="B2219" s="98"/>
      <c r="C2219" s="98"/>
      <c r="D2219" s="98"/>
      <c r="E2219" s="98"/>
      <c r="F2219" s="98"/>
      <c r="G2219" s="98"/>
      <c r="H2219" s="98"/>
      <c r="I2219" s="98"/>
      <c r="J2219" s="98"/>
      <c r="K2219" s="98"/>
      <c r="L2219" s="98"/>
      <c r="M2219" s="98"/>
      <c r="R2219" s="98"/>
      <c r="S2219" s="98"/>
      <c r="T2219" s="98"/>
      <c r="U2219" s="98"/>
      <c r="V2219" s="98"/>
      <c r="W2219" s="98"/>
      <c r="X2219" s="98"/>
      <c r="Y2219" s="98"/>
      <c r="Z2219" s="98"/>
      <c r="AA2219" s="98"/>
      <c r="AE2219" s="98"/>
      <c r="AF2219" s="98"/>
      <c r="AG2219" s="98"/>
      <c r="AH2219" s="98"/>
      <c r="AI2219" s="98"/>
      <c r="AJ2219" s="98"/>
      <c r="AK2219" s="98"/>
    </row>
    <row r="2220" ht="14.25">
      <c r="A2220" s="98"/>
      <c r="B2220" s="98"/>
      <c r="C2220" s="98"/>
      <c r="D2220" s="98"/>
      <c r="E2220" s="98"/>
      <c r="F2220" s="98"/>
      <c r="G2220" s="98"/>
      <c r="H2220" s="98"/>
      <c r="I2220" s="98"/>
      <c r="J2220" s="98"/>
      <c r="K2220" s="98"/>
      <c r="L2220" s="98"/>
      <c r="M2220" s="98"/>
      <c r="R2220" s="98"/>
      <c r="S2220" s="98"/>
      <c r="T2220" s="98"/>
      <c r="U2220" s="98"/>
      <c r="V2220" s="98"/>
      <c r="W2220" s="98"/>
      <c r="X2220" s="98"/>
      <c r="Y2220" s="98"/>
      <c r="Z2220" s="98"/>
      <c r="AA2220" s="98"/>
      <c r="AE2220" s="98"/>
      <c r="AF2220" s="98"/>
      <c r="AG2220" s="98"/>
      <c r="AH2220" s="98"/>
      <c r="AI2220" s="98"/>
      <c r="AJ2220" s="98"/>
      <c r="AK2220" s="98"/>
    </row>
    <row r="2221" ht="14.25">
      <c r="A2221" s="98"/>
      <c r="B2221" s="98"/>
      <c r="C2221" s="98"/>
      <c r="D2221" s="98"/>
      <c r="E2221" s="98"/>
      <c r="F2221" s="98"/>
      <c r="G2221" s="98"/>
      <c r="H2221" s="98"/>
      <c r="I2221" s="98"/>
      <c r="J2221" s="98"/>
      <c r="K2221" s="98"/>
      <c r="L2221" s="98"/>
      <c r="M2221" s="98"/>
      <c r="R2221" s="98"/>
      <c r="S2221" s="98"/>
      <c r="T2221" s="98"/>
      <c r="U2221" s="98"/>
      <c r="V2221" s="98"/>
      <c r="W2221" s="98"/>
      <c r="X2221" s="98"/>
      <c r="Y2221" s="98"/>
      <c r="Z2221" s="98"/>
      <c r="AA2221" s="98"/>
      <c r="AE2221" s="98"/>
      <c r="AF2221" s="98"/>
      <c r="AG2221" s="98"/>
      <c r="AH2221" s="98"/>
      <c r="AI2221" s="98"/>
      <c r="AJ2221" s="98"/>
      <c r="AK2221" s="98"/>
    </row>
    <row r="2222" ht="14.25">
      <c r="A2222" s="98"/>
      <c r="B2222" s="98"/>
      <c r="C2222" s="98"/>
      <c r="D2222" s="98"/>
      <c r="E2222" s="98"/>
      <c r="F2222" s="98"/>
      <c r="G2222" s="98"/>
      <c r="H2222" s="98"/>
      <c r="I2222" s="98"/>
      <c r="J2222" s="98"/>
      <c r="K2222" s="98"/>
      <c r="L2222" s="98"/>
      <c r="M2222" s="98"/>
      <c r="R2222" s="98"/>
      <c r="S2222" s="98"/>
      <c r="T2222" s="98"/>
      <c r="U2222" s="98"/>
      <c r="V2222" s="98"/>
      <c r="W2222" s="98"/>
      <c r="X2222" s="98"/>
      <c r="Y2222" s="98"/>
      <c r="Z2222" s="98"/>
      <c r="AA2222" s="98"/>
      <c r="AE2222" s="98"/>
      <c r="AF2222" s="98"/>
      <c r="AG2222" s="98"/>
      <c r="AH2222" s="98"/>
      <c r="AI2222" s="98"/>
      <c r="AJ2222" s="98"/>
      <c r="AK2222" s="98"/>
    </row>
    <row r="2223" ht="14.25">
      <c r="A2223" s="98"/>
      <c r="B2223" s="98"/>
      <c r="C2223" s="98"/>
      <c r="D2223" s="98"/>
      <c r="E2223" s="98"/>
      <c r="F2223" s="98"/>
      <c r="G2223" s="98"/>
      <c r="H2223" s="98"/>
      <c r="I2223" s="98"/>
      <c r="J2223" s="98"/>
      <c r="K2223" s="98"/>
      <c r="L2223" s="98"/>
      <c r="M2223" s="98"/>
      <c r="R2223" s="98"/>
      <c r="S2223" s="98"/>
      <c r="T2223" s="98"/>
      <c r="U2223" s="98"/>
      <c r="V2223" s="98"/>
      <c r="W2223" s="98"/>
      <c r="X2223" s="98"/>
      <c r="Y2223" s="98"/>
      <c r="Z2223" s="98"/>
      <c r="AA2223" s="98"/>
      <c r="AE2223" s="98"/>
      <c r="AF2223" s="98"/>
      <c r="AG2223" s="98"/>
      <c r="AH2223" s="98"/>
      <c r="AI2223" s="98"/>
      <c r="AJ2223" s="98"/>
      <c r="AK2223" s="98"/>
    </row>
    <row r="2224" ht="14.25">
      <c r="A2224" s="98"/>
      <c r="B2224" s="98"/>
      <c r="C2224" s="98"/>
      <c r="D2224" s="98"/>
      <c r="E2224" s="98"/>
      <c r="F2224" s="98"/>
      <c r="G2224" s="98"/>
      <c r="H2224" s="98"/>
      <c r="I2224" s="98"/>
      <c r="J2224" s="98"/>
      <c r="K2224" s="98"/>
      <c r="L2224" s="98"/>
      <c r="M2224" s="98"/>
      <c r="R2224" s="98"/>
      <c r="S2224" s="98"/>
      <c r="T2224" s="98"/>
      <c r="U2224" s="98"/>
      <c r="V2224" s="98"/>
      <c r="W2224" s="98"/>
      <c r="X2224" s="98"/>
      <c r="Y2224" s="98"/>
      <c r="Z2224" s="98"/>
      <c r="AA2224" s="98"/>
      <c r="AE2224" s="98"/>
      <c r="AF2224" s="98"/>
      <c r="AG2224" s="98"/>
      <c r="AH2224" s="98"/>
      <c r="AI2224" s="98"/>
      <c r="AJ2224" s="98"/>
      <c r="AK2224" s="98"/>
    </row>
    <row r="2225" ht="14.25">
      <c r="A2225" s="98"/>
      <c r="B2225" s="98"/>
      <c r="C2225" s="98"/>
      <c r="D2225" s="98"/>
      <c r="E2225" s="98"/>
      <c r="F2225" s="98"/>
      <c r="G2225" s="98"/>
      <c r="H2225" s="98"/>
      <c r="I2225" s="98"/>
      <c r="J2225" s="98"/>
      <c r="K2225" s="98"/>
      <c r="L2225" s="98"/>
      <c r="M2225" s="98"/>
      <c r="R2225" s="98"/>
      <c r="S2225" s="98"/>
      <c r="T2225" s="98"/>
      <c r="U2225" s="98"/>
      <c r="V2225" s="98"/>
      <c r="W2225" s="98"/>
      <c r="X2225" s="98"/>
      <c r="Y2225" s="98"/>
      <c r="Z2225" s="98"/>
      <c r="AA2225" s="98"/>
      <c r="AE2225" s="98"/>
      <c r="AF2225" s="98"/>
      <c r="AG2225" s="98"/>
      <c r="AH2225" s="98"/>
      <c r="AI2225" s="98"/>
      <c r="AJ2225" s="98"/>
      <c r="AK2225" s="98"/>
    </row>
    <row r="2226" ht="14.25">
      <c r="A2226" s="98"/>
      <c r="B2226" s="98"/>
      <c r="C2226" s="98"/>
      <c r="D2226" s="98"/>
      <c r="E2226" s="98"/>
      <c r="F2226" s="98"/>
      <c r="G2226" s="98"/>
      <c r="H2226" s="98"/>
      <c r="I2226" s="98"/>
      <c r="J2226" s="98"/>
      <c r="K2226" s="98"/>
      <c r="L2226" s="98"/>
      <c r="M2226" s="98"/>
      <c r="R2226" s="98"/>
      <c r="S2226" s="98"/>
      <c r="T2226" s="98"/>
      <c r="U2226" s="98"/>
      <c r="V2226" s="98"/>
      <c r="W2226" s="98"/>
      <c r="X2226" s="98"/>
      <c r="Y2226" s="98"/>
      <c r="Z2226" s="98"/>
      <c r="AA2226" s="98"/>
      <c r="AE2226" s="98"/>
      <c r="AF2226" s="98"/>
      <c r="AG2226" s="98"/>
      <c r="AH2226" s="98"/>
      <c r="AI2226" s="98"/>
      <c r="AJ2226" s="98"/>
      <c r="AK2226" s="98"/>
    </row>
    <row r="2227" ht="14.25">
      <c r="A2227" s="98"/>
      <c r="B2227" s="98"/>
      <c r="C2227" s="98"/>
      <c r="D2227" s="98"/>
      <c r="E2227" s="98"/>
      <c r="F2227" s="98"/>
      <c r="G2227" s="98"/>
      <c r="H2227" s="98"/>
      <c r="I2227" s="98"/>
      <c r="J2227" s="98"/>
      <c r="K2227" s="98"/>
      <c r="L2227" s="98"/>
      <c r="M2227" s="98"/>
      <c r="R2227" s="98"/>
      <c r="S2227" s="98"/>
      <c r="T2227" s="98"/>
      <c r="U2227" s="98"/>
      <c r="V2227" s="98"/>
      <c r="W2227" s="98"/>
      <c r="X2227" s="98"/>
      <c r="Y2227" s="98"/>
      <c r="Z2227" s="98"/>
      <c r="AA2227" s="98"/>
      <c r="AE2227" s="98"/>
      <c r="AF2227" s="98"/>
      <c r="AG2227" s="98"/>
      <c r="AH2227" s="98"/>
      <c r="AI2227" s="98"/>
      <c r="AJ2227" s="98"/>
      <c r="AK2227" s="98"/>
    </row>
    <row r="2228" ht="14.25">
      <c r="A2228" s="98"/>
      <c r="B2228" s="98"/>
      <c r="C2228" s="98"/>
      <c r="D2228" s="98"/>
      <c r="E2228" s="98"/>
      <c r="F2228" s="98"/>
      <c r="G2228" s="98"/>
      <c r="H2228" s="98"/>
      <c r="I2228" s="98"/>
      <c r="J2228" s="98"/>
      <c r="K2228" s="98"/>
      <c r="L2228" s="98"/>
      <c r="M2228" s="98"/>
      <c r="R2228" s="98"/>
      <c r="S2228" s="98"/>
      <c r="T2228" s="98"/>
      <c r="U2228" s="98"/>
      <c r="V2228" s="98"/>
      <c r="W2228" s="98"/>
      <c r="X2228" s="98"/>
      <c r="Y2228" s="98"/>
      <c r="Z2228" s="98"/>
      <c r="AA2228" s="98"/>
      <c r="AE2228" s="98"/>
      <c r="AF2228" s="98"/>
      <c r="AG2228" s="98"/>
      <c r="AH2228" s="98"/>
      <c r="AI2228" s="98"/>
      <c r="AJ2228" s="98"/>
      <c r="AK2228" s="98"/>
    </row>
    <row r="2229" ht="14.25">
      <c r="A2229" s="98"/>
      <c r="B2229" s="98"/>
      <c r="C2229" s="98"/>
      <c r="D2229" s="98"/>
      <c r="E2229" s="98"/>
      <c r="F2229" s="98"/>
      <c r="G2229" s="98"/>
      <c r="H2229" s="98"/>
      <c r="I2229" s="98"/>
      <c r="J2229" s="98"/>
      <c r="K2229" s="98"/>
      <c r="L2229" s="98"/>
      <c r="M2229" s="98"/>
      <c r="R2229" s="98"/>
      <c r="S2229" s="98"/>
      <c r="T2229" s="98"/>
      <c r="U2229" s="98"/>
      <c r="V2229" s="98"/>
      <c r="W2229" s="98"/>
      <c r="X2229" s="98"/>
      <c r="Y2229" s="98"/>
      <c r="Z2229" s="98"/>
      <c r="AA2229" s="98"/>
      <c r="AE2229" s="98"/>
      <c r="AF2229" s="98"/>
      <c r="AG2229" s="98"/>
      <c r="AH2229" s="98"/>
      <c r="AI2229" s="98"/>
      <c r="AJ2229" s="98"/>
      <c r="AK2229" s="98"/>
    </row>
    <row r="2230" ht="14.25">
      <c r="A2230" s="98"/>
      <c r="B2230" s="98"/>
      <c r="C2230" s="98"/>
      <c r="D2230" s="98"/>
      <c r="E2230" s="98"/>
      <c r="F2230" s="98"/>
      <c r="G2230" s="98"/>
      <c r="H2230" s="98"/>
      <c r="I2230" s="98"/>
      <c r="J2230" s="98"/>
      <c r="K2230" s="98"/>
      <c r="L2230" s="98"/>
      <c r="M2230" s="98"/>
      <c r="R2230" s="98"/>
      <c r="S2230" s="98"/>
      <c r="T2230" s="98"/>
      <c r="U2230" s="98"/>
      <c r="V2230" s="98"/>
      <c r="W2230" s="98"/>
      <c r="X2230" s="98"/>
      <c r="Y2230" s="98"/>
      <c r="Z2230" s="98"/>
      <c r="AA2230" s="98"/>
      <c r="AE2230" s="98"/>
      <c r="AF2230" s="98"/>
      <c r="AG2230" s="98"/>
      <c r="AH2230" s="98"/>
      <c r="AI2230" s="98"/>
      <c r="AJ2230" s="98"/>
      <c r="AK2230" s="98"/>
    </row>
    <row r="2231" ht="14.25">
      <c r="A2231" s="98"/>
      <c r="B2231" s="98"/>
      <c r="C2231" s="98"/>
      <c r="D2231" s="98"/>
      <c r="E2231" s="98"/>
      <c r="F2231" s="98"/>
      <c r="G2231" s="98"/>
      <c r="H2231" s="98"/>
      <c r="I2231" s="98"/>
      <c r="J2231" s="98"/>
      <c r="K2231" s="98"/>
      <c r="L2231" s="98"/>
      <c r="M2231" s="98"/>
      <c r="R2231" s="98"/>
      <c r="S2231" s="98"/>
      <c r="T2231" s="98"/>
      <c r="U2231" s="98"/>
      <c r="V2231" s="98"/>
      <c r="W2231" s="98"/>
      <c r="X2231" s="98"/>
      <c r="Y2231" s="98"/>
      <c r="Z2231" s="98"/>
      <c r="AA2231" s="98"/>
      <c r="AE2231" s="98"/>
      <c r="AF2231" s="98"/>
      <c r="AG2231" s="98"/>
      <c r="AH2231" s="98"/>
      <c r="AI2231" s="98"/>
      <c r="AJ2231" s="98"/>
      <c r="AK2231" s="98"/>
    </row>
    <row r="2232" ht="14.25">
      <c r="A2232" s="98"/>
      <c r="B2232" s="98"/>
      <c r="C2232" s="98"/>
      <c r="D2232" s="98"/>
      <c r="E2232" s="98"/>
      <c r="F2232" s="98"/>
      <c r="G2232" s="98"/>
      <c r="H2232" s="98"/>
      <c r="I2232" s="98"/>
      <c r="J2232" s="98"/>
      <c r="K2232" s="98"/>
      <c r="L2232" s="98"/>
      <c r="M2232" s="98"/>
      <c r="R2232" s="98"/>
      <c r="S2232" s="98"/>
      <c r="T2232" s="98"/>
      <c r="U2232" s="98"/>
      <c r="V2232" s="98"/>
      <c r="W2232" s="98"/>
      <c r="X2232" s="98"/>
      <c r="Y2232" s="98"/>
      <c r="Z2232" s="98"/>
      <c r="AA2232" s="98"/>
      <c r="AE2232" s="98"/>
      <c r="AF2232" s="98"/>
      <c r="AG2232" s="98"/>
      <c r="AH2232" s="98"/>
      <c r="AI2232" s="98"/>
      <c r="AJ2232" s="98"/>
      <c r="AK2232" s="98"/>
    </row>
    <row r="2233" ht="14.25">
      <c r="A2233" s="98"/>
      <c r="B2233" s="98"/>
      <c r="C2233" s="98"/>
      <c r="D2233" s="98"/>
      <c r="E2233" s="98"/>
      <c r="F2233" s="98"/>
      <c r="G2233" s="98"/>
      <c r="H2233" s="98"/>
      <c r="I2233" s="98"/>
      <c r="J2233" s="98"/>
      <c r="K2233" s="98"/>
      <c r="L2233" s="98"/>
      <c r="M2233" s="98"/>
      <c r="R2233" s="98"/>
      <c r="S2233" s="98"/>
      <c r="T2233" s="98"/>
      <c r="U2233" s="98"/>
      <c r="V2233" s="98"/>
      <c r="W2233" s="98"/>
      <c r="X2233" s="98"/>
      <c r="Y2233" s="98"/>
      <c r="Z2233" s="98"/>
      <c r="AA2233" s="98"/>
      <c r="AE2233" s="98"/>
      <c r="AF2233" s="98"/>
      <c r="AG2233" s="98"/>
      <c r="AH2233" s="98"/>
      <c r="AI2233" s="98"/>
      <c r="AJ2233" s="98"/>
      <c r="AK2233" s="98"/>
    </row>
    <row r="2234" ht="14.25">
      <c r="A2234" s="98"/>
      <c r="B2234" s="98"/>
      <c r="C2234" s="98"/>
      <c r="D2234" s="98"/>
      <c r="E2234" s="98"/>
      <c r="F2234" s="98"/>
      <c r="G2234" s="98"/>
      <c r="H2234" s="98"/>
      <c r="I2234" s="98"/>
      <c r="J2234" s="98"/>
      <c r="K2234" s="98"/>
      <c r="L2234" s="98"/>
      <c r="M2234" s="98"/>
      <c r="R2234" s="98"/>
      <c r="S2234" s="98"/>
      <c r="T2234" s="98"/>
      <c r="U2234" s="98"/>
      <c r="V2234" s="98"/>
      <c r="W2234" s="98"/>
      <c r="X2234" s="98"/>
      <c r="Y2234" s="98"/>
      <c r="Z2234" s="98"/>
      <c r="AA2234" s="98"/>
      <c r="AE2234" s="98"/>
      <c r="AF2234" s="98"/>
      <c r="AG2234" s="98"/>
      <c r="AH2234" s="98"/>
      <c r="AI2234" s="98"/>
      <c r="AJ2234" s="98"/>
      <c r="AK2234" s="98"/>
    </row>
    <row r="2235" ht="14.25">
      <c r="A2235" s="98"/>
      <c r="B2235" s="98"/>
      <c r="C2235" s="98"/>
      <c r="D2235" s="98"/>
      <c r="E2235" s="98"/>
      <c r="F2235" s="98"/>
      <c r="G2235" s="98"/>
      <c r="H2235" s="98"/>
      <c r="I2235" s="98"/>
      <c r="J2235" s="98"/>
      <c r="K2235" s="98"/>
      <c r="L2235" s="98"/>
      <c r="M2235" s="98"/>
      <c r="R2235" s="98"/>
      <c r="S2235" s="98"/>
      <c r="T2235" s="98"/>
      <c r="U2235" s="98"/>
      <c r="V2235" s="98"/>
      <c r="W2235" s="98"/>
      <c r="X2235" s="98"/>
      <c r="Y2235" s="98"/>
      <c r="Z2235" s="98"/>
      <c r="AA2235" s="98"/>
      <c r="AE2235" s="98"/>
      <c r="AF2235" s="98"/>
      <c r="AG2235" s="98"/>
      <c r="AH2235" s="98"/>
      <c r="AI2235" s="98"/>
      <c r="AJ2235" s="98"/>
      <c r="AK2235" s="98"/>
    </row>
    <row r="2236" ht="14.25">
      <c r="A2236" s="98"/>
      <c r="B2236" s="98"/>
      <c r="C2236" s="98"/>
      <c r="D2236" s="98"/>
      <c r="E2236" s="98"/>
      <c r="F2236" s="98"/>
      <c r="G2236" s="98"/>
      <c r="H2236" s="98"/>
      <c r="I2236" s="98"/>
      <c r="J2236" s="98"/>
      <c r="K2236" s="98"/>
      <c r="L2236" s="98"/>
      <c r="M2236" s="98"/>
      <c r="R2236" s="98"/>
      <c r="S2236" s="98"/>
      <c r="T2236" s="98"/>
      <c r="U2236" s="98"/>
      <c r="V2236" s="98"/>
      <c r="W2236" s="98"/>
      <c r="X2236" s="98"/>
      <c r="Y2236" s="98"/>
      <c r="Z2236" s="98"/>
      <c r="AA2236" s="98"/>
      <c r="AE2236" s="98"/>
      <c r="AF2236" s="98"/>
      <c r="AG2236" s="98"/>
      <c r="AH2236" s="98"/>
      <c r="AI2236" s="98"/>
      <c r="AJ2236" s="98"/>
      <c r="AK2236" s="98"/>
    </row>
    <row r="2237" ht="14.25">
      <c r="A2237" s="98"/>
      <c r="B2237" s="98"/>
      <c r="C2237" s="98"/>
      <c r="D2237" s="98"/>
      <c r="E2237" s="98"/>
      <c r="F2237" s="98"/>
      <c r="G2237" s="98"/>
      <c r="H2237" s="98"/>
      <c r="I2237" s="98"/>
      <c r="J2237" s="98"/>
      <c r="K2237" s="98"/>
      <c r="L2237" s="98"/>
      <c r="M2237" s="98"/>
      <c r="R2237" s="98"/>
      <c r="S2237" s="98"/>
      <c r="T2237" s="98"/>
      <c r="U2237" s="98"/>
      <c r="V2237" s="98"/>
      <c r="W2237" s="98"/>
      <c r="X2237" s="98"/>
      <c r="Y2237" s="98"/>
      <c r="Z2237" s="98"/>
      <c r="AA2237" s="98"/>
      <c r="AE2237" s="98"/>
      <c r="AF2237" s="98"/>
      <c r="AG2237" s="98"/>
      <c r="AH2237" s="98"/>
      <c r="AI2237" s="98"/>
      <c r="AJ2237" s="98"/>
      <c r="AK2237" s="98"/>
    </row>
    <row r="2238" ht="14.25">
      <c r="A2238" s="98"/>
      <c r="B2238" s="98"/>
      <c r="C2238" s="98"/>
      <c r="D2238" s="98"/>
      <c r="E2238" s="98"/>
      <c r="F2238" s="98"/>
      <c r="G2238" s="98"/>
      <c r="H2238" s="98"/>
      <c r="I2238" s="98"/>
      <c r="J2238" s="98"/>
      <c r="K2238" s="98"/>
      <c r="L2238" s="98"/>
      <c r="M2238" s="98"/>
      <c r="R2238" s="98"/>
      <c r="S2238" s="98"/>
      <c r="T2238" s="98"/>
      <c r="U2238" s="98"/>
      <c r="V2238" s="98"/>
      <c r="W2238" s="98"/>
      <c r="X2238" s="98"/>
      <c r="Y2238" s="98"/>
      <c r="Z2238" s="98"/>
      <c r="AA2238" s="98"/>
      <c r="AE2238" s="98"/>
      <c r="AF2238" s="98"/>
      <c r="AG2238" s="98"/>
      <c r="AH2238" s="98"/>
      <c r="AI2238" s="98"/>
      <c r="AJ2238" s="98"/>
      <c r="AK2238" s="98"/>
    </row>
    <row r="2239" ht="14.25">
      <c r="A2239" s="98"/>
      <c r="B2239" s="98"/>
      <c r="C2239" s="98"/>
      <c r="D2239" s="98"/>
      <c r="E2239" s="98"/>
      <c r="F2239" s="98"/>
      <c r="G2239" s="98"/>
      <c r="H2239" s="98"/>
      <c r="I2239" s="98"/>
      <c r="J2239" s="98"/>
      <c r="K2239" s="98"/>
      <c r="L2239" s="98"/>
      <c r="M2239" s="98"/>
      <c r="R2239" s="98"/>
      <c r="S2239" s="98"/>
      <c r="T2239" s="98"/>
      <c r="U2239" s="98"/>
      <c r="V2239" s="98"/>
      <c r="W2239" s="98"/>
      <c r="X2239" s="98"/>
      <c r="Y2239" s="98"/>
      <c r="Z2239" s="98"/>
      <c r="AA2239" s="98"/>
      <c r="AE2239" s="98"/>
      <c r="AF2239" s="98"/>
      <c r="AG2239" s="98"/>
      <c r="AH2239" s="98"/>
      <c r="AI2239" s="98"/>
      <c r="AJ2239" s="98"/>
      <c r="AK2239" s="98"/>
    </row>
    <row r="2240" ht="14.25">
      <c r="A2240" s="98"/>
      <c r="B2240" s="98"/>
      <c r="C2240" s="98"/>
      <c r="D2240" s="98"/>
      <c r="E2240" s="98"/>
      <c r="F2240" s="98"/>
      <c r="G2240" s="98"/>
      <c r="H2240" s="98"/>
      <c r="I2240" s="98"/>
      <c r="J2240" s="98"/>
      <c r="K2240" s="98"/>
      <c r="L2240" s="98"/>
      <c r="M2240" s="98"/>
      <c r="R2240" s="98"/>
      <c r="S2240" s="98"/>
      <c r="T2240" s="98"/>
      <c r="U2240" s="98"/>
      <c r="V2240" s="98"/>
      <c r="W2240" s="98"/>
      <c r="X2240" s="98"/>
      <c r="Y2240" s="98"/>
      <c r="Z2240" s="98"/>
      <c r="AA2240" s="98"/>
      <c r="AE2240" s="98"/>
      <c r="AF2240" s="98"/>
      <c r="AG2240" s="98"/>
      <c r="AH2240" s="98"/>
      <c r="AI2240" s="98"/>
      <c r="AJ2240" s="98"/>
      <c r="AK2240" s="98"/>
    </row>
    <row r="2241" ht="14.25">
      <c r="A2241" s="98"/>
      <c r="B2241" s="98"/>
      <c r="C2241" s="98"/>
      <c r="D2241" s="98"/>
      <c r="E2241" s="98"/>
      <c r="F2241" s="98"/>
      <c r="G2241" s="98"/>
      <c r="H2241" s="98"/>
      <c r="I2241" s="98"/>
      <c r="J2241" s="98"/>
      <c r="K2241" s="98"/>
      <c r="L2241" s="98"/>
      <c r="M2241" s="98"/>
      <c r="R2241" s="98"/>
      <c r="S2241" s="98"/>
      <c r="T2241" s="98"/>
      <c r="U2241" s="98"/>
      <c r="V2241" s="98"/>
      <c r="W2241" s="98"/>
      <c r="X2241" s="98"/>
      <c r="Y2241" s="98"/>
      <c r="Z2241" s="98"/>
      <c r="AA2241" s="98"/>
      <c r="AE2241" s="98"/>
      <c r="AF2241" s="98"/>
      <c r="AG2241" s="98"/>
      <c r="AH2241" s="98"/>
      <c r="AI2241" s="98"/>
      <c r="AJ2241" s="98"/>
      <c r="AK2241" s="98"/>
    </row>
    <row r="2242" ht="14.25">
      <c r="A2242" s="98"/>
      <c r="B2242" s="98"/>
      <c r="C2242" s="98"/>
      <c r="D2242" s="98"/>
      <c r="E2242" s="98"/>
      <c r="F2242" s="98"/>
      <c r="G2242" s="98"/>
      <c r="H2242" s="98"/>
      <c r="I2242" s="98"/>
      <c r="J2242" s="98"/>
      <c r="K2242" s="98"/>
      <c r="L2242" s="98"/>
      <c r="M2242" s="98"/>
      <c r="R2242" s="98"/>
      <c r="S2242" s="98"/>
      <c r="T2242" s="98"/>
      <c r="U2242" s="98"/>
      <c r="V2242" s="98"/>
      <c r="W2242" s="98"/>
      <c r="X2242" s="98"/>
      <c r="Y2242" s="98"/>
      <c r="Z2242" s="98"/>
      <c r="AA2242" s="98"/>
      <c r="AE2242" s="98"/>
      <c r="AF2242" s="98"/>
      <c r="AG2242" s="98"/>
      <c r="AH2242" s="98"/>
      <c r="AI2242" s="98"/>
      <c r="AJ2242" s="98"/>
      <c r="AK2242" s="98"/>
    </row>
    <row r="2243" ht="14.25">
      <c r="A2243" s="98"/>
      <c r="B2243" s="98"/>
      <c r="C2243" s="98"/>
      <c r="D2243" s="98"/>
      <c r="E2243" s="98"/>
      <c r="F2243" s="98"/>
      <c r="G2243" s="98"/>
      <c r="H2243" s="98"/>
      <c r="I2243" s="98"/>
      <c r="J2243" s="98"/>
      <c r="K2243" s="98"/>
      <c r="L2243" s="98"/>
      <c r="M2243" s="98"/>
      <c r="R2243" s="98"/>
      <c r="S2243" s="98"/>
      <c r="T2243" s="98"/>
      <c r="U2243" s="98"/>
      <c r="V2243" s="98"/>
      <c r="W2243" s="98"/>
      <c r="X2243" s="98"/>
      <c r="Y2243" s="98"/>
      <c r="Z2243" s="98"/>
      <c r="AA2243" s="98"/>
      <c r="AE2243" s="98"/>
      <c r="AF2243" s="98"/>
      <c r="AG2243" s="98"/>
      <c r="AH2243" s="98"/>
      <c r="AI2243" s="98"/>
      <c r="AJ2243" s="98"/>
      <c r="AK2243" s="98"/>
    </row>
    <row r="2244" ht="14.25">
      <c r="A2244" s="98"/>
      <c r="B2244" s="98"/>
      <c r="C2244" s="98"/>
      <c r="D2244" s="98"/>
      <c r="E2244" s="98"/>
      <c r="F2244" s="98"/>
      <c r="G2244" s="98"/>
      <c r="H2244" s="98"/>
      <c r="I2244" s="98"/>
      <c r="J2244" s="98"/>
      <c r="K2244" s="98"/>
      <c r="L2244" s="98"/>
      <c r="M2244" s="98"/>
      <c r="R2244" s="98"/>
      <c r="S2244" s="98"/>
      <c r="T2244" s="98"/>
      <c r="U2244" s="98"/>
      <c r="V2244" s="98"/>
      <c r="W2244" s="98"/>
      <c r="X2244" s="98"/>
      <c r="Y2244" s="98"/>
      <c r="Z2244" s="98"/>
      <c r="AA2244" s="98"/>
      <c r="AE2244" s="98"/>
      <c r="AF2244" s="98"/>
      <c r="AG2244" s="98"/>
      <c r="AH2244" s="98"/>
      <c r="AI2244" s="98"/>
      <c r="AJ2244" s="98"/>
      <c r="AK2244" s="98"/>
    </row>
    <row r="2245" ht="14.25">
      <c r="A2245" s="98"/>
      <c r="B2245" s="98"/>
      <c r="C2245" s="98"/>
      <c r="D2245" s="98"/>
      <c r="E2245" s="98"/>
      <c r="F2245" s="98"/>
      <c r="G2245" s="98"/>
      <c r="H2245" s="98"/>
      <c r="I2245" s="98"/>
      <c r="J2245" s="98"/>
      <c r="K2245" s="98"/>
      <c r="L2245" s="98"/>
      <c r="M2245" s="98"/>
      <c r="R2245" s="98"/>
      <c r="S2245" s="98"/>
      <c r="T2245" s="98"/>
      <c r="U2245" s="98"/>
      <c r="V2245" s="98"/>
      <c r="W2245" s="98"/>
      <c r="X2245" s="98"/>
      <c r="Y2245" s="98"/>
      <c r="Z2245" s="98"/>
      <c r="AA2245" s="98"/>
      <c r="AE2245" s="98"/>
      <c r="AF2245" s="98"/>
      <c r="AG2245" s="98"/>
      <c r="AH2245" s="98"/>
      <c r="AI2245" s="98"/>
      <c r="AJ2245" s="98"/>
      <c r="AK2245" s="98"/>
    </row>
    <row r="2246" ht="14.25">
      <c r="A2246" s="98"/>
      <c r="B2246" s="98"/>
      <c r="C2246" s="98"/>
      <c r="D2246" s="98"/>
      <c r="E2246" s="98"/>
      <c r="F2246" s="98"/>
      <c r="G2246" s="98"/>
      <c r="H2246" s="98"/>
      <c r="I2246" s="98"/>
      <c r="J2246" s="98"/>
      <c r="K2246" s="98"/>
      <c r="L2246" s="98"/>
      <c r="M2246" s="98"/>
      <c r="R2246" s="98"/>
      <c r="S2246" s="98"/>
      <c r="T2246" s="98"/>
      <c r="U2246" s="98"/>
      <c r="V2246" s="98"/>
      <c r="W2246" s="98"/>
      <c r="X2246" s="98"/>
      <c r="Y2246" s="98"/>
      <c r="Z2246" s="98"/>
      <c r="AA2246" s="98"/>
      <c r="AE2246" s="98"/>
      <c r="AF2246" s="98"/>
      <c r="AG2246" s="98"/>
      <c r="AH2246" s="98"/>
      <c r="AI2246" s="98"/>
      <c r="AJ2246" s="98"/>
      <c r="AK2246" s="98"/>
    </row>
    <row r="2247" ht="14.25">
      <c r="A2247" s="98"/>
      <c r="B2247" s="98"/>
      <c r="C2247" s="98"/>
      <c r="D2247" s="98"/>
      <c r="E2247" s="98"/>
      <c r="F2247" s="98"/>
      <c r="G2247" s="98"/>
      <c r="H2247" s="98"/>
      <c r="I2247" s="98"/>
      <c r="J2247" s="98"/>
      <c r="K2247" s="98"/>
      <c r="L2247" s="98"/>
      <c r="M2247" s="98"/>
      <c r="R2247" s="98"/>
      <c r="S2247" s="98"/>
      <c r="T2247" s="98"/>
      <c r="U2247" s="98"/>
      <c r="V2247" s="98"/>
      <c r="W2247" s="98"/>
      <c r="X2247" s="98"/>
      <c r="Y2247" s="98"/>
      <c r="Z2247" s="98"/>
      <c r="AA2247" s="98"/>
      <c r="AE2247" s="98"/>
      <c r="AF2247" s="98"/>
      <c r="AG2247" s="98"/>
      <c r="AH2247" s="98"/>
      <c r="AI2247" s="98"/>
      <c r="AJ2247" s="98"/>
      <c r="AK2247" s="98"/>
    </row>
    <row r="2248" ht="14.25">
      <c r="A2248" s="98"/>
      <c r="B2248" s="98"/>
      <c r="C2248" s="98"/>
      <c r="D2248" s="98"/>
      <c r="E2248" s="98"/>
      <c r="F2248" s="98"/>
      <c r="G2248" s="98"/>
      <c r="H2248" s="98"/>
      <c r="I2248" s="98"/>
      <c r="J2248" s="98"/>
      <c r="K2248" s="98"/>
      <c r="L2248" s="98"/>
      <c r="M2248" s="98"/>
      <c r="R2248" s="98"/>
      <c r="S2248" s="98"/>
      <c r="T2248" s="98"/>
      <c r="U2248" s="98"/>
      <c r="V2248" s="98"/>
      <c r="W2248" s="98"/>
      <c r="X2248" s="98"/>
      <c r="Y2248" s="98"/>
      <c r="Z2248" s="98"/>
      <c r="AA2248" s="98"/>
      <c r="AE2248" s="98"/>
      <c r="AF2248" s="98"/>
      <c r="AG2248" s="98"/>
      <c r="AH2248" s="98"/>
      <c r="AI2248" s="98"/>
      <c r="AJ2248" s="98"/>
      <c r="AK2248" s="98"/>
    </row>
    <row r="2249" ht="14.25">
      <c r="A2249" s="98"/>
      <c r="B2249" s="98"/>
      <c r="C2249" s="98"/>
      <c r="D2249" s="98"/>
      <c r="E2249" s="98"/>
      <c r="F2249" s="98"/>
      <c r="G2249" s="98"/>
      <c r="H2249" s="98"/>
      <c r="I2249" s="98"/>
      <c r="J2249" s="98"/>
      <c r="K2249" s="98"/>
      <c r="L2249" s="98"/>
      <c r="M2249" s="98"/>
      <c r="R2249" s="98"/>
      <c r="S2249" s="98"/>
      <c r="T2249" s="98"/>
      <c r="U2249" s="98"/>
      <c r="V2249" s="98"/>
      <c r="W2249" s="98"/>
      <c r="X2249" s="98"/>
      <c r="Y2249" s="98"/>
      <c r="Z2249" s="98"/>
      <c r="AA2249" s="98"/>
      <c r="AE2249" s="98"/>
      <c r="AF2249" s="98"/>
      <c r="AG2249" s="98"/>
      <c r="AH2249" s="98"/>
      <c r="AI2249" s="98"/>
      <c r="AJ2249" s="98"/>
      <c r="AK2249" s="98"/>
    </row>
    <row r="2250" ht="14.25">
      <c r="A2250" s="98"/>
      <c r="B2250" s="98"/>
      <c r="C2250" s="98"/>
      <c r="D2250" s="98"/>
      <c r="E2250" s="98"/>
      <c r="F2250" s="98"/>
      <c r="G2250" s="98"/>
      <c r="H2250" s="98"/>
      <c r="I2250" s="98"/>
      <c r="J2250" s="98"/>
      <c r="K2250" s="98"/>
      <c r="L2250" s="98"/>
      <c r="M2250" s="98"/>
      <c r="R2250" s="98"/>
      <c r="S2250" s="98"/>
      <c r="T2250" s="98"/>
      <c r="U2250" s="98"/>
      <c r="V2250" s="98"/>
      <c r="W2250" s="98"/>
      <c r="X2250" s="98"/>
      <c r="Y2250" s="98"/>
      <c r="Z2250" s="98"/>
      <c r="AA2250" s="98"/>
      <c r="AE2250" s="98"/>
      <c r="AF2250" s="98"/>
      <c r="AG2250" s="98"/>
      <c r="AH2250" s="98"/>
      <c r="AI2250" s="98"/>
      <c r="AJ2250" s="98"/>
      <c r="AK2250" s="98"/>
    </row>
    <row r="2251" ht="14.25">
      <c r="A2251" s="98"/>
      <c r="B2251" s="98"/>
      <c r="C2251" s="98"/>
      <c r="D2251" s="98"/>
      <c r="E2251" s="98"/>
      <c r="F2251" s="98"/>
      <c r="G2251" s="98"/>
      <c r="H2251" s="98"/>
      <c r="I2251" s="98"/>
      <c r="J2251" s="98"/>
      <c r="K2251" s="98"/>
      <c r="L2251" s="98"/>
      <c r="M2251" s="98"/>
      <c r="R2251" s="98"/>
      <c r="S2251" s="98"/>
      <c r="T2251" s="98"/>
      <c r="U2251" s="98"/>
      <c r="V2251" s="98"/>
      <c r="W2251" s="98"/>
      <c r="X2251" s="98"/>
      <c r="Y2251" s="98"/>
      <c r="Z2251" s="98"/>
      <c r="AA2251" s="98"/>
      <c r="AE2251" s="98"/>
      <c r="AF2251" s="98"/>
      <c r="AG2251" s="98"/>
      <c r="AH2251" s="98"/>
      <c r="AI2251" s="98"/>
      <c r="AJ2251" s="98"/>
      <c r="AK2251" s="98"/>
    </row>
    <row r="2252" ht="14.25">
      <c r="A2252" s="98"/>
      <c r="B2252" s="98"/>
      <c r="C2252" s="98"/>
      <c r="D2252" s="98"/>
      <c r="E2252" s="98"/>
      <c r="F2252" s="98"/>
      <c r="G2252" s="98"/>
      <c r="H2252" s="98"/>
      <c r="I2252" s="98"/>
      <c r="J2252" s="98"/>
      <c r="K2252" s="98"/>
      <c r="L2252" s="98"/>
      <c r="M2252" s="98"/>
      <c r="R2252" s="98"/>
      <c r="S2252" s="98"/>
      <c r="T2252" s="98"/>
      <c r="U2252" s="98"/>
      <c r="V2252" s="98"/>
      <c r="W2252" s="98"/>
      <c r="X2252" s="98"/>
      <c r="Y2252" s="98"/>
      <c r="Z2252" s="98"/>
      <c r="AA2252" s="98"/>
      <c r="AE2252" s="98"/>
      <c r="AF2252" s="98"/>
      <c r="AG2252" s="98"/>
      <c r="AH2252" s="98"/>
      <c r="AI2252" s="98"/>
      <c r="AJ2252" s="98"/>
      <c r="AK2252" s="98"/>
    </row>
    <row r="2253" ht="14.25">
      <c r="A2253" s="98"/>
      <c r="B2253" s="98"/>
      <c r="C2253" s="98"/>
      <c r="D2253" s="98"/>
      <c r="E2253" s="98"/>
      <c r="F2253" s="98"/>
      <c r="G2253" s="98"/>
      <c r="H2253" s="98"/>
      <c r="I2253" s="98"/>
      <c r="J2253" s="98"/>
      <c r="K2253" s="98"/>
      <c r="L2253" s="98"/>
      <c r="M2253" s="98"/>
      <c r="R2253" s="98"/>
      <c r="S2253" s="98"/>
      <c r="T2253" s="98"/>
      <c r="U2253" s="98"/>
      <c r="V2253" s="98"/>
      <c r="W2253" s="98"/>
      <c r="X2253" s="98"/>
      <c r="Y2253" s="98"/>
      <c r="Z2253" s="98"/>
      <c r="AA2253" s="98"/>
      <c r="AE2253" s="98"/>
      <c r="AF2253" s="98"/>
      <c r="AG2253" s="98"/>
      <c r="AH2253" s="98"/>
      <c r="AI2253" s="98"/>
      <c r="AJ2253" s="98"/>
      <c r="AK2253" s="98"/>
    </row>
    <row r="2254" ht="14.25">
      <c r="A2254" s="98"/>
      <c r="B2254" s="98"/>
      <c r="C2254" s="98"/>
      <c r="D2254" s="98"/>
      <c r="E2254" s="98"/>
      <c r="F2254" s="98"/>
      <c r="G2254" s="98"/>
      <c r="H2254" s="98"/>
      <c r="I2254" s="98"/>
      <c r="J2254" s="98"/>
      <c r="K2254" s="98"/>
      <c r="L2254" s="98"/>
      <c r="M2254" s="98"/>
      <c r="R2254" s="98"/>
      <c r="S2254" s="98"/>
      <c r="T2254" s="98"/>
      <c r="U2254" s="98"/>
      <c r="V2254" s="98"/>
      <c r="W2254" s="98"/>
      <c r="X2254" s="98"/>
      <c r="Y2254" s="98"/>
      <c r="Z2254" s="98"/>
      <c r="AA2254" s="98"/>
      <c r="AE2254" s="98"/>
      <c r="AF2254" s="98"/>
      <c r="AG2254" s="98"/>
      <c r="AH2254" s="98"/>
      <c r="AI2254" s="98"/>
      <c r="AJ2254" s="98"/>
      <c r="AK2254" s="98"/>
    </row>
    <row r="2255" ht="14.25">
      <c r="A2255" s="98"/>
      <c r="B2255" s="98"/>
      <c r="C2255" s="98"/>
      <c r="D2255" s="98"/>
      <c r="E2255" s="98"/>
      <c r="F2255" s="98"/>
      <c r="G2255" s="98"/>
      <c r="H2255" s="98"/>
      <c r="I2255" s="98"/>
      <c r="J2255" s="98"/>
      <c r="K2255" s="98"/>
      <c r="L2255" s="98"/>
      <c r="M2255" s="98"/>
      <c r="R2255" s="98"/>
      <c r="S2255" s="98"/>
      <c r="T2255" s="98"/>
      <c r="U2255" s="98"/>
      <c r="V2255" s="98"/>
      <c r="W2255" s="98"/>
      <c r="X2255" s="98"/>
      <c r="Y2255" s="98"/>
      <c r="Z2255" s="98"/>
      <c r="AA2255" s="98"/>
      <c r="AE2255" s="98"/>
      <c r="AF2255" s="98"/>
      <c r="AG2255" s="98"/>
      <c r="AH2255" s="98"/>
      <c r="AI2255" s="98"/>
      <c r="AJ2255" s="98"/>
      <c r="AK2255" s="98"/>
    </row>
    <row r="2256" ht="14.25">
      <c r="A2256" s="98"/>
      <c r="B2256" s="98"/>
      <c r="C2256" s="98"/>
      <c r="D2256" s="98"/>
      <c r="E2256" s="98"/>
      <c r="F2256" s="98"/>
      <c r="G2256" s="98"/>
      <c r="H2256" s="98"/>
      <c r="I2256" s="98"/>
      <c r="J2256" s="98"/>
      <c r="K2256" s="98"/>
      <c r="L2256" s="98"/>
      <c r="M2256" s="98"/>
      <c r="R2256" s="98"/>
      <c r="S2256" s="98"/>
      <c r="T2256" s="98"/>
      <c r="U2256" s="98"/>
      <c r="V2256" s="98"/>
      <c r="W2256" s="98"/>
      <c r="X2256" s="98"/>
      <c r="Y2256" s="98"/>
      <c r="Z2256" s="98"/>
      <c r="AA2256" s="98"/>
      <c r="AE2256" s="98"/>
      <c r="AF2256" s="98"/>
      <c r="AG2256" s="98"/>
      <c r="AH2256" s="98"/>
      <c r="AI2256" s="98"/>
      <c r="AJ2256" s="98"/>
      <c r="AK2256" s="98"/>
    </row>
    <row r="2257" ht="14.25">
      <c r="A2257" s="98"/>
      <c r="B2257" s="98"/>
      <c r="C2257" s="98"/>
      <c r="D2257" s="98"/>
      <c r="E2257" s="98"/>
      <c r="F2257" s="98"/>
      <c r="G2257" s="98"/>
      <c r="H2257" s="98"/>
      <c r="I2257" s="98"/>
      <c r="J2257" s="98"/>
      <c r="K2257" s="98"/>
      <c r="L2257" s="98"/>
      <c r="M2257" s="98"/>
      <c r="R2257" s="98"/>
      <c r="S2257" s="98"/>
      <c r="T2257" s="98"/>
      <c r="U2257" s="98"/>
      <c r="V2257" s="98"/>
      <c r="W2257" s="98"/>
      <c r="X2257" s="98"/>
      <c r="Y2257" s="98"/>
      <c r="Z2257" s="98"/>
      <c r="AA2257" s="98"/>
      <c r="AE2257" s="98"/>
      <c r="AF2257" s="98"/>
      <c r="AG2257" s="98"/>
      <c r="AH2257" s="98"/>
      <c r="AI2257" s="98"/>
      <c r="AJ2257" s="98"/>
      <c r="AK2257" s="98"/>
    </row>
    <row r="2258" ht="14.25">
      <c r="A2258" s="98"/>
      <c r="B2258" s="98"/>
      <c r="C2258" s="98"/>
      <c r="D2258" s="98"/>
      <c r="E2258" s="98"/>
      <c r="F2258" s="98"/>
      <c r="G2258" s="98"/>
      <c r="H2258" s="98"/>
      <c r="I2258" s="98"/>
      <c r="J2258" s="98"/>
      <c r="K2258" s="98"/>
      <c r="L2258" s="98"/>
      <c r="M2258" s="98"/>
      <c r="R2258" s="98"/>
      <c r="S2258" s="98"/>
      <c r="T2258" s="98"/>
      <c r="U2258" s="98"/>
      <c r="V2258" s="98"/>
      <c r="W2258" s="98"/>
      <c r="X2258" s="98"/>
      <c r="Y2258" s="98"/>
      <c r="Z2258" s="98"/>
      <c r="AA2258" s="98"/>
      <c r="AE2258" s="98"/>
      <c r="AF2258" s="98"/>
      <c r="AG2258" s="98"/>
      <c r="AH2258" s="98"/>
      <c r="AI2258" s="98"/>
      <c r="AJ2258" s="98"/>
      <c r="AK2258" s="98"/>
    </row>
    <row r="2259" ht="14.25">
      <c r="A2259" s="98"/>
      <c r="B2259" s="98"/>
      <c r="C2259" s="98"/>
      <c r="D2259" s="98"/>
      <c r="E2259" s="98"/>
      <c r="F2259" s="98"/>
      <c r="G2259" s="98"/>
      <c r="H2259" s="98"/>
      <c r="I2259" s="98"/>
      <c r="J2259" s="98"/>
      <c r="K2259" s="98"/>
      <c r="L2259" s="98"/>
      <c r="M2259" s="98"/>
      <c r="R2259" s="98"/>
      <c r="S2259" s="98"/>
      <c r="T2259" s="98"/>
      <c r="U2259" s="98"/>
      <c r="V2259" s="98"/>
      <c r="W2259" s="98"/>
      <c r="X2259" s="98"/>
      <c r="Y2259" s="98"/>
      <c r="Z2259" s="98"/>
      <c r="AA2259" s="98"/>
      <c r="AE2259" s="98"/>
      <c r="AF2259" s="98"/>
      <c r="AG2259" s="98"/>
      <c r="AH2259" s="98"/>
      <c r="AI2259" s="98"/>
      <c r="AJ2259" s="98"/>
      <c r="AK2259" s="98"/>
    </row>
    <row r="2260" ht="14.25">
      <c r="A2260" s="98"/>
      <c r="B2260" s="98"/>
      <c r="C2260" s="98"/>
      <c r="D2260" s="98"/>
      <c r="E2260" s="98"/>
      <c r="F2260" s="98"/>
      <c r="G2260" s="98"/>
      <c r="H2260" s="98"/>
      <c r="I2260" s="98"/>
      <c r="J2260" s="98"/>
      <c r="K2260" s="98"/>
      <c r="L2260" s="98"/>
      <c r="M2260" s="98"/>
      <c r="R2260" s="98"/>
      <c r="S2260" s="98"/>
      <c r="T2260" s="98"/>
      <c r="U2260" s="98"/>
      <c r="V2260" s="98"/>
      <c r="W2260" s="98"/>
      <c r="X2260" s="98"/>
      <c r="Y2260" s="98"/>
      <c r="Z2260" s="98"/>
      <c r="AA2260" s="98"/>
      <c r="AE2260" s="98"/>
      <c r="AF2260" s="98"/>
      <c r="AG2260" s="98"/>
      <c r="AH2260" s="98"/>
      <c r="AI2260" s="98"/>
      <c r="AJ2260" s="98"/>
      <c r="AK2260" s="98"/>
    </row>
    <row r="2261" ht="14.25">
      <c r="A2261" s="98"/>
      <c r="B2261" s="98"/>
      <c r="C2261" s="98"/>
      <c r="D2261" s="98"/>
      <c r="E2261" s="98"/>
      <c r="F2261" s="98"/>
      <c r="G2261" s="98"/>
      <c r="H2261" s="98"/>
      <c r="I2261" s="98"/>
      <c r="J2261" s="98"/>
      <c r="K2261" s="98"/>
      <c r="L2261" s="98"/>
      <c r="M2261" s="98"/>
      <c r="R2261" s="98"/>
      <c r="S2261" s="98"/>
      <c r="T2261" s="98"/>
      <c r="U2261" s="98"/>
      <c r="V2261" s="98"/>
      <c r="W2261" s="98"/>
      <c r="X2261" s="98"/>
      <c r="Y2261" s="98"/>
      <c r="Z2261" s="98"/>
      <c r="AA2261" s="98"/>
      <c r="AE2261" s="98"/>
      <c r="AF2261" s="98"/>
      <c r="AG2261" s="98"/>
      <c r="AH2261" s="98"/>
      <c r="AI2261" s="98"/>
      <c r="AJ2261" s="98"/>
      <c r="AK2261" s="98"/>
    </row>
    <row r="2262" ht="14.25">
      <c r="A2262" s="98"/>
      <c r="B2262" s="98"/>
      <c r="C2262" s="98"/>
      <c r="D2262" s="98"/>
      <c r="E2262" s="98"/>
      <c r="F2262" s="98"/>
      <c r="G2262" s="98"/>
      <c r="H2262" s="98"/>
      <c r="I2262" s="98"/>
      <c r="J2262" s="98"/>
      <c r="K2262" s="98"/>
      <c r="L2262" s="98"/>
      <c r="M2262" s="98"/>
      <c r="R2262" s="98"/>
      <c r="S2262" s="98"/>
      <c r="T2262" s="98"/>
      <c r="U2262" s="98"/>
      <c r="V2262" s="98"/>
      <c r="W2262" s="98"/>
      <c r="X2262" s="98"/>
      <c r="Y2262" s="98"/>
      <c r="Z2262" s="98"/>
      <c r="AA2262" s="98"/>
      <c r="AE2262" s="98"/>
      <c r="AF2262" s="98"/>
      <c r="AG2262" s="98"/>
      <c r="AH2262" s="98"/>
      <c r="AI2262" s="98"/>
      <c r="AJ2262" s="98"/>
      <c r="AK2262" s="98"/>
    </row>
    <row r="2263" ht="14.25">
      <c r="A2263" s="98"/>
      <c r="B2263" s="98"/>
      <c r="C2263" s="98"/>
      <c r="D2263" s="98"/>
      <c r="E2263" s="98"/>
      <c r="F2263" s="98"/>
      <c r="G2263" s="98"/>
      <c r="H2263" s="98"/>
      <c r="I2263" s="98"/>
      <c r="J2263" s="98"/>
      <c r="K2263" s="98"/>
      <c r="L2263" s="98"/>
      <c r="M2263" s="98"/>
      <c r="R2263" s="98"/>
      <c r="S2263" s="98"/>
      <c r="T2263" s="98"/>
      <c r="U2263" s="98"/>
      <c r="V2263" s="98"/>
      <c r="W2263" s="98"/>
      <c r="X2263" s="98"/>
      <c r="Y2263" s="98"/>
      <c r="Z2263" s="98"/>
      <c r="AA2263" s="98"/>
      <c r="AE2263" s="98"/>
      <c r="AF2263" s="98"/>
      <c r="AG2263" s="98"/>
      <c r="AH2263" s="98"/>
      <c r="AI2263" s="98"/>
      <c r="AJ2263" s="98"/>
      <c r="AK2263" s="98"/>
    </row>
    <row r="2264" ht="14.25">
      <c r="A2264" s="98"/>
      <c r="B2264" s="98"/>
      <c r="C2264" s="98"/>
      <c r="D2264" s="98"/>
      <c r="E2264" s="98"/>
      <c r="F2264" s="98"/>
      <c r="G2264" s="98"/>
      <c r="H2264" s="98"/>
      <c r="I2264" s="98"/>
      <c r="J2264" s="98"/>
      <c r="K2264" s="98"/>
      <c r="L2264" s="98"/>
      <c r="M2264" s="98"/>
      <c r="R2264" s="98"/>
      <c r="S2264" s="98"/>
      <c r="T2264" s="98"/>
      <c r="U2264" s="98"/>
      <c r="V2264" s="98"/>
      <c r="W2264" s="98"/>
      <c r="X2264" s="98"/>
      <c r="Y2264" s="98"/>
      <c r="Z2264" s="98"/>
      <c r="AA2264" s="98"/>
      <c r="AE2264" s="98"/>
      <c r="AF2264" s="98"/>
      <c r="AG2264" s="98"/>
      <c r="AH2264" s="98"/>
      <c r="AI2264" s="98"/>
      <c r="AJ2264" s="98"/>
      <c r="AK2264" s="98"/>
    </row>
    <row r="2265" ht="14.25">
      <c r="A2265" s="98"/>
      <c r="B2265" s="98"/>
      <c r="C2265" s="98"/>
      <c r="D2265" s="98"/>
      <c r="E2265" s="98"/>
      <c r="F2265" s="98"/>
      <c r="G2265" s="98"/>
      <c r="H2265" s="98"/>
      <c r="I2265" s="98"/>
      <c r="J2265" s="98"/>
      <c r="K2265" s="98"/>
      <c r="L2265" s="98"/>
      <c r="M2265" s="98"/>
      <c r="R2265" s="98"/>
      <c r="S2265" s="98"/>
      <c r="T2265" s="98"/>
      <c r="U2265" s="98"/>
      <c r="V2265" s="98"/>
      <c r="W2265" s="98"/>
      <c r="X2265" s="98"/>
      <c r="Y2265" s="98"/>
      <c r="Z2265" s="98"/>
      <c r="AA2265" s="98"/>
      <c r="AE2265" s="98"/>
      <c r="AF2265" s="98"/>
      <c r="AG2265" s="98"/>
      <c r="AH2265" s="98"/>
      <c r="AI2265" s="98"/>
      <c r="AJ2265" s="98"/>
      <c r="AK2265" s="98"/>
    </row>
    <row r="2266" ht="14.25">
      <c r="A2266" s="98"/>
      <c r="B2266" s="98"/>
      <c r="C2266" s="98"/>
      <c r="D2266" s="98"/>
      <c r="E2266" s="98"/>
      <c r="F2266" s="98"/>
      <c r="G2266" s="98"/>
      <c r="H2266" s="98"/>
      <c r="I2266" s="98"/>
      <c r="J2266" s="98"/>
      <c r="K2266" s="98"/>
      <c r="L2266" s="98"/>
      <c r="M2266" s="98"/>
      <c r="R2266" s="98"/>
      <c r="S2266" s="98"/>
      <c r="T2266" s="98"/>
      <c r="U2266" s="98"/>
      <c r="V2266" s="98"/>
      <c r="W2266" s="98"/>
      <c r="X2266" s="98"/>
      <c r="Y2266" s="98"/>
      <c r="Z2266" s="98"/>
      <c r="AA2266" s="98"/>
      <c r="AE2266" s="98"/>
      <c r="AF2266" s="98"/>
      <c r="AG2266" s="98"/>
      <c r="AH2266" s="98"/>
      <c r="AI2266" s="98"/>
      <c r="AJ2266" s="98"/>
      <c r="AK2266" s="98"/>
    </row>
    <row r="2267" ht="14.25">
      <c r="A2267" s="98"/>
      <c r="B2267" s="98"/>
      <c r="C2267" s="98"/>
      <c r="D2267" s="98"/>
      <c r="E2267" s="98"/>
      <c r="F2267" s="98"/>
      <c r="G2267" s="98"/>
      <c r="H2267" s="98"/>
      <c r="I2267" s="98"/>
      <c r="J2267" s="98"/>
      <c r="K2267" s="98"/>
      <c r="L2267" s="98"/>
      <c r="M2267" s="98"/>
      <c r="R2267" s="98"/>
      <c r="S2267" s="98"/>
      <c r="T2267" s="98"/>
      <c r="U2267" s="98"/>
      <c r="V2267" s="98"/>
      <c r="W2267" s="98"/>
      <c r="X2267" s="98"/>
      <c r="Y2267" s="98"/>
      <c r="Z2267" s="98"/>
      <c r="AA2267" s="98"/>
      <c r="AE2267" s="98"/>
      <c r="AF2267" s="98"/>
      <c r="AG2267" s="98"/>
      <c r="AH2267" s="98"/>
      <c r="AI2267" s="98"/>
      <c r="AJ2267" s="98"/>
      <c r="AK2267" s="98"/>
    </row>
    <row r="2268" ht="14.25">
      <c r="A2268" s="98"/>
      <c r="B2268" s="98"/>
      <c r="C2268" s="98"/>
      <c r="D2268" s="98"/>
      <c r="E2268" s="98"/>
      <c r="F2268" s="98"/>
      <c r="G2268" s="98"/>
      <c r="H2268" s="98"/>
      <c r="I2268" s="98"/>
      <c r="J2268" s="98"/>
      <c r="K2268" s="98"/>
      <c r="L2268" s="98"/>
      <c r="M2268" s="98"/>
      <c r="R2268" s="98"/>
      <c r="S2268" s="98"/>
      <c r="T2268" s="98"/>
      <c r="U2268" s="98"/>
      <c r="V2268" s="98"/>
      <c r="W2268" s="98"/>
      <c r="X2268" s="98"/>
      <c r="Y2268" s="98"/>
      <c r="Z2268" s="98"/>
      <c r="AA2268" s="98"/>
      <c r="AE2268" s="98"/>
      <c r="AF2268" s="98"/>
      <c r="AG2268" s="98"/>
      <c r="AH2268" s="98"/>
      <c r="AI2268" s="98"/>
      <c r="AJ2268" s="98"/>
      <c r="AK2268" s="98"/>
    </row>
    <row r="2269" ht="14.25">
      <c r="A2269" s="98"/>
      <c r="B2269" s="98"/>
      <c r="C2269" s="98"/>
      <c r="D2269" s="98"/>
      <c r="E2269" s="98"/>
      <c r="F2269" s="98"/>
      <c r="G2269" s="98"/>
      <c r="H2269" s="98"/>
      <c r="I2269" s="98"/>
      <c r="J2269" s="98"/>
      <c r="K2269" s="98"/>
      <c r="L2269" s="98"/>
      <c r="M2269" s="98"/>
      <c r="R2269" s="98"/>
      <c r="S2269" s="98"/>
      <c r="T2269" s="98"/>
      <c r="U2269" s="98"/>
      <c r="V2269" s="98"/>
      <c r="W2269" s="98"/>
      <c r="X2269" s="98"/>
      <c r="Y2269" s="98"/>
      <c r="Z2269" s="98"/>
      <c r="AA2269" s="98"/>
      <c r="AE2269" s="98"/>
      <c r="AF2269" s="98"/>
      <c r="AG2269" s="98"/>
      <c r="AH2269" s="98"/>
      <c r="AI2269" s="98"/>
      <c r="AJ2269" s="98"/>
      <c r="AK2269" s="98"/>
    </row>
    <row r="2270" ht="14.25">
      <c r="A2270" s="98"/>
      <c r="B2270" s="98"/>
      <c r="C2270" s="98"/>
      <c r="D2270" s="98"/>
      <c r="E2270" s="98"/>
      <c r="F2270" s="98"/>
      <c r="G2270" s="98"/>
      <c r="H2270" s="98"/>
      <c r="I2270" s="98"/>
      <c r="J2270" s="98"/>
      <c r="K2270" s="98"/>
      <c r="L2270" s="98"/>
      <c r="M2270" s="98"/>
      <c r="R2270" s="98"/>
      <c r="S2270" s="98"/>
      <c r="T2270" s="98"/>
      <c r="U2270" s="98"/>
      <c r="V2270" s="98"/>
      <c r="W2270" s="98"/>
      <c r="X2270" s="98"/>
      <c r="Y2270" s="98"/>
      <c r="Z2270" s="98"/>
      <c r="AA2270" s="98"/>
      <c r="AE2270" s="98"/>
      <c r="AF2270" s="98"/>
      <c r="AG2270" s="98"/>
      <c r="AH2270" s="98"/>
      <c r="AI2270" s="98"/>
      <c r="AJ2270" s="98"/>
      <c r="AK2270" s="98"/>
    </row>
    <row r="2271" ht="14.25">
      <c r="A2271" s="98"/>
      <c r="B2271" s="98"/>
      <c r="C2271" s="98"/>
      <c r="D2271" s="98"/>
      <c r="E2271" s="98"/>
      <c r="F2271" s="98"/>
      <c r="G2271" s="98"/>
      <c r="H2271" s="98"/>
      <c r="I2271" s="98"/>
      <c r="J2271" s="98"/>
      <c r="K2271" s="98"/>
      <c r="L2271" s="98"/>
      <c r="M2271" s="98"/>
      <c r="R2271" s="98"/>
      <c r="S2271" s="98"/>
      <c r="T2271" s="98"/>
      <c r="U2271" s="98"/>
      <c r="V2271" s="98"/>
      <c r="W2271" s="98"/>
      <c r="X2271" s="98"/>
      <c r="Y2271" s="98"/>
      <c r="Z2271" s="98"/>
      <c r="AA2271" s="98"/>
      <c r="AE2271" s="98"/>
      <c r="AF2271" s="98"/>
      <c r="AG2271" s="98"/>
      <c r="AH2271" s="98"/>
      <c r="AI2271" s="98"/>
      <c r="AJ2271" s="98"/>
      <c r="AK2271" s="98"/>
    </row>
    <row r="2272" ht="14.25">
      <c r="A2272" s="98"/>
      <c r="B2272" s="98"/>
      <c r="C2272" s="98"/>
      <c r="D2272" s="98"/>
      <c r="E2272" s="98"/>
      <c r="F2272" s="98"/>
      <c r="G2272" s="98"/>
      <c r="H2272" s="98"/>
      <c r="I2272" s="98"/>
      <c r="J2272" s="98"/>
      <c r="K2272" s="98"/>
      <c r="L2272" s="98"/>
      <c r="M2272" s="98"/>
      <c r="R2272" s="98"/>
      <c r="S2272" s="98"/>
      <c r="T2272" s="98"/>
      <c r="U2272" s="98"/>
      <c r="V2272" s="98"/>
      <c r="W2272" s="98"/>
      <c r="X2272" s="98"/>
      <c r="Y2272" s="98"/>
      <c r="Z2272" s="98"/>
      <c r="AA2272" s="98"/>
      <c r="AE2272" s="98"/>
      <c r="AF2272" s="98"/>
      <c r="AG2272" s="98"/>
      <c r="AH2272" s="98"/>
      <c r="AI2272" s="98"/>
      <c r="AJ2272" s="98"/>
      <c r="AK2272" s="98"/>
    </row>
    <row r="2273" ht="14.25">
      <c r="A2273" s="98"/>
      <c r="B2273" s="98"/>
      <c r="C2273" s="98"/>
      <c r="D2273" s="98"/>
      <c r="E2273" s="98"/>
      <c r="F2273" s="98"/>
      <c r="G2273" s="98"/>
      <c r="H2273" s="98"/>
      <c r="I2273" s="98"/>
      <c r="J2273" s="98"/>
      <c r="K2273" s="98"/>
      <c r="L2273" s="98"/>
      <c r="M2273" s="98"/>
      <c r="R2273" s="98"/>
      <c r="S2273" s="98"/>
      <c r="T2273" s="98"/>
      <c r="U2273" s="98"/>
      <c r="V2273" s="98"/>
      <c r="W2273" s="98"/>
      <c r="X2273" s="98"/>
      <c r="Y2273" s="98"/>
      <c r="Z2273" s="98"/>
      <c r="AA2273" s="98"/>
      <c r="AE2273" s="98"/>
      <c r="AF2273" s="98"/>
      <c r="AG2273" s="98"/>
      <c r="AH2273" s="98"/>
      <c r="AI2273" s="98"/>
      <c r="AJ2273" s="98"/>
      <c r="AK2273" s="98"/>
    </row>
    <row r="2274" ht="14.25">
      <c r="A2274" s="98"/>
      <c r="B2274" s="98"/>
      <c r="C2274" s="98"/>
      <c r="D2274" s="98"/>
      <c r="E2274" s="98"/>
      <c r="F2274" s="98"/>
      <c r="G2274" s="98"/>
      <c r="H2274" s="98"/>
      <c r="I2274" s="98"/>
      <c r="J2274" s="98"/>
      <c r="K2274" s="98"/>
      <c r="L2274" s="98"/>
      <c r="M2274" s="98"/>
      <c r="R2274" s="98"/>
      <c r="S2274" s="98"/>
      <c r="T2274" s="98"/>
      <c r="U2274" s="98"/>
      <c r="V2274" s="98"/>
      <c r="W2274" s="98"/>
      <c r="X2274" s="98"/>
      <c r="Y2274" s="98"/>
      <c r="Z2274" s="98"/>
      <c r="AA2274" s="98"/>
      <c r="AE2274" s="98"/>
      <c r="AF2274" s="98"/>
      <c r="AG2274" s="98"/>
      <c r="AH2274" s="98"/>
      <c r="AI2274" s="98"/>
      <c r="AJ2274" s="98"/>
      <c r="AK2274" s="98"/>
    </row>
    <row r="2275" ht="14.25">
      <c r="A2275" s="98"/>
      <c r="B2275" s="98"/>
      <c r="C2275" s="98"/>
      <c r="D2275" s="98"/>
      <c r="E2275" s="98"/>
      <c r="F2275" s="98"/>
      <c r="G2275" s="98"/>
      <c r="H2275" s="98"/>
      <c r="I2275" s="98"/>
      <c r="J2275" s="98"/>
      <c r="K2275" s="98"/>
      <c r="L2275" s="98"/>
      <c r="M2275" s="98"/>
      <c r="R2275" s="98"/>
      <c r="S2275" s="98"/>
      <c r="T2275" s="98"/>
      <c r="U2275" s="98"/>
      <c r="V2275" s="98"/>
      <c r="W2275" s="98"/>
      <c r="X2275" s="98"/>
      <c r="Y2275" s="98"/>
      <c r="Z2275" s="98"/>
      <c r="AA2275" s="98"/>
      <c r="AE2275" s="98"/>
      <c r="AF2275" s="98"/>
      <c r="AG2275" s="98"/>
      <c r="AH2275" s="98"/>
      <c r="AI2275" s="98"/>
      <c r="AJ2275" s="98"/>
      <c r="AK2275" s="98"/>
    </row>
    <row r="2276" ht="14.25">
      <c r="A2276" s="98"/>
      <c r="B2276" s="98"/>
      <c r="C2276" s="98"/>
      <c r="D2276" s="98"/>
      <c r="E2276" s="98"/>
      <c r="F2276" s="98"/>
      <c r="G2276" s="98"/>
      <c r="H2276" s="98"/>
      <c r="I2276" s="98"/>
      <c r="J2276" s="98"/>
      <c r="K2276" s="98"/>
      <c r="L2276" s="98"/>
      <c r="M2276" s="98"/>
      <c r="R2276" s="98"/>
      <c r="S2276" s="98"/>
      <c r="T2276" s="98"/>
      <c r="U2276" s="98"/>
      <c r="V2276" s="98"/>
      <c r="W2276" s="98"/>
      <c r="X2276" s="98"/>
      <c r="Y2276" s="98"/>
      <c r="Z2276" s="98"/>
      <c r="AA2276" s="98"/>
      <c r="AE2276" s="98"/>
      <c r="AF2276" s="98"/>
      <c r="AG2276" s="98"/>
      <c r="AH2276" s="98"/>
      <c r="AI2276" s="98"/>
      <c r="AJ2276" s="98"/>
      <c r="AK2276" s="98"/>
    </row>
    <row r="2277" ht="14.25">
      <c r="A2277" s="98"/>
      <c r="B2277" s="98"/>
      <c r="C2277" s="98"/>
      <c r="D2277" s="98"/>
      <c r="E2277" s="98"/>
      <c r="F2277" s="98"/>
      <c r="G2277" s="98"/>
      <c r="H2277" s="98"/>
      <c r="I2277" s="98"/>
      <c r="J2277" s="98"/>
      <c r="K2277" s="98"/>
      <c r="L2277" s="98"/>
      <c r="M2277" s="98"/>
      <c r="R2277" s="98"/>
      <c r="S2277" s="98"/>
      <c r="T2277" s="98"/>
      <c r="U2277" s="98"/>
      <c r="V2277" s="98"/>
      <c r="W2277" s="98"/>
      <c r="X2277" s="98"/>
      <c r="Y2277" s="98"/>
      <c r="Z2277" s="98"/>
      <c r="AA2277" s="98"/>
      <c r="AE2277" s="98"/>
      <c r="AF2277" s="98"/>
      <c r="AG2277" s="98"/>
      <c r="AH2277" s="98"/>
      <c r="AI2277" s="98"/>
      <c r="AJ2277" s="98"/>
      <c r="AK2277" s="98"/>
    </row>
    <row r="2278" ht="14.25">
      <c r="A2278" s="98"/>
      <c r="B2278" s="98"/>
      <c r="C2278" s="98"/>
      <c r="D2278" s="98"/>
      <c r="E2278" s="98"/>
      <c r="F2278" s="98"/>
      <c r="G2278" s="98"/>
      <c r="H2278" s="98"/>
      <c r="I2278" s="98"/>
      <c r="J2278" s="98"/>
      <c r="K2278" s="98"/>
      <c r="L2278" s="98"/>
      <c r="M2278" s="98"/>
      <c r="R2278" s="98"/>
      <c r="S2278" s="98"/>
      <c r="T2278" s="98"/>
      <c r="U2278" s="98"/>
      <c r="V2278" s="98"/>
      <c r="W2278" s="98"/>
      <c r="X2278" s="98"/>
      <c r="Y2278" s="98"/>
      <c r="Z2278" s="98"/>
      <c r="AA2278" s="98"/>
      <c r="AE2278" s="98"/>
      <c r="AF2278" s="98"/>
      <c r="AG2278" s="98"/>
      <c r="AH2278" s="98"/>
      <c r="AI2278" s="98"/>
      <c r="AJ2278" s="98"/>
      <c r="AK2278" s="98"/>
    </row>
    <row r="2279" ht="14.25">
      <c r="A2279" s="98"/>
      <c r="B2279" s="98"/>
      <c r="C2279" s="98"/>
      <c r="D2279" s="98"/>
      <c r="E2279" s="98"/>
      <c r="F2279" s="98"/>
      <c r="G2279" s="98"/>
      <c r="H2279" s="98"/>
      <c r="I2279" s="98"/>
      <c r="J2279" s="98"/>
      <c r="K2279" s="98"/>
      <c r="L2279" s="98"/>
      <c r="M2279" s="98"/>
      <c r="R2279" s="98"/>
      <c r="S2279" s="98"/>
      <c r="T2279" s="98"/>
      <c r="U2279" s="98"/>
      <c r="V2279" s="98"/>
      <c r="W2279" s="98"/>
      <c r="X2279" s="98"/>
      <c r="Y2279" s="98"/>
      <c r="Z2279" s="98"/>
      <c r="AA2279" s="98"/>
      <c r="AE2279" s="98"/>
      <c r="AF2279" s="98"/>
      <c r="AG2279" s="98"/>
      <c r="AH2279" s="98"/>
      <c r="AI2279" s="98"/>
      <c r="AJ2279" s="98"/>
      <c r="AK2279" s="98"/>
    </row>
    <row r="2280" ht="14.25">
      <c r="A2280" s="98"/>
      <c r="B2280" s="98"/>
      <c r="C2280" s="98"/>
      <c r="D2280" s="98"/>
      <c r="E2280" s="98"/>
      <c r="F2280" s="98"/>
      <c r="G2280" s="98"/>
      <c r="H2280" s="98"/>
      <c r="I2280" s="98"/>
      <c r="J2280" s="98"/>
      <c r="K2280" s="98"/>
      <c r="L2280" s="98"/>
      <c r="M2280" s="98"/>
      <c r="R2280" s="98"/>
      <c r="S2280" s="98"/>
      <c r="T2280" s="98"/>
      <c r="U2280" s="98"/>
      <c r="V2280" s="98"/>
      <c r="W2280" s="98"/>
      <c r="X2280" s="98"/>
      <c r="Y2280" s="98"/>
      <c r="Z2280" s="98"/>
      <c r="AA2280" s="98"/>
      <c r="AE2280" s="98"/>
      <c r="AF2280" s="98"/>
      <c r="AG2280" s="98"/>
      <c r="AH2280" s="98"/>
      <c r="AI2280" s="98"/>
      <c r="AJ2280" s="98"/>
      <c r="AK2280" s="98"/>
    </row>
    <row r="2281" ht="14.25">
      <c r="A2281" s="98"/>
      <c r="B2281" s="98"/>
      <c r="C2281" s="98"/>
      <c r="D2281" s="98"/>
      <c r="E2281" s="98"/>
      <c r="F2281" s="98"/>
      <c r="G2281" s="98"/>
      <c r="H2281" s="98"/>
      <c r="I2281" s="98"/>
      <c r="J2281" s="98"/>
      <c r="K2281" s="98"/>
      <c r="L2281" s="98"/>
      <c r="M2281" s="98"/>
      <c r="R2281" s="98"/>
      <c r="S2281" s="98"/>
      <c r="T2281" s="98"/>
      <c r="U2281" s="98"/>
      <c r="V2281" s="98"/>
      <c r="W2281" s="98"/>
      <c r="X2281" s="98"/>
      <c r="Y2281" s="98"/>
      <c r="Z2281" s="98"/>
      <c r="AA2281" s="98"/>
      <c r="AE2281" s="98"/>
      <c r="AF2281" s="98"/>
      <c r="AG2281" s="98"/>
      <c r="AH2281" s="98"/>
      <c r="AI2281" s="98"/>
      <c r="AJ2281" s="98"/>
      <c r="AK2281" s="98"/>
    </row>
    <row r="2282" ht="14.25">
      <c r="A2282" s="98"/>
      <c r="B2282" s="98"/>
      <c r="C2282" s="98"/>
      <c r="D2282" s="98"/>
      <c r="E2282" s="98"/>
      <c r="F2282" s="98"/>
      <c r="G2282" s="98"/>
      <c r="H2282" s="98"/>
      <c r="I2282" s="98"/>
      <c r="J2282" s="98"/>
      <c r="K2282" s="98"/>
      <c r="L2282" s="98"/>
      <c r="M2282" s="98"/>
      <c r="R2282" s="98"/>
      <c r="S2282" s="98"/>
      <c r="T2282" s="98"/>
      <c r="U2282" s="98"/>
      <c r="V2282" s="98"/>
      <c r="W2282" s="98"/>
      <c r="X2282" s="98"/>
      <c r="Y2282" s="98"/>
      <c r="Z2282" s="98"/>
      <c r="AA2282" s="98"/>
      <c r="AE2282" s="98"/>
      <c r="AF2282" s="98"/>
      <c r="AG2282" s="98"/>
      <c r="AH2282" s="98"/>
      <c r="AI2282" s="98"/>
      <c r="AJ2282" s="98"/>
      <c r="AK2282" s="98"/>
    </row>
    <row r="2283" ht="14.25">
      <c r="A2283" s="98"/>
      <c r="B2283" s="98"/>
      <c r="C2283" s="98"/>
      <c r="D2283" s="98"/>
      <c r="E2283" s="98"/>
      <c r="F2283" s="98"/>
      <c r="G2283" s="98"/>
      <c r="H2283" s="98"/>
      <c r="I2283" s="98"/>
      <c r="J2283" s="98"/>
      <c r="K2283" s="98"/>
      <c r="L2283" s="98"/>
      <c r="M2283" s="98"/>
      <c r="R2283" s="98"/>
      <c r="S2283" s="98"/>
      <c r="T2283" s="98"/>
      <c r="U2283" s="98"/>
      <c r="V2283" s="98"/>
      <c r="W2283" s="98"/>
      <c r="X2283" s="98"/>
      <c r="Y2283" s="98"/>
      <c r="Z2283" s="98"/>
      <c r="AA2283" s="98"/>
      <c r="AE2283" s="98"/>
      <c r="AF2283" s="98"/>
      <c r="AG2283" s="98"/>
      <c r="AH2283" s="98"/>
      <c r="AI2283" s="98"/>
      <c r="AJ2283" s="98"/>
      <c r="AK2283" s="98"/>
    </row>
    <row r="2284" ht="14.25">
      <c r="A2284" s="98"/>
      <c r="B2284" s="98"/>
      <c r="C2284" s="98"/>
      <c r="D2284" s="98"/>
      <c r="E2284" s="98"/>
      <c r="F2284" s="98"/>
      <c r="G2284" s="98"/>
      <c r="H2284" s="98"/>
      <c r="I2284" s="98"/>
      <c r="J2284" s="98"/>
      <c r="K2284" s="98"/>
      <c r="L2284" s="98"/>
      <c r="M2284" s="98"/>
      <c r="R2284" s="98"/>
      <c r="S2284" s="98"/>
      <c r="T2284" s="98"/>
      <c r="U2284" s="98"/>
      <c r="V2284" s="98"/>
      <c r="W2284" s="98"/>
      <c r="X2284" s="98"/>
      <c r="Y2284" s="98"/>
      <c r="Z2284" s="98"/>
      <c r="AA2284" s="98"/>
      <c r="AE2284" s="98"/>
      <c r="AF2284" s="98"/>
      <c r="AG2284" s="98"/>
      <c r="AH2284" s="98"/>
      <c r="AI2284" s="98"/>
      <c r="AJ2284" s="98"/>
      <c r="AK2284" s="98"/>
    </row>
    <row r="2285" ht="14.25">
      <c r="A2285" s="98"/>
      <c r="B2285" s="98"/>
      <c r="C2285" s="98"/>
      <c r="D2285" s="98"/>
      <c r="E2285" s="98"/>
      <c r="F2285" s="98"/>
      <c r="G2285" s="98"/>
      <c r="H2285" s="98"/>
      <c r="I2285" s="98"/>
      <c r="J2285" s="98"/>
      <c r="K2285" s="98"/>
      <c r="L2285" s="98"/>
      <c r="M2285" s="98"/>
      <c r="R2285" s="98"/>
      <c r="S2285" s="98"/>
      <c r="T2285" s="98"/>
      <c r="U2285" s="98"/>
      <c r="V2285" s="98"/>
      <c r="W2285" s="98"/>
      <c r="X2285" s="98"/>
      <c r="Y2285" s="98"/>
      <c r="Z2285" s="98"/>
      <c r="AA2285" s="98"/>
      <c r="AE2285" s="98"/>
      <c r="AF2285" s="98"/>
      <c r="AG2285" s="98"/>
      <c r="AH2285" s="98"/>
      <c r="AI2285" s="98"/>
      <c r="AJ2285" s="98"/>
      <c r="AK2285" s="98"/>
    </row>
    <row r="2286" ht="14.25">
      <c r="A2286" s="98"/>
      <c r="B2286" s="98"/>
      <c r="C2286" s="98"/>
      <c r="D2286" s="98"/>
      <c r="E2286" s="98"/>
      <c r="F2286" s="98"/>
      <c r="G2286" s="98"/>
      <c r="H2286" s="98"/>
      <c r="I2286" s="98"/>
      <c r="J2286" s="98"/>
      <c r="K2286" s="98"/>
      <c r="L2286" s="98"/>
      <c r="M2286" s="98"/>
      <c r="R2286" s="98"/>
      <c r="S2286" s="98"/>
      <c r="T2286" s="98"/>
      <c r="U2286" s="98"/>
      <c r="V2286" s="98"/>
      <c r="W2286" s="98"/>
      <c r="X2286" s="98"/>
      <c r="Y2286" s="98"/>
      <c r="Z2286" s="98"/>
      <c r="AA2286" s="98"/>
      <c r="AE2286" s="98"/>
      <c r="AF2286" s="98"/>
      <c r="AG2286" s="98"/>
      <c r="AH2286" s="98"/>
      <c r="AI2286" s="98"/>
      <c r="AJ2286" s="98"/>
      <c r="AK2286" s="98"/>
    </row>
    <row r="2287" ht="14.25">
      <c r="A2287" s="98"/>
      <c r="B2287" s="98"/>
      <c r="C2287" s="98"/>
      <c r="D2287" s="98"/>
      <c r="E2287" s="98"/>
      <c r="F2287" s="98"/>
      <c r="G2287" s="98"/>
      <c r="H2287" s="98"/>
      <c r="I2287" s="98"/>
      <c r="J2287" s="98"/>
      <c r="K2287" s="98"/>
      <c r="L2287" s="98"/>
      <c r="M2287" s="98"/>
      <c r="R2287" s="98"/>
      <c r="S2287" s="98"/>
      <c r="T2287" s="98"/>
      <c r="U2287" s="98"/>
      <c r="V2287" s="98"/>
      <c r="W2287" s="98"/>
      <c r="X2287" s="98"/>
      <c r="Y2287" s="98"/>
      <c r="Z2287" s="98"/>
      <c r="AA2287" s="98"/>
      <c r="AE2287" s="98"/>
      <c r="AF2287" s="98"/>
      <c r="AG2287" s="98"/>
      <c r="AH2287" s="98"/>
      <c r="AI2287" s="98"/>
      <c r="AJ2287" s="98"/>
      <c r="AK2287" s="98"/>
    </row>
    <row r="2288" ht="14.25">
      <c r="A2288" s="98"/>
      <c r="B2288" s="98"/>
      <c r="C2288" s="98"/>
      <c r="D2288" s="98"/>
      <c r="E2288" s="98"/>
      <c r="F2288" s="98"/>
      <c r="G2288" s="98"/>
      <c r="H2288" s="98"/>
      <c r="I2288" s="98"/>
      <c r="J2288" s="98"/>
      <c r="K2288" s="98"/>
      <c r="L2288" s="98"/>
      <c r="M2288" s="98"/>
      <c r="R2288" s="98"/>
      <c r="S2288" s="98"/>
      <c r="T2288" s="98"/>
      <c r="U2288" s="98"/>
      <c r="V2288" s="98"/>
      <c r="W2288" s="98"/>
      <c r="X2288" s="98"/>
      <c r="Y2288" s="98"/>
      <c r="Z2288" s="98"/>
      <c r="AA2288" s="98"/>
      <c r="AE2288" s="98"/>
      <c r="AF2288" s="98"/>
      <c r="AG2288" s="98"/>
      <c r="AH2288" s="98"/>
      <c r="AI2288" s="98"/>
      <c r="AJ2288" s="98"/>
      <c r="AK2288" s="98"/>
    </row>
    <row r="2289" ht="14.25">
      <c r="A2289" s="98"/>
      <c r="B2289" s="98"/>
      <c r="C2289" s="98"/>
      <c r="D2289" s="98"/>
      <c r="E2289" s="98"/>
      <c r="F2289" s="98"/>
      <c r="G2289" s="98"/>
      <c r="H2289" s="98"/>
      <c r="I2289" s="98"/>
      <c r="J2289" s="98"/>
      <c r="K2289" s="98"/>
      <c r="L2289" s="98"/>
      <c r="M2289" s="98"/>
      <c r="R2289" s="98"/>
      <c r="S2289" s="98"/>
      <c r="T2289" s="98"/>
      <c r="U2289" s="98"/>
      <c r="V2289" s="98"/>
      <c r="W2289" s="98"/>
      <c r="X2289" s="98"/>
      <c r="Y2289" s="98"/>
      <c r="Z2289" s="98"/>
      <c r="AA2289" s="98"/>
      <c r="AE2289" s="98"/>
      <c r="AF2289" s="98"/>
      <c r="AG2289" s="98"/>
      <c r="AH2289" s="98"/>
      <c r="AI2289" s="98"/>
      <c r="AJ2289" s="98"/>
      <c r="AK2289" s="98"/>
    </row>
    <row r="2290" ht="14.25">
      <c r="A2290" s="98"/>
      <c r="B2290" s="98"/>
      <c r="C2290" s="98"/>
      <c r="D2290" s="98"/>
      <c r="E2290" s="98"/>
      <c r="F2290" s="98"/>
      <c r="G2290" s="98"/>
      <c r="H2290" s="98"/>
      <c r="I2290" s="98"/>
      <c r="J2290" s="98"/>
      <c r="K2290" s="98"/>
      <c r="L2290" s="98"/>
      <c r="M2290" s="98"/>
      <c r="R2290" s="98"/>
      <c r="S2290" s="98"/>
      <c r="T2290" s="98"/>
      <c r="U2290" s="98"/>
      <c r="V2290" s="98"/>
      <c r="W2290" s="98"/>
      <c r="X2290" s="98"/>
      <c r="Y2290" s="98"/>
      <c r="Z2290" s="98"/>
      <c r="AA2290" s="98"/>
      <c r="AE2290" s="98"/>
      <c r="AF2290" s="98"/>
      <c r="AG2290" s="98"/>
      <c r="AH2290" s="98"/>
      <c r="AI2290" s="98"/>
      <c r="AJ2290" s="98"/>
      <c r="AK2290" s="98"/>
    </row>
    <row r="2291" ht="14.25">
      <c r="A2291" s="98"/>
      <c r="B2291" s="98"/>
      <c r="C2291" s="98"/>
      <c r="D2291" s="98"/>
      <c r="E2291" s="98"/>
      <c r="F2291" s="98"/>
      <c r="G2291" s="98"/>
      <c r="H2291" s="98"/>
      <c r="I2291" s="98"/>
      <c r="J2291" s="98"/>
      <c r="K2291" s="98"/>
      <c r="L2291" s="98"/>
      <c r="M2291" s="98"/>
      <c r="R2291" s="98"/>
      <c r="S2291" s="98"/>
      <c r="T2291" s="98"/>
      <c r="U2291" s="98"/>
      <c r="V2291" s="98"/>
      <c r="W2291" s="98"/>
      <c r="X2291" s="98"/>
      <c r="Y2291" s="98"/>
      <c r="Z2291" s="98"/>
      <c r="AA2291" s="98"/>
      <c r="AE2291" s="98"/>
      <c r="AF2291" s="98"/>
      <c r="AG2291" s="98"/>
      <c r="AH2291" s="98"/>
      <c r="AI2291" s="98"/>
      <c r="AJ2291" s="98"/>
      <c r="AK2291" s="98"/>
    </row>
    <row r="2292" ht="14.25">
      <c r="A2292" s="98"/>
      <c r="B2292" s="98"/>
      <c r="C2292" s="98"/>
      <c r="D2292" s="98"/>
      <c r="E2292" s="98"/>
      <c r="F2292" s="98"/>
      <c r="G2292" s="98"/>
      <c r="H2292" s="98"/>
      <c r="I2292" s="98"/>
      <c r="J2292" s="98"/>
      <c r="K2292" s="98"/>
      <c r="L2292" s="98"/>
      <c r="M2292" s="98"/>
      <c r="R2292" s="98"/>
      <c r="S2292" s="98"/>
      <c r="T2292" s="98"/>
      <c r="U2292" s="98"/>
      <c r="V2292" s="98"/>
      <c r="W2292" s="98"/>
      <c r="X2292" s="98"/>
      <c r="Y2292" s="98"/>
      <c r="Z2292" s="98"/>
      <c r="AA2292" s="98"/>
      <c r="AE2292" s="98"/>
      <c r="AF2292" s="98"/>
      <c r="AG2292" s="98"/>
      <c r="AH2292" s="98"/>
      <c r="AI2292" s="98"/>
      <c r="AJ2292" s="98"/>
      <c r="AK2292" s="98"/>
    </row>
    <row r="2293" ht="14.25">
      <c r="A2293" s="98"/>
      <c r="B2293" s="98"/>
      <c r="C2293" s="98"/>
      <c r="D2293" s="98"/>
      <c r="E2293" s="98"/>
      <c r="F2293" s="98"/>
      <c r="G2293" s="98"/>
      <c r="H2293" s="98"/>
      <c r="I2293" s="98"/>
      <c r="J2293" s="98"/>
      <c r="K2293" s="98"/>
      <c r="L2293" s="98"/>
      <c r="M2293" s="98"/>
      <c r="R2293" s="98"/>
      <c r="S2293" s="98"/>
      <c r="T2293" s="98"/>
      <c r="U2293" s="98"/>
      <c r="V2293" s="98"/>
      <c r="W2293" s="98"/>
      <c r="X2293" s="98"/>
      <c r="Y2293" s="98"/>
      <c r="Z2293" s="98"/>
      <c r="AA2293" s="98"/>
      <c r="AE2293" s="98"/>
      <c r="AF2293" s="98"/>
      <c r="AG2293" s="98"/>
      <c r="AH2293" s="98"/>
      <c r="AI2293" s="98"/>
      <c r="AJ2293" s="98"/>
      <c r="AK2293" s="98"/>
    </row>
    <row r="2294" ht="14.25">
      <c r="A2294" s="98"/>
      <c r="B2294" s="98"/>
      <c r="C2294" s="98"/>
      <c r="D2294" s="98"/>
      <c r="E2294" s="98"/>
      <c r="F2294" s="98"/>
      <c r="G2294" s="98"/>
      <c r="H2294" s="98"/>
      <c r="I2294" s="98"/>
      <c r="J2294" s="98"/>
      <c r="K2294" s="98"/>
      <c r="L2294" s="98"/>
      <c r="M2294" s="98"/>
      <c r="R2294" s="98"/>
      <c r="S2294" s="98"/>
      <c r="T2294" s="98"/>
      <c r="U2294" s="98"/>
      <c r="V2294" s="98"/>
      <c r="W2294" s="98"/>
      <c r="X2294" s="98"/>
      <c r="Y2294" s="98"/>
      <c r="Z2294" s="98"/>
      <c r="AA2294" s="98"/>
      <c r="AE2294" s="98"/>
      <c r="AF2294" s="98"/>
      <c r="AG2294" s="98"/>
      <c r="AH2294" s="98"/>
      <c r="AI2294" s="98"/>
      <c r="AJ2294" s="98"/>
      <c r="AK2294" s="98"/>
    </row>
    <row r="2295" ht="14.25">
      <c r="A2295" s="98"/>
      <c r="B2295" s="98"/>
      <c r="C2295" s="98"/>
      <c r="D2295" s="98"/>
      <c r="E2295" s="98"/>
      <c r="F2295" s="98"/>
      <c r="G2295" s="98"/>
      <c r="H2295" s="98"/>
      <c r="I2295" s="98"/>
      <c r="J2295" s="98"/>
      <c r="K2295" s="98"/>
      <c r="L2295" s="98"/>
      <c r="M2295" s="98"/>
      <c r="R2295" s="98"/>
      <c r="S2295" s="98"/>
      <c r="T2295" s="98"/>
      <c r="U2295" s="98"/>
      <c r="V2295" s="98"/>
      <c r="W2295" s="98"/>
      <c r="X2295" s="98"/>
      <c r="Y2295" s="98"/>
      <c r="Z2295" s="98"/>
      <c r="AA2295" s="98"/>
      <c r="AE2295" s="98"/>
      <c r="AF2295" s="98"/>
      <c r="AG2295" s="98"/>
      <c r="AH2295" s="98"/>
      <c r="AI2295" s="98"/>
      <c r="AJ2295" s="98"/>
      <c r="AK2295" s="98"/>
    </row>
    <row r="2296" ht="14.25">
      <c r="A2296" s="98"/>
      <c r="B2296" s="98"/>
      <c r="C2296" s="98"/>
      <c r="D2296" s="98"/>
      <c r="E2296" s="98"/>
      <c r="F2296" s="98"/>
      <c r="G2296" s="98"/>
      <c r="H2296" s="98"/>
      <c r="I2296" s="98"/>
      <c r="J2296" s="98"/>
      <c r="K2296" s="98"/>
      <c r="L2296" s="98"/>
      <c r="M2296" s="98"/>
      <c r="R2296" s="98"/>
      <c r="S2296" s="98"/>
      <c r="T2296" s="98"/>
      <c r="U2296" s="98"/>
      <c r="V2296" s="98"/>
      <c r="W2296" s="98"/>
      <c r="X2296" s="98"/>
      <c r="Y2296" s="98"/>
      <c r="Z2296" s="98"/>
      <c r="AA2296" s="98"/>
      <c r="AE2296" s="98"/>
      <c r="AF2296" s="98"/>
      <c r="AG2296" s="98"/>
      <c r="AH2296" s="98"/>
      <c r="AI2296" s="98"/>
      <c r="AJ2296" s="98"/>
      <c r="AK2296" s="98"/>
    </row>
    <row r="2297" ht="14.25">
      <c r="A2297" s="98"/>
      <c r="B2297" s="98"/>
      <c r="C2297" s="98"/>
      <c r="D2297" s="98"/>
      <c r="E2297" s="98"/>
      <c r="F2297" s="98"/>
      <c r="G2297" s="98"/>
      <c r="H2297" s="98"/>
      <c r="I2297" s="98"/>
      <c r="J2297" s="98"/>
      <c r="K2297" s="98"/>
      <c r="L2297" s="98"/>
      <c r="M2297" s="98"/>
      <c r="R2297" s="98"/>
      <c r="S2297" s="98"/>
      <c r="T2297" s="98"/>
      <c r="U2297" s="98"/>
      <c r="V2297" s="98"/>
      <c r="W2297" s="98"/>
      <c r="X2297" s="98"/>
      <c r="Y2297" s="98"/>
      <c r="Z2297" s="98"/>
      <c r="AA2297" s="98"/>
      <c r="AE2297" s="98"/>
      <c r="AF2297" s="98"/>
      <c r="AG2297" s="98"/>
      <c r="AH2297" s="98"/>
      <c r="AI2297" s="98"/>
      <c r="AJ2297" s="98"/>
      <c r="AK2297" s="98"/>
    </row>
    <row r="2298" ht="14.25">
      <c r="A2298" s="98"/>
      <c r="B2298" s="98"/>
      <c r="C2298" s="98"/>
      <c r="D2298" s="98"/>
      <c r="E2298" s="98"/>
      <c r="F2298" s="98"/>
      <c r="G2298" s="98"/>
      <c r="H2298" s="98"/>
      <c r="I2298" s="98"/>
      <c r="J2298" s="98"/>
      <c r="K2298" s="98"/>
      <c r="L2298" s="98"/>
      <c r="M2298" s="98"/>
      <c r="R2298" s="98"/>
      <c r="S2298" s="98"/>
      <c r="T2298" s="98"/>
      <c r="U2298" s="98"/>
      <c r="V2298" s="98"/>
      <c r="W2298" s="98"/>
      <c r="X2298" s="98"/>
      <c r="Y2298" s="98"/>
      <c r="Z2298" s="98"/>
      <c r="AA2298" s="98"/>
      <c r="AE2298" s="98"/>
      <c r="AF2298" s="98"/>
      <c r="AG2298" s="98"/>
      <c r="AH2298" s="98"/>
      <c r="AI2298" s="98"/>
      <c r="AJ2298" s="98"/>
      <c r="AK2298" s="98"/>
    </row>
    <row r="2299" ht="14.25">
      <c r="A2299" s="98"/>
      <c r="B2299" s="98"/>
      <c r="C2299" s="98"/>
      <c r="D2299" s="98"/>
      <c r="E2299" s="98"/>
      <c r="F2299" s="98"/>
      <c r="G2299" s="98"/>
      <c r="H2299" s="98"/>
      <c r="I2299" s="98"/>
      <c r="J2299" s="98"/>
      <c r="K2299" s="98"/>
      <c r="L2299" s="98"/>
      <c r="M2299" s="98"/>
      <c r="R2299" s="98"/>
      <c r="S2299" s="98"/>
      <c r="T2299" s="98"/>
      <c r="U2299" s="98"/>
      <c r="V2299" s="98"/>
      <c r="W2299" s="98"/>
      <c r="X2299" s="98"/>
      <c r="Y2299" s="98"/>
      <c r="Z2299" s="98"/>
      <c r="AA2299" s="98"/>
      <c r="AE2299" s="98"/>
      <c r="AF2299" s="98"/>
      <c r="AG2299" s="98"/>
      <c r="AH2299" s="98"/>
      <c r="AI2299" s="98"/>
      <c r="AJ2299" s="98"/>
      <c r="AK2299" s="98"/>
    </row>
    <row r="2300" ht="14.25">
      <c r="A2300" s="98"/>
      <c r="B2300" s="98"/>
      <c r="C2300" s="98"/>
      <c r="D2300" s="98"/>
      <c r="E2300" s="98"/>
      <c r="F2300" s="98"/>
      <c r="G2300" s="98"/>
      <c r="H2300" s="98"/>
      <c r="I2300" s="98"/>
      <c r="J2300" s="98"/>
      <c r="K2300" s="98"/>
      <c r="L2300" s="98"/>
      <c r="M2300" s="98"/>
      <c r="R2300" s="98"/>
      <c r="S2300" s="98"/>
      <c r="T2300" s="98"/>
      <c r="U2300" s="98"/>
      <c r="V2300" s="98"/>
      <c r="W2300" s="98"/>
      <c r="X2300" s="98"/>
      <c r="Y2300" s="98"/>
      <c r="Z2300" s="98"/>
      <c r="AA2300" s="98"/>
      <c r="AE2300" s="98"/>
      <c r="AF2300" s="98"/>
      <c r="AG2300" s="98"/>
      <c r="AH2300" s="98"/>
      <c r="AI2300" s="98"/>
      <c r="AJ2300" s="98"/>
      <c r="AK2300" s="98"/>
    </row>
    <row r="2301" ht="14.25">
      <c r="A2301" s="98"/>
      <c r="B2301" s="98"/>
      <c r="C2301" s="98"/>
      <c r="D2301" s="98"/>
      <c r="E2301" s="98"/>
      <c r="F2301" s="98"/>
      <c r="G2301" s="98"/>
      <c r="H2301" s="98"/>
      <c r="I2301" s="98"/>
      <c r="J2301" s="98"/>
      <c r="K2301" s="98"/>
      <c r="L2301" s="98"/>
      <c r="M2301" s="98"/>
      <c r="R2301" s="98"/>
      <c r="S2301" s="98"/>
      <c r="T2301" s="98"/>
      <c r="U2301" s="98"/>
      <c r="V2301" s="98"/>
      <c r="W2301" s="98"/>
      <c r="X2301" s="98"/>
      <c r="Y2301" s="98"/>
      <c r="Z2301" s="98"/>
      <c r="AA2301" s="98"/>
      <c r="AE2301" s="98"/>
      <c r="AF2301" s="98"/>
      <c r="AG2301" s="98"/>
      <c r="AH2301" s="98"/>
      <c r="AI2301" s="98"/>
      <c r="AJ2301" s="98"/>
      <c r="AK2301" s="98"/>
    </row>
    <row r="2302" ht="14.25">
      <c r="A2302" s="98"/>
      <c r="B2302" s="98"/>
      <c r="C2302" s="98"/>
      <c r="D2302" s="98"/>
      <c r="E2302" s="98"/>
      <c r="F2302" s="98"/>
      <c r="G2302" s="98"/>
      <c r="H2302" s="98"/>
      <c r="I2302" s="98"/>
      <c r="J2302" s="98"/>
      <c r="K2302" s="98"/>
      <c r="L2302" s="98"/>
      <c r="M2302" s="98"/>
      <c r="R2302" s="98"/>
      <c r="S2302" s="98"/>
      <c r="T2302" s="98"/>
      <c r="U2302" s="98"/>
      <c r="V2302" s="98"/>
      <c r="W2302" s="98"/>
      <c r="X2302" s="98"/>
      <c r="Y2302" s="98"/>
      <c r="Z2302" s="98"/>
      <c r="AA2302" s="98"/>
      <c r="AE2302" s="98"/>
      <c r="AF2302" s="98"/>
      <c r="AG2302" s="98"/>
      <c r="AH2302" s="98"/>
      <c r="AI2302" s="98"/>
      <c r="AJ2302" s="98"/>
      <c r="AK2302" s="98"/>
    </row>
    <row r="2303" ht="14.25">
      <c r="A2303" s="98"/>
      <c r="B2303" s="98"/>
      <c r="C2303" s="98"/>
      <c r="D2303" s="98"/>
      <c r="E2303" s="98"/>
      <c r="F2303" s="98"/>
      <c r="G2303" s="98"/>
      <c r="H2303" s="98"/>
      <c r="I2303" s="98"/>
      <c r="J2303" s="98"/>
      <c r="K2303" s="98"/>
      <c r="L2303" s="98"/>
      <c r="M2303" s="98"/>
      <c r="R2303" s="98"/>
      <c r="S2303" s="98"/>
      <c r="T2303" s="98"/>
      <c r="U2303" s="98"/>
      <c r="V2303" s="98"/>
      <c r="W2303" s="98"/>
      <c r="X2303" s="98"/>
      <c r="Y2303" s="98"/>
      <c r="Z2303" s="98"/>
      <c r="AA2303" s="98"/>
      <c r="AE2303" s="98"/>
      <c r="AF2303" s="98"/>
      <c r="AG2303" s="98"/>
      <c r="AH2303" s="98"/>
      <c r="AI2303" s="98"/>
      <c r="AJ2303" s="98"/>
      <c r="AK2303" s="98"/>
    </row>
    <row r="2304" ht="14.25">
      <c r="A2304" s="98"/>
      <c r="B2304" s="98"/>
      <c r="C2304" s="98"/>
      <c r="D2304" s="98"/>
      <c r="E2304" s="98"/>
      <c r="F2304" s="98"/>
      <c r="G2304" s="98"/>
      <c r="H2304" s="98"/>
      <c r="I2304" s="98"/>
      <c r="J2304" s="98"/>
      <c r="K2304" s="98"/>
      <c r="L2304" s="98"/>
      <c r="M2304" s="98"/>
      <c r="R2304" s="98"/>
      <c r="S2304" s="98"/>
      <c r="T2304" s="98"/>
      <c r="U2304" s="98"/>
      <c r="V2304" s="98"/>
      <c r="W2304" s="98"/>
      <c r="X2304" s="98"/>
      <c r="Y2304" s="98"/>
      <c r="Z2304" s="98"/>
      <c r="AA2304" s="98"/>
      <c r="AE2304" s="98"/>
      <c r="AF2304" s="98"/>
      <c r="AG2304" s="98"/>
      <c r="AH2304" s="98"/>
      <c r="AI2304" s="98"/>
      <c r="AJ2304" s="98"/>
      <c r="AK2304" s="98"/>
    </row>
    <row r="2305" ht="14.25">
      <c r="A2305" s="98"/>
      <c r="B2305" s="98"/>
      <c r="C2305" s="98"/>
      <c r="D2305" s="98"/>
      <c r="E2305" s="98"/>
      <c r="F2305" s="98"/>
      <c r="G2305" s="98"/>
      <c r="H2305" s="98"/>
      <c r="I2305" s="98"/>
      <c r="J2305" s="98"/>
      <c r="K2305" s="98"/>
      <c r="L2305" s="98"/>
      <c r="M2305" s="98"/>
      <c r="R2305" s="98"/>
      <c r="S2305" s="98"/>
      <c r="T2305" s="98"/>
      <c r="U2305" s="98"/>
      <c r="V2305" s="98"/>
      <c r="W2305" s="98"/>
      <c r="X2305" s="98"/>
      <c r="Y2305" s="98"/>
      <c r="Z2305" s="98"/>
      <c r="AA2305" s="98"/>
      <c r="AE2305" s="98"/>
      <c r="AF2305" s="98"/>
      <c r="AG2305" s="98"/>
      <c r="AH2305" s="98"/>
      <c r="AI2305" s="98"/>
      <c r="AJ2305" s="98"/>
      <c r="AK2305" s="98"/>
    </row>
    <row r="2306" ht="14.25">
      <c r="A2306" s="98"/>
      <c r="B2306" s="98"/>
      <c r="C2306" s="98"/>
      <c r="D2306" s="98"/>
      <c r="E2306" s="98"/>
      <c r="F2306" s="98"/>
      <c r="G2306" s="98"/>
      <c r="H2306" s="98"/>
      <c r="I2306" s="98"/>
      <c r="J2306" s="98"/>
      <c r="K2306" s="98"/>
      <c r="L2306" s="98"/>
      <c r="M2306" s="98"/>
      <c r="R2306" s="98"/>
      <c r="S2306" s="98"/>
      <c r="T2306" s="98"/>
      <c r="U2306" s="98"/>
      <c r="V2306" s="98"/>
      <c r="W2306" s="98"/>
      <c r="X2306" s="98"/>
      <c r="Y2306" s="98"/>
      <c r="Z2306" s="98"/>
      <c r="AA2306" s="98"/>
      <c r="AE2306" s="98"/>
      <c r="AF2306" s="98"/>
      <c r="AG2306" s="98"/>
      <c r="AH2306" s="98"/>
      <c r="AI2306" s="98"/>
      <c r="AJ2306" s="98"/>
      <c r="AK2306" s="98"/>
    </row>
    <row r="2307" ht="14.25">
      <c r="A2307" s="98"/>
      <c r="B2307" s="98"/>
      <c r="C2307" s="98"/>
      <c r="D2307" s="98"/>
      <c r="E2307" s="98"/>
      <c r="F2307" s="98"/>
      <c r="G2307" s="98"/>
      <c r="H2307" s="98"/>
      <c r="I2307" s="98"/>
      <c r="J2307" s="98"/>
      <c r="K2307" s="98"/>
      <c r="L2307" s="98"/>
      <c r="M2307" s="98"/>
      <c r="R2307" s="98"/>
      <c r="S2307" s="98"/>
      <c r="T2307" s="98"/>
      <c r="U2307" s="98"/>
      <c r="V2307" s="98"/>
      <c r="W2307" s="98"/>
      <c r="X2307" s="98"/>
      <c r="Y2307" s="98"/>
      <c r="Z2307" s="98"/>
      <c r="AA2307" s="98"/>
      <c r="AE2307" s="98"/>
      <c r="AF2307" s="98"/>
      <c r="AG2307" s="98"/>
      <c r="AH2307" s="98"/>
      <c r="AI2307" s="98"/>
      <c r="AJ2307" s="98"/>
      <c r="AK2307" s="98"/>
    </row>
    <row r="2308" ht="14.25">
      <c r="A2308" s="98"/>
      <c r="B2308" s="98"/>
      <c r="C2308" s="98"/>
      <c r="D2308" s="98"/>
      <c r="E2308" s="98"/>
      <c r="F2308" s="98"/>
      <c r="G2308" s="98"/>
      <c r="H2308" s="98"/>
      <c r="I2308" s="98"/>
      <c r="J2308" s="98"/>
      <c r="K2308" s="98"/>
      <c r="L2308" s="98"/>
      <c r="M2308" s="98"/>
      <c r="R2308" s="98"/>
      <c r="S2308" s="98"/>
      <c r="T2308" s="98"/>
      <c r="U2308" s="98"/>
      <c r="V2308" s="98"/>
      <c r="W2308" s="98"/>
      <c r="X2308" s="98"/>
      <c r="Y2308" s="98"/>
      <c r="Z2308" s="98"/>
      <c r="AA2308" s="98"/>
      <c r="AE2308" s="98"/>
      <c r="AF2308" s="98"/>
      <c r="AG2308" s="98"/>
      <c r="AH2308" s="98"/>
      <c r="AI2308" s="98"/>
      <c r="AJ2308" s="98"/>
      <c r="AK2308" s="98"/>
    </row>
    <row r="2309" ht="14.25">
      <c r="A2309" s="98"/>
      <c r="B2309" s="98"/>
      <c r="C2309" s="98"/>
      <c r="D2309" s="98"/>
      <c r="E2309" s="98"/>
      <c r="F2309" s="98"/>
      <c r="G2309" s="98"/>
      <c r="H2309" s="98"/>
      <c r="I2309" s="98"/>
      <c r="J2309" s="98"/>
      <c r="K2309" s="98"/>
      <c r="L2309" s="98"/>
      <c r="M2309" s="98"/>
      <c r="R2309" s="98"/>
      <c r="S2309" s="98"/>
      <c r="T2309" s="98"/>
      <c r="U2309" s="98"/>
      <c r="V2309" s="98"/>
      <c r="W2309" s="98"/>
      <c r="X2309" s="98"/>
      <c r="Y2309" s="98"/>
      <c r="Z2309" s="98"/>
      <c r="AA2309" s="98"/>
      <c r="AE2309" s="98"/>
      <c r="AF2309" s="98"/>
      <c r="AG2309" s="98"/>
      <c r="AH2309" s="98"/>
      <c r="AI2309" s="98"/>
      <c r="AJ2309" s="98"/>
      <c r="AK2309" s="98"/>
    </row>
    <row r="2310" ht="14.25">
      <c r="A2310" s="98"/>
      <c r="B2310" s="98"/>
      <c r="C2310" s="98"/>
      <c r="D2310" s="98"/>
      <c r="E2310" s="98"/>
      <c r="F2310" s="98"/>
      <c r="G2310" s="98"/>
      <c r="H2310" s="98"/>
      <c r="I2310" s="98"/>
      <c r="J2310" s="98"/>
      <c r="K2310" s="98"/>
      <c r="L2310" s="98"/>
      <c r="M2310" s="98"/>
      <c r="R2310" s="98"/>
      <c r="S2310" s="98"/>
      <c r="T2310" s="98"/>
      <c r="U2310" s="98"/>
      <c r="V2310" s="98"/>
      <c r="W2310" s="98"/>
      <c r="X2310" s="98"/>
      <c r="Y2310" s="98"/>
      <c r="Z2310" s="98"/>
      <c r="AA2310" s="98"/>
      <c r="AE2310" s="98"/>
      <c r="AF2310" s="98"/>
      <c r="AG2310" s="98"/>
      <c r="AH2310" s="98"/>
      <c r="AI2310" s="98"/>
      <c r="AJ2310" s="98"/>
      <c r="AK2310" s="98"/>
    </row>
    <row r="2311" ht="14.25">
      <c r="A2311" s="98"/>
      <c r="B2311" s="98"/>
      <c r="C2311" s="98"/>
      <c r="D2311" s="98"/>
      <c r="E2311" s="98"/>
      <c r="F2311" s="98"/>
      <c r="G2311" s="98"/>
      <c r="H2311" s="98"/>
      <c r="I2311" s="98"/>
      <c r="J2311" s="98"/>
      <c r="K2311" s="98"/>
      <c r="L2311" s="98"/>
      <c r="M2311" s="98"/>
      <c r="R2311" s="98"/>
      <c r="S2311" s="98"/>
      <c r="T2311" s="98"/>
      <c r="U2311" s="98"/>
      <c r="V2311" s="98"/>
      <c r="W2311" s="98"/>
      <c r="X2311" s="98"/>
      <c r="Y2311" s="98"/>
      <c r="Z2311" s="98"/>
      <c r="AA2311" s="98"/>
      <c r="AE2311" s="98"/>
      <c r="AF2311" s="98"/>
      <c r="AG2311" s="98"/>
      <c r="AH2311" s="98"/>
      <c r="AI2311" s="98"/>
      <c r="AJ2311" s="98"/>
      <c r="AK2311" s="98"/>
    </row>
    <row r="2312" ht="14.25">
      <c r="A2312" s="98"/>
      <c r="B2312" s="98"/>
      <c r="C2312" s="98"/>
      <c r="D2312" s="98"/>
      <c r="E2312" s="98"/>
      <c r="F2312" s="98"/>
      <c r="G2312" s="98"/>
      <c r="H2312" s="98"/>
      <c r="I2312" s="98"/>
      <c r="J2312" s="98"/>
      <c r="K2312" s="98"/>
      <c r="L2312" s="98"/>
      <c r="M2312" s="98"/>
      <c r="R2312" s="98"/>
      <c r="S2312" s="98"/>
      <c r="T2312" s="98"/>
      <c r="U2312" s="98"/>
      <c r="V2312" s="98"/>
      <c r="W2312" s="98"/>
      <c r="X2312" s="98"/>
      <c r="Y2312" s="98"/>
      <c r="Z2312" s="98"/>
      <c r="AA2312" s="98"/>
      <c r="AE2312" s="98"/>
      <c r="AF2312" s="98"/>
      <c r="AG2312" s="98"/>
      <c r="AH2312" s="98"/>
      <c r="AI2312" s="98"/>
      <c r="AJ2312" s="98"/>
      <c r="AK2312" s="98"/>
    </row>
    <row r="2313" ht="14.25">
      <c r="A2313" s="98"/>
      <c r="B2313" s="98"/>
      <c r="C2313" s="98"/>
      <c r="D2313" s="98"/>
      <c r="E2313" s="98"/>
      <c r="F2313" s="98"/>
      <c r="G2313" s="98"/>
      <c r="H2313" s="98"/>
      <c r="I2313" s="98"/>
      <c r="J2313" s="98"/>
      <c r="K2313" s="98"/>
      <c r="L2313" s="98"/>
      <c r="M2313" s="98"/>
      <c r="R2313" s="98"/>
      <c r="S2313" s="98"/>
      <c r="T2313" s="98"/>
      <c r="U2313" s="98"/>
      <c r="V2313" s="98"/>
      <c r="W2313" s="98"/>
      <c r="X2313" s="98"/>
      <c r="Y2313" s="98"/>
      <c r="Z2313" s="98"/>
      <c r="AA2313" s="98"/>
      <c r="AE2313" s="98"/>
      <c r="AF2313" s="98"/>
      <c r="AG2313" s="98"/>
      <c r="AH2313" s="98"/>
      <c r="AI2313" s="98"/>
      <c r="AJ2313" s="98"/>
      <c r="AK2313" s="98"/>
    </row>
    <row r="2314" ht="14.25">
      <c r="A2314" s="98"/>
      <c r="B2314" s="98"/>
      <c r="C2314" s="98"/>
      <c r="D2314" s="98"/>
      <c r="E2314" s="98"/>
      <c r="F2314" s="98"/>
      <c r="G2314" s="98"/>
      <c r="H2314" s="98"/>
      <c r="I2314" s="98"/>
      <c r="J2314" s="98"/>
      <c r="K2314" s="98"/>
      <c r="L2314" s="98"/>
      <c r="M2314" s="98"/>
      <c r="R2314" s="98"/>
      <c r="S2314" s="98"/>
      <c r="T2314" s="98"/>
      <c r="U2314" s="98"/>
      <c r="V2314" s="98"/>
      <c r="W2314" s="98"/>
      <c r="X2314" s="98"/>
      <c r="Y2314" s="98"/>
      <c r="Z2314" s="98"/>
      <c r="AA2314" s="98"/>
      <c r="AE2314" s="98"/>
      <c r="AF2314" s="98"/>
      <c r="AG2314" s="98"/>
      <c r="AH2314" s="98"/>
      <c r="AI2314" s="98"/>
      <c r="AJ2314" s="98"/>
      <c r="AK2314" s="98"/>
    </row>
    <row r="2315" ht="14.25">
      <c r="A2315" s="98"/>
      <c r="B2315" s="98"/>
      <c r="C2315" s="98"/>
      <c r="D2315" s="98"/>
      <c r="E2315" s="98"/>
      <c r="F2315" s="98"/>
      <c r="G2315" s="98"/>
      <c r="H2315" s="98"/>
      <c r="I2315" s="98"/>
      <c r="J2315" s="98"/>
      <c r="K2315" s="98"/>
      <c r="L2315" s="98"/>
      <c r="M2315" s="98"/>
      <c r="R2315" s="98"/>
      <c r="S2315" s="98"/>
      <c r="T2315" s="98"/>
      <c r="U2315" s="98"/>
      <c r="V2315" s="98"/>
      <c r="W2315" s="98"/>
      <c r="X2315" s="98"/>
      <c r="Y2315" s="98"/>
      <c r="Z2315" s="98"/>
      <c r="AA2315" s="98"/>
      <c r="AE2315" s="98"/>
      <c r="AF2315" s="98"/>
      <c r="AG2315" s="98"/>
      <c r="AH2315" s="98"/>
      <c r="AI2315" s="98"/>
      <c r="AJ2315" s="98"/>
      <c r="AK2315" s="98"/>
    </row>
    <row r="2316" ht="14.25">
      <c r="A2316" s="98"/>
      <c r="B2316" s="98"/>
      <c r="C2316" s="98"/>
      <c r="D2316" s="98"/>
      <c r="E2316" s="98"/>
      <c r="F2316" s="98"/>
      <c r="G2316" s="98"/>
      <c r="H2316" s="98"/>
      <c r="I2316" s="98"/>
      <c r="J2316" s="98"/>
      <c r="K2316" s="98"/>
      <c r="L2316" s="98"/>
      <c r="M2316" s="98"/>
      <c r="R2316" s="98"/>
      <c r="S2316" s="98"/>
      <c r="T2316" s="98"/>
      <c r="U2316" s="98"/>
      <c r="V2316" s="98"/>
      <c r="W2316" s="98"/>
      <c r="X2316" s="98"/>
      <c r="Y2316" s="98"/>
      <c r="Z2316" s="98"/>
      <c r="AA2316" s="98"/>
      <c r="AE2316" s="98"/>
      <c r="AF2316" s="98"/>
      <c r="AG2316" s="98"/>
      <c r="AH2316" s="98"/>
      <c r="AI2316" s="98"/>
      <c r="AJ2316" s="98"/>
      <c r="AK2316" s="98"/>
    </row>
    <row r="2317" ht="14.25">
      <c r="A2317" s="98"/>
      <c r="B2317" s="98"/>
      <c r="C2317" s="98"/>
      <c r="D2317" s="98"/>
      <c r="E2317" s="98"/>
      <c r="F2317" s="98"/>
      <c r="G2317" s="98"/>
      <c r="H2317" s="98"/>
      <c r="I2317" s="98"/>
      <c r="J2317" s="98"/>
      <c r="K2317" s="98"/>
      <c r="L2317" s="98"/>
      <c r="M2317" s="98"/>
      <c r="R2317" s="98"/>
      <c r="S2317" s="98"/>
      <c r="T2317" s="98"/>
      <c r="U2317" s="98"/>
      <c r="V2317" s="98"/>
      <c r="W2317" s="98"/>
      <c r="X2317" s="98"/>
      <c r="Y2317" s="98"/>
      <c r="Z2317" s="98"/>
      <c r="AA2317" s="98"/>
      <c r="AE2317" s="98"/>
      <c r="AF2317" s="98"/>
      <c r="AG2317" s="98"/>
      <c r="AH2317" s="98"/>
      <c r="AI2317" s="98"/>
      <c r="AJ2317" s="98"/>
      <c r="AK2317" s="98"/>
    </row>
    <row r="2318" ht="14.25">
      <c r="A2318" s="98"/>
      <c r="B2318" s="98"/>
      <c r="C2318" s="98"/>
      <c r="D2318" s="98"/>
      <c r="E2318" s="98"/>
      <c r="F2318" s="98"/>
      <c r="G2318" s="98"/>
      <c r="H2318" s="98"/>
      <c r="I2318" s="98"/>
      <c r="J2318" s="98"/>
      <c r="K2318" s="98"/>
      <c r="L2318" s="98"/>
      <c r="M2318" s="98"/>
      <c r="R2318" s="98"/>
      <c r="S2318" s="98"/>
      <c r="T2318" s="98"/>
      <c r="U2318" s="98"/>
      <c r="V2318" s="98"/>
      <c r="W2318" s="98"/>
      <c r="X2318" s="98"/>
      <c r="Y2318" s="98"/>
      <c r="Z2318" s="98"/>
      <c r="AA2318" s="98"/>
      <c r="AE2318" s="98"/>
      <c r="AF2318" s="98"/>
      <c r="AG2318" s="98"/>
      <c r="AH2318" s="98"/>
      <c r="AI2318" s="98"/>
      <c r="AJ2318" s="98"/>
      <c r="AK2318" s="98"/>
    </row>
    <row r="2319" ht="14.25">
      <c r="A2319" s="98"/>
      <c r="B2319" s="98"/>
      <c r="C2319" s="98"/>
      <c r="D2319" s="98"/>
      <c r="E2319" s="98"/>
      <c r="F2319" s="98"/>
      <c r="G2319" s="98"/>
      <c r="H2319" s="98"/>
      <c r="I2319" s="98"/>
      <c r="J2319" s="98"/>
      <c r="K2319" s="98"/>
      <c r="L2319" s="98"/>
      <c r="M2319" s="98"/>
      <c r="R2319" s="98"/>
      <c r="S2319" s="98"/>
      <c r="T2319" s="98"/>
      <c r="U2319" s="98"/>
      <c r="V2319" s="98"/>
      <c r="W2319" s="98"/>
      <c r="X2319" s="98"/>
      <c r="Y2319" s="98"/>
      <c r="Z2319" s="98"/>
      <c r="AA2319" s="98"/>
      <c r="AE2319" s="98"/>
      <c r="AF2319" s="98"/>
      <c r="AG2319" s="98"/>
      <c r="AH2319" s="98"/>
      <c r="AI2319" s="98"/>
      <c r="AJ2319" s="98"/>
      <c r="AK2319" s="98"/>
    </row>
    <row r="2320" ht="14.25">
      <c r="A2320" s="98"/>
      <c r="B2320" s="98"/>
      <c r="C2320" s="98"/>
      <c r="D2320" s="98"/>
      <c r="E2320" s="98"/>
      <c r="F2320" s="98"/>
      <c r="G2320" s="98"/>
      <c r="H2320" s="98"/>
      <c r="I2320" s="98"/>
      <c r="J2320" s="98"/>
      <c r="K2320" s="98"/>
      <c r="L2320" s="98"/>
      <c r="M2320" s="98"/>
      <c r="R2320" s="98"/>
      <c r="S2320" s="98"/>
      <c r="T2320" s="98"/>
      <c r="U2320" s="98"/>
      <c r="V2320" s="98"/>
      <c r="W2320" s="98"/>
      <c r="X2320" s="98"/>
      <c r="Y2320" s="98"/>
      <c r="Z2320" s="98"/>
      <c r="AA2320" s="98"/>
      <c r="AE2320" s="98"/>
      <c r="AF2320" s="98"/>
      <c r="AG2320" s="98"/>
      <c r="AH2320" s="98"/>
      <c r="AI2320" s="98"/>
      <c r="AJ2320" s="98"/>
      <c r="AK2320" s="98"/>
    </row>
    <row r="2321" ht="14.25">
      <c r="A2321" s="98"/>
      <c r="B2321" s="98"/>
      <c r="C2321" s="98"/>
      <c r="D2321" s="98"/>
      <c r="E2321" s="98"/>
      <c r="F2321" s="98"/>
      <c r="G2321" s="98"/>
      <c r="H2321" s="98"/>
      <c r="I2321" s="98"/>
      <c r="J2321" s="98"/>
      <c r="K2321" s="98"/>
      <c r="L2321" s="98"/>
      <c r="M2321" s="98"/>
      <c r="R2321" s="98"/>
      <c r="S2321" s="98"/>
      <c r="T2321" s="98"/>
      <c r="U2321" s="98"/>
      <c r="V2321" s="98"/>
      <c r="W2321" s="98"/>
      <c r="X2321" s="98"/>
      <c r="Y2321" s="98"/>
      <c r="Z2321" s="98"/>
      <c r="AA2321" s="98"/>
      <c r="AE2321" s="98"/>
      <c r="AF2321" s="98"/>
      <c r="AG2321" s="98"/>
      <c r="AH2321" s="98"/>
      <c r="AI2321" s="98"/>
      <c r="AJ2321" s="98"/>
      <c r="AK2321" s="98"/>
    </row>
    <row r="2322" ht="14.25">
      <c r="A2322" s="98"/>
      <c r="B2322" s="98"/>
      <c r="C2322" s="98"/>
      <c r="D2322" s="98"/>
      <c r="E2322" s="98"/>
      <c r="F2322" s="98"/>
      <c r="G2322" s="98"/>
      <c r="H2322" s="98"/>
      <c r="I2322" s="98"/>
      <c r="J2322" s="98"/>
      <c r="K2322" s="98"/>
      <c r="L2322" s="98"/>
      <c r="M2322" s="98"/>
      <c r="R2322" s="98"/>
      <c r="S2322" s="98"/>
      <c r="T2322" s="98"/>
      <c r="U2322" s="98"/>
      <c r="V2322" s="98"/>
      <c r="W2322" s="98"/>
      <c r="X2322" s="98"/>
      <c r="Y2322" s="98"/>
      <c r="Z2322" s="98"/>
      <c r="AA2322" s="98"/>
      <c r="AE2322" s="98"/>
      <c r="AF2322" s="98"/>
      <c r="AG2322" s="98"/>
      <c r="AH2322" s="98"/>
      <c r="AI2322" s="98"/>
      <c r="AJ2322" s="98"/>
      <c r="AK2322" s="98"/>
    </row>
    <row r="2323" ht="14.25">
      <c r="A2323" s="98"/>
      <c r="B2323" s="98"/>
      <c r="C2323" s="98"/>
      <c r="D2323" s="98"/>
      <c r="E2323" s="98"/>
      <c r="F2323" s="98"/>
      <c r="G2323" s="98"/>
      <c r="H2323" s="98"/>
      <c r="I2323" s="98"/>
      <c r="J2323" s="98"/>
      <c r="K2323" s="98"/>
      <c r="L2323" s="98"/>
      <c r="M2323" s="98"/>
      <c r="R2323" s="98"/>
      <c r="S2323" s="98"/>
      <c r="T2323" s="98"/>
      <c r="U2323" s="98"/>
      <c r="V2323" s="98"/>
      <c r="W2323" s="98"/>
      <c r="X2323" s="98"/>
      <c r="Y2323" s="98"/>
      <c r="Z2323" s="98"/>
      <c r="AA2323" s="98"/>
      <c r="AE2323" s="98"/>
      <c r="AF2323" s="98"/>
      <c r="AG2323" s="98"/>
      <c r="AH2323" s="98"/>
      <c r="AI2323" s="98"/>
      <c r="AJ2323" s="98"/>
      <c r="AK2323" s="98"/>
    </row>
    <row r="2324" ht="14.25">
      <c r="A2324" s="98"/>
      <c r="B2324" s="98"/>
      <c r="C2324" s="98"/>
      <c r="D2324" s="98"/>
      <c r="E2324" s="98"/>
      <c r="F2324" s="98"/>
      <c r="G2324" s="98"/>
      <c r="H2324" s="98"/>
      <c r="I2324" s="98"/>
      <c r="J2324" s="98"/>
      <c r="K2324" s="98"/>
      <c r="L2324" s="98"/>
      <c r="M2324" s="98"/>
      <c r="R2324" s="98"/>
      <c r="S2324" s="98"/>
      <c r="T2324" s="98"/>
      <c r="U2324" s="98"/>
      <c r="V2324" s="98"/>
      <c r="W2324" s="98"/>
      <c r="X2324" s="98"/>
      <c r="Y2324" s="98"/>
      <c r="Z2324" s="98"/>
      <c r="AA2324" s="98"/>
      <c r="AE2324" s="98"/>
      <c r="AF2324" s="98"/>
      <c r="AG2324" s="98"/>
      <c r="AH2324" s="98"/>
      <c r="AI2324" s="98"/>
      <c r="AJ2324" s="98"/>
      <c r="AK2324" s="98"/>
    </row>
    <row r="2325" ht="14.25">
      <c r="A2325" s="98"/>
      <c r="B2325" s="98"/>
      <c r="C2325" s="98"/>
      <c r="D2325" s="98"/>
      <c r="E2325" s="98"/>
      <c r="F2325" s="98"/>
      <c r="G2325" s="98"/>
      <c r="H2325" s="98"/>
      <c r="I2325" s="98"/>
      <c r="J2325" s="98"/>
      <c r="K2325" s="98"/>
      <c r="L2325" s="98"/>
      <c r="M2325" s="98"/>
      <c r="R2325" s="98"/>
      <c r="S2325" s="98"/>
      <c r="T2325" s="98"/>
      <c r="U2325" s="98"/>
      <c r="V2325" s="98"/>
      <c r="W2325" s="98"/>
      <c r="X2325" s="98"/>
      <c r="Y2325" s="98"/>
      <c r="Z2325" s="98"/>
      <c r="AA2325" s="98"/>
      <c r="AE2325" s="98"/>
      <c r="AF2325" s="98"/>
      <c r="AG2325" s="98"/>
      <c r="AH2325" s="98"/>
      <c r="AI2325" s="98"/>
      <c r="AJ2325" s="98"/>
      <c r="AK2325" s="98"/>
    </row>
    <row r="2326" ht="14.25">
      <c r="A2326" s="98"/>
      <c r="B2326" s="98"/>
      <c r="C2326" s="98"/>
      <c r="D2326" s="98"/>
      <c r="E2326" s="98"/>
      <c r="F2326" s="98"/>
      <c r="G2326" s="98"/>
      <c r="H2326" s="98"/>
      <c r="I2326" s="98"/>
      <c r="J2326" s="98"/>
      <c r="K2326" s="98"/>
      <c r="L2326" s="98"/>
      <c r="M2326" s="98"/>
      <c r="R2326" s="98"/>
      <c r="S2326" s="98"/>
      <c r="T2326" s="98"/>
      <c r="U2326" s="98"/>
      <c r="V2326" s="98"/>
      <c r="W2326" s="98"/>
      <c r="X2326" s="98"/>
      <c r="Y2326" s="98"/>
      <c r="Z2326" s="98"/>
      <c r="AA2326" s="98"/>
      <c r="AE2326" s="98"/>
      <c r="AF2326" s="98"/>
      <c r="AG2326" s="98"/>
      <c r="AH2326" s="98"/>
      <c r="AI2326" s="98"/>
      <c r="AJ2326" s="98"/>
      <c r="AK2326" s="98"/>
    </row>
    <row r="2327" ht="14.25">
      <c r="A2327" s="98"/>
      <c r="B2327" s="98"/>
      <c r="C2327" s="98"/>
      <c r="D2327" s="98"/>
      <c r="E2327" s="98"/>
      <c r="F2327" s="98"/>
      <c r="G2327" s="98"/>
      <c r="H2327" s="98"/>
      <c r="I2327" s="98"/>
      <c r="J2327" s="98"/>
      <c r="K2327" s="98"/>
      <c r="L2327" s="98"/>
      <c r="M2327" s="98"/>
      <c r="R2327" s="98"/>
      <c r="S2327" s="98"/>
      <c r="T2327" s="98"/>
      <c r="U2327" s="98"/>
      <c r="V2327" s="98"/>
      <c r="W2327" s="98"/>
      <c r="X2327" s="98"/>
      <c r="Y2327" s="98"/>
      <c r="Z2327" s="98"/>
      <c r="AA2327" s="98"/>
      <c r="AE2327" s="98"/>
      <c r="AF2327" s="98"/>
      <c r="AG2327" s="98"/>
      <c r="AH2327" s="98"/>
      <c r="AI2327" s="98"/>
      <c r="AJ2327" s="98"/>
      <c r="AK2327" s="98"/>
    </row>
    <row r="2328" ht="14.25">
      <c r="A2328" s="98"/>
      <c r="B2328" s="98"/>
      <c r="C2328" s="98"/>
      <c r="D2328" s="98"/>
      <c r="E2328" s="98"/>
      <c r="F2328" s="98"/>
      <c r="G2328" s="98"/>
      <c r="H2328" s="98"/>
      <c r="I2328" s="98"/>
      <c r="J2328" s="98"/>
      <c r="K2328" s="98"/>
      <c r="L2328" s="98"/>
      <c r="M2328" s="98"/>
      <c r="R2328" s="98"/>
      <c r="S2328" s="98"/>
      <c r="T2328" s="98"/>
      <c r="U2328" s="98"/>
      <c r="V2328" s="98"/>
      <c r="W2328" s="98"/>
      <c r="X2328" s="98"/>
      <c r="Y2328" s="98"/>
      <c r="Z2328" s="98"/>
      <c r="AA2328" s="98"/>
      <c r="AE2328" s="98"/>
      <c r="AF2328" s="98"/>
      <c r="AG2328" s="98"/>
      <c r="AH2328" s="98"/>
      <c r="AI2328" s="98"/>
      <c r="AJ2328" s="98"/>
      <c r="AK2328" s="98"/>
    </row>
    <row r="2329" ht="14.25">
      <c r="A2329" s="98"/>
      <c r="B2329" s="98"/>
      <c r="C2329" s="98"/>
      <c r="D2329" s="98"/>
      <c r="E2329" s="98"/>
      <c r="F2329" s="98"/>
      <c r="G2329" s="98"/>
      <c r="H2329" s="98"/>
      <c r="I2329" s="98"/>
      <c r="J2329" s="98"/>
      <c r="K2329" s="98"/>
      <c r="L2329" s="98"/>
      <c r="M2329" s="98"/>
      <c r="R2329" s="98"/>
      <c r="S2329" s="98"/>
      <c r="T2329" s="98"/>
      <c r="U2329" s="98"/>
      <c r="V2329" s="98"/>
      <c r="W2329" s="98"/>
      <c r="X2329" s="98"/>
      <c r="Y2329" s="98"/>
      <c r="Z2329" s="98"/>
      <c r="AA2329" s="98"/>
      <c r="AE2329" s="98"/>
      <c r="AF2329" s="98"/>
      <c r="AG2329" s="98"/>
      <c r="AH2329" s="98"/>
      <c r="AI2329" s="98"/>
      <c r="AJ2329" s="98"/>
      <c r="AK2329" s="98"/>
    </row>
    <row r="2330" ht="14.25">
      <c r="A2330" s="98"/>
      <c r="B2330" s="98"/>
      <c r="C2330" s="98"/>
      <c r="D2330" s="98"/>
      <c r="E2330" s="98"/>
      <c r="F2330" s="98"/>
      <c r="G2330" s="98"/>
      <c r="H2330" s="98"/>
      <c r="I2330" s="98"/>
      <c r="J2330" s="98"/>
      <c r="K2330" s="98"/>
      <c r="L2330" s="98"/>
      <c r="M2330" s="98"/>
      <c r="R2330" s="98"/>
      <c r="S2330" s="98"/>
      <c r="T2330" s="98"/>
      <c r="U2330" s="98"/>
      <c r="V2330" s="98"/>
      <c r="W2330" s="98"/>
      <c r="X2330" s="98"/>
      <c r="Y2330" s="98"/>
      <c r="Z2330" s="98"/>
      <c r="AA2330" s="98"/>
      <c r="AE2330" s="98"/>
      <c r="AF2330" s="98"/>
      <c r="AG2330" s="98"/>
      <c r="AH2330" s="98"/>
      <c r="AI2330" s="98"/>
      <c r="AJ2330" s="98"/>
      <c r="AK2330" s="98"/>
    </row>
    <row r="2331" ht="14.25">
      <c r="A2331" s="98"/>
      <c r="B2331" s="98"/>
      <c r="C2331" s="98"/>
      <c r="D2331" s="98"/>
      <c r="E2331" s="98"/>
      <c r="F2331" s="98"/>
      <c r="G2331" s="98"/>
      <c r="H2331" s="98"/>
      <c r="I2331" s="98"/>
      <c r="J2331" s="98"/>
      <c r="K2331" s="98"/>
      <c r="L2331" s="98"/>
      <c r="M2331" s="98"/>
      <c r="R2331" s="98"/>
      <c r="S2331" s="98"/>
      <c r="T2331" s="98"/>
      <c r="U2331" s="98"/>
      <c r="V2331" s="98"/>
      <c r="W2331" s="98"/>
      <c r="X2331" s="98"/>
      <c r="Y2331" s="98"/>
      <c r="Z2331" s="98"/>
      <c r="AA2331" s="98"/>
      <c r="AE2331" s="98"/>
      <c r="AF2331" s="98"/>
      <c r="AG2331" s="98"/>
      <c r="AH2331" s="98"/>
      <c r="AI2331" s="98"/>
      <c r="AJ2331" s="98"/>
      <c r="AK2331" s="98"/>
    </row>
    <row r="2332" ht="14.25">
      <c r="A2332" s="98"/>
      <c r="B2332" s="98"/>
      <c r="C2332" s="98"/>
      <c r="D2332" s="98"/>
      <c r="E2332" s="98"/>
      <c r="F2332" s="98"/>
      <c r="G2332" s="98"/>
      <c r="H2332" s="98"/>
      <c r="I2332" s="98"/>
      <c r="J2332" s="98"/>
      <c r="K2332" s="98"/>
      <c r="L2332" s="98"/>
      <c r="M2332" s="98"/>
      <c r="R2332" s="98"/>
      <c r="S2332" s="98"/>
      <c r="T2332" s="98"/>
      <c r="U2332" s="98"/>
      <c r="V2332" s="98"/>
      <c r="W2332" s="98"/>
      <c r="X2332" s="98"/>
      <c r="Y2332" s="98"/>
      <c r="Z2332" s="98"/>
      <c r="AA2332" s="98"/>
      <c r="AE2332" s="98"/>
      <c r="AF2332" s="98"/>
      <c r="AG2332" s="98"/>
      <c r="AH2332" s="98"/>
      <c r="AI2332" s="98"/>
      <c r="AJ2332" s="98"/>
      <c r="AK2332" s="98"/>
    </row>
    <row r="2333" ht="14.25">
      <c r="A2333" s="98"/>
      <c r="B2333" s="98"/>
      <c r="C2333" s="98"/>
      <c r="D2333" s="98"/>
      <c r="E2333" s="98"/>
      <c r="F2333" s="98"/>
      <c r="G2333" s="98"/>
      <c r="H2333" s="98"/>
      <c r="I2333" s="98"/>
      <c r="J2333" s="98"/>
      <c r="K2333" s="98"/>
      <c r="L2333" s="98"/>
      <c r="M2333" s="98"/>
      <c r="R2333" s="98"/>
      <c r="S2333" s="98"/>
      <c r="T2333" s="98"/>
      <c r="U2333" s="98"/>
      <c r="V2333" s="98"/>
      <c r="W2333" s="98"/>
      <c r="X2333" s="98"/>
      <c r="Y2333" s="98"/>
      <c r="Z2333" s="98"/>
      <c r="AA2333" s="98"/>
      <c r="AE2333" s="98"/>
      <c r="AF2333" s="98"/>
      <c r="AG2333" s="98"/>
      <c r="AH2333" s="98"/>
      <c r="AI2333" s="98"/>
      <c r="AJ2333" s="98"/>
      <c r="AK2333" s="98"/>
    </row>
    <row r="2334" ht="14.25">
      <c r="A2334" s="98"/>
      <c r="B2334" s="98"/>
      <c r="C2334" s="98"/>
      <c r="D2334" s="98"/>
      <c r="E2334" s="98"/>
      <c r="F2334" s="98"/>
      <c r="G2334" s="98"/>
      <c r="H2334" s="98"/>
      <c r="I2334" s="98"/>
      <c r="J2334" s="98"/>
      <c r="K2334" s="98"/>
      <c r="L2334" s="98"/>
      <c r="M2334" s="98"/>
      <c r="R2334" s="98"/>
      <c r="S2334" s="98"/>
      <c r="T2334" s="98"/>
      <c r="U2334" s="98"/>
      <c r="V2334" s="98"/>
      <c r="W2334" s="98"/>
      <c r="X2334" s="98"/>
      <c r="Y2334" s="98"/>
      <c r="Z2334" s="98"/>
      <c r="AA2334" s="98"/>
      <c r="AE2334" s="98"/>
      <c r="AF2334" s="98"/>
      <c r="AG2334" s="98"/>
      <c r="AH2334" s="98"/>
      <c r="AI2334" s="98"/>
      <c r="AJ2334" s="98"/>
      <c r="AK2334" s="98"/>
    </row>
    <row r="2335" ht="14.25">
      <c r="A2335" s="98"/>
      <c r="B2335" s="98"/>
      <c r="C2335" s="98"/>
      <c r="D2335" s="98"/>
      <c r="E2335" s="98"/>
      <c r="F2335" s="98"/>
      <c r="G2335" s="98"/>
      <c r="H2335" s="98"/>
      <c r="I2335" s="98"/>
      <c r="J2335" s="98"/>
      <c r="K2335" s="98"/>
      <c r="L2335" s="98"/>
      <c r="M2335" s="98"/>
      <c r="R2335" s="98"/>
      <c r="S2335" s="98"/>
      <c r="T2335" s="98"/>
      <c r="U2335" s="98"/>
      <c r="V2335" s="98"/>
      <c r="W2335" s="98"/>
      <c r="X2335" s="98"/>
      <c r="Y2335" s="98"/>
      <c r="Z2335" s="98"/>
      <c r="AA2335" s="98"/>
      <c r="AE2335" s="98"/>
      <c r="AF2335" s="98"/>
      <c r="AG2335" s="98"/>
      <c r="AH2335" s="98"/>
      <c r="AI2335" s="98"/>
      <c r="AJ2335" s="98"/>
      <c r="AK2335" s="98"/>
    </row>
    <row r="2336" ht="14.25">
      <c r="A2336" s="98"/>
      <c r="B2336" s="98"/>
      <c r="C2336" s="98"/>
      <c r="D2336" s="98"/>
      <c r="E2336" s="98"/>
      <c r="F2336" s="98"/>
      <c r="G2336" s="98"/>
      <c r="H2336" s="98"/>
      <c r="I2336" s="98"/>
      <c r="J2336" s="98"/>
      <c r="K2336" s="98"/>
      <c r="L2336" s="98"/>
      <c r="M2336" s="98"/>
      <c r="R2336" s="98"/>
      <c r="S2336" s="98"/>
      <c r="T2336" s="98"/>
      <c r="U2336" s="98"/>
      <c r="V2336" s="98"/>
      <c r="W2336" s="98"/>
      <c r="X2336" s="98"/>
      <c r="Y2336" s="98"/>
      <c r="Z2336" s="98"/>
      <c r="AA2336" s="98"/>
      <c r="AE2336" s="98"/>
      <c r="AF2336" s="98"/>
      <c r="AG2336" s="98"/>
      <c r="AH2336" s="98"/>
      <c r="AI2336" s="98"/>
      <c r="AJ2336" s="98"/>
      <c r="AK2336" s="98"/>
    </row>
    <row r="2337" ht="14.25">
      <c r="A2337" s="98"/>
      <c r="B2337" s="98"/>
      <c r="C2337" s="98"/>
      <c r="D2337" s="98"/>
      <c r="E2337" s="98"/>
      <c r="F2337" s="98"/>
      <c r="G2337" s="98"/>
      <c r="H2337" s="98"/>
      <c r="I2337" s="98"/>
      <c r="J2337" s="98"/>
      <c r="K2337" s="98"/>
      <c r="L2337" s="98"/>
      <c r="M2337" s="98"/>
      <c r="R2337" s="98"/>
      <c r="S2337" s="98"/>
      <c r="T2337" s="98"/>
      <c r="U2337" s="98"/>
      <c r="V2337" s="98"/>
      <c r="W2337" s="98"/>
      <c r="X2337" s="98"/>
      <c r="Y2337" s="98"/>
      <c r="Z2337" s="98"/>
      <c r="AA2337" s="98"/>
      <c r="AE2337" s="98"/>
      <c r="AF2337" s="98"/>
      <c r="AG2337" s="98"/>
      <c r="AH2337" s="98"/>
      <c r="AI2337" s="98"/>
      <c r="AJ2337" s="98"/>
      <c r="AK2337" s="98"/>
    </row>
    <row r="2338" ht="14.25">
      <c r="A2338" s="98"/>
      <c r="B2338" s="98"/>
      <c r="C2338" s="98"/>
      <c r="D2338" s="98"/>
      <c r="E2338" s="98"/>
      <c r="F2338" s="98"/>
      <c r="G2338" s="98"/>
      <c r="H2338" s="98"/>
      <c r="I2338" s="98"/>
      <c r="J2338" s="98"/>
      <c r="K2338" s="98"/>
      <c r="L2338" s="98"/>
      <c r="M2338" s="98"/>
      <c r="R2338" s="98"/>
      <c r="S2338" s="98"/>
      <c r="T2338" s="98"/>
      <c r="U2338" s="98"/>
      <c r="V2338" s="98"/>
      <c r="W2338" s="98"/>
      <c r="X2338" s="98"/>
      <c r="Y2338" s="98"/>
      <c r="Z2338" s="98"/>
      <c r="AA2338" s="98"/>
      <c r="AE2338" s="98"/>
      <c r="AF2338" s="98"/>
      <c r="AG2338" s="98"/>
      <c r="AH2338" s="98"/>
      <c r="AI2338" s="98"/>
      <c r="AJ2338" s="98"/>
      <c r="AK2338" s="98"/>
    </row>
    <row r="2339" ht="14.25">
      <c r="A2339" s="98"/>
      <c r="B2339" s="98"/>
      <c r="C2339" s="98"/>
      <c r="D2339" s="98"/>
      <c r="E2339" s="98"/>
      <c r="F2339" s="98"/>
      <c r="G2339" s="98"/>
      <c r="H2339" s="98"/>
      <c r="I2339" s="98"/>
      <c r="J2339" s="98"/>
      <c r="K2339" s="98"/>
      <c r="L2339" s="98"/>
      <c r="M2339" s="98"/>
      <c r="R2339" s="98"/>
      <c r="S2339" s="98"/>
      <c r="T2339" s="98"/>
      <c r="U2339" s="98"/>
      <c r="V2339" s="98"/>
      <c r="W2339" s="98"/>
      <c r="X2339" s="98"/>
      <c r="Y2339" s="98"/>
      <c r="Z2339" s="98"/>
      <c r="AA2339" s="98"/>
      <c r="AE2339" s="98"/>
      <c r="AF2339" s="98"/>
      <c r="AG2339" s="98"/>
      <c r="AH2339" s="98"/>
      <c r="AI2339" s="98"/>
      <c r="AJ2339" s="98"/>
      <c r="AK2339" s="98"/>
    </row>
    <row r="2340" ht="14.25">
      <c r="A2340" s="98"/>
      <c r="B2340" s="98"/>
      <c r="C2340" s="98"/>
      <c r="D2340" s="98"/>
      <c r="E2340" s="98"/>
      <c r="F2340" s="98"/>
      <c r="G2340" s="98"/>
      <c r="H2340" s="98"/>
      <c r="I2340" s="98"/>
      <c r="J2340" s="98"/>
      <c r="K2340" s="98"/>
      <c r="L2340" s="98"/>
      <c r="M2340" s="98"/>
      <c r="R2340" s="98"/>
      <c r="S2340" s="98"/>
      <c r="T2340" s="98"/>
      <c r="U2340" s="98"/>
      <c r="V2340" s="98"/>
      <c r="W2340" s="98"/>
      <c r="X2340" s="98"/>
      <c r="Y2340" s="98"/>
      <c r="Z2340" s="98"/>
      <c r="AA2340" s="98"/>
      <c r="AE2340" s="98"/>
      <c r="AF2340" s="98"/>
      <c r="AG2340" s="98"/>
      <c r="AH2340" s="98"/>
      <c r="AI2340" s="98"/>
      <c r="AJ2340" s="98"/>
      <c r="AK2340" s="98"/>
    </row>
    <row r="2341" ht="14.25">
      <c r="A2341" s="98"/>
      <c r="B2341" s="98"/>
      <c r="C2341" s="98"/>
      <c r="D2341" s="98"/>
      <c r="E2341" s="98"/>
      <c r="F2341" s="98"/>
      <c r="G2341" s="98"/>
      <c r="H2341" s="98"/>
      <c r="I2341" s="98"/>
      <c r="J2341" s="98"/>
      <c r="K2341" s="98"/>
      <c r="L2341" s="98"/>
      <c r="M2341" s="98"/>
      <c r="R2341" s="98"/>
      <c r="S2341" s="98"/>
      <c r="T2341" s="98"/>
      <c r="U2341" s="98"/>
      <c r="V2341" s="98"/>
      <c r="W2341" s="98"/>
      <c r="X2341" s="98"/>
      <c r="Y2341" s="98"/>
      <c r="Z2341" s="98"/>
      <c r="AA2341" s="98"/>
      <c r="AE2341" s="98"/>
      <c r="AF2341" s="98"/>
      <c r="AG2341" s="98"/>
      <c r="AH2341" s="98"/>
      <c r="AI2341" s="98"/>
      <c r="AJ2341" s="98"/>
      <c r="AK2341" s="98"/>
    </row>
    <row r="2342" ht="14.25">
      <c r="A2342" s="98"/>
      <c r="B2342" s="98"/>
      <c r="C2342" s="98"/>
      <c r="D2342" s="98"/>
      <c r="E2342" s="98"/>
      <c r="F2342" s="98"/>
      <c r="G2342" s="98"/>
      <c r="H2342" s="98"/>
      <c r="I2342" s="98"/>
      <c r="J2342" s="98"/>
      <c r="K2342" s="98"/>
      <c r="L2342" s="98"/>
      <c r="M2342" s="98"/>
      <c r="R2342" s="98"/>
      <c r="S2342" s="98"/>
      <c r="T2342" s="98"/>
      <c r="U2342" s="98"/>
      <c r="V2342" s="98"/>
      <c r="W2342" s="98"/>
      <c r="X2342" s="98"/>
      <c r="Y2342" s="98"/>
      <c r="Z2342" s="98"/>
      <c r="AA2342" s="98"/>
      <c r="AE2342" s="98"/>
      <c r="AF2342" s="98"/>
      <c r="AG2342" s="98"/>
      <c r="AH2342" s="98"/>
      <c r="AI2342" s="98"/>
      <c r="AJ2342" s="98"/>
      <c r="AK2342" s="98"/>
    </row>
    <row r="2343" ht="14.25">
      <c r="A2343" s="98"/>
      <c r="B2343" s="98"/>
      <c r="C2343" s="98"/>
      <c r="D2343" s="98"/>
      <c r="E2343" s="98"/>
      <c r="F2343" s="98"/>
      <c r="G2343" s="98"/>
      <c r="H2343" s="98"/>
      <c r="I2343" s="98"/>
      <c r="J2343" s="98"/>
      <c r="K2343" s="98"/>
      <c r="L2343" s="98"/>
      <c r="M2343" s="98"/>
      <c r="R2343" s="98"/>
      <c r="S2343" s="98"/>
      <c r="T2343" s="98"/>
      <c r="U2343" s="98"/>
      <c r="V2343" s="98"/>
      <c r="W2343" s="98"/>
      <c r="X2343" s="98"/>
      <c r="Y2343" s="98"/>
      <c r="Z2343" s="98"/>
      <c r="AA2343" s="98"/>
      <c r="AE2343" s="98"/>
      <c r="AF2343" s="98"/>
      <c r="AG2343" s="98"/>
      <c r="AH2343" s="98"/>
      <c r="AI2343" s="98"/>
      <c r="AJ2343" s="98"/>
      <c r="AK2343" s="98"/>
    </row>
    <row r="2344" ht="14.25">
      <c r="A2344" s="98"/>
      <c r="B2344" s="98"/>
      <c r="C2344" s="98"/>
      <c r="D2344" s="98"/>
      <c r="E2344" s="98"/>
      <c r="F2344" s="98"/>
      <c r="G2344" s="98"/>
      <c r="H2344" s="98"/>
      <c r="I2344" s="98"/>
      <c r="J2344" s="98"/>
      <c r="K2344" s="98"/>
      <c r="L2344" s="98"/>
      <c r="M2344" s="98"/>
      <c r="R2344" s="98"/>
      <c r="S2344" s="98"/>
      <c r="T2344" s="98"/>
      <c r="U2344" s="98"/>
      <c r="V2344" s="98"/>
      <c r="W2344" s="98"/>
      <c r="X2344" s="98"/>
      <c r="Y2344" s="98"/>
      <c r="Z2344" s="98"/>
      <c r="AA2344" s="98"/>
      <c r="AE2344" s="98"/>
      <c r="AF2344" s="98"/>
      <c r="AG2344" s="98"/>
      <c r="AH2344" s="98"/>
      <c r="AI2344" s="98"/>
      <c r="AJ2344" s="98"/>
      <c r="AK2344" s="98"/>
    </row>
    <row r="2345" ht="14.25">
      <c r="A2345" s="98"/>
      <c r="B2345" s="98"/>
      <c r="C2345" s="98"/>
      <c r="D2345" s="98"/>
      <c r="E2345" s="98"/>
      <c r="F2345" s="98"/>
      <c r="G2345" s="98"/>
      <c r="H2345" s="98"/>
      <c r="I2345" s="98"/>
      <c r="J2345" s="98"/>
      <c r="K2345" s="98"/>
      <c r="L2345" s="98"/>
      <c r="M2345" s="98"/>
      <c r="R2345" s="98"/>
      <c r="S2345" s="98"/>
      <c r="T2345" s="98"/>
      <c r="U2345" s="98"/>
      <c r="V2345" s="98"/>
      <c r="W2345" s="98"/>
      <c r="X2345" s="98"/>
      <c r="Y2345" s="98"/>
      <c r="Z2345" s="98"/>
      <c r="AA2345" s="98"/>
      <c r="AE2345" s="98"/>
      <c r="AF2345" s="98"/>
      <c r="AG2345" s="98"/>
      <c r="AH2345" s="98"/>
      <c r="AI2345" s="98"/>
      <c r="AJ2345" s="98"/>
      <c r="AK2345" s="98"/>
    </row>
    <row r="2346" ht="14.25">
      <c r="A2346" s="98"/>
      <c r="B2346" s="98"/>
      <c r="C2346" s="98"/>
      <c r="D2346" s="98"/>
      <c r="E2346" s="98"/>
      <c r="F2346" s="98"/>
      <c r="G2346" s="98"/>
      <c r="H2346" s="98"/>
      <c r="I2346" s="98"/>
      <c r="J2346" s="98"/>
      <c r="K2346" s="98"/>
      <c r="L2346" s="98"/>
      <c r="M2346" s="98"/>
      <c r="R2346" s="98"/>
      <c r="S2346" s="98"/>
      <c r="T2346" s="98"/>
      <c r="U2346" s="98"/>
      <c r="V2346" s="98"/>
      <c r="W2346" s="98"/>
      <c r="X2346" s="98"/>
      <c r="Y2346" s="98"/>
      <c r="Z2346" s="98"/>
      <c r="AA2346" s="98"/>
      <c r="AE2346" s="98"/>
      <c r="AF2346" s="98"/>
      <c r="AG2346" s="98"/>
      <c r="AH2346" s="98"/>
      <c r="AI2346" s="98"/>
      <c r="AJ2346" s="98"/>
      <c r="AK2346" s="98"/>
    </row>
    <row r="2347" ht="14.25">
      <c r="A2347" s="98"/>
      <c r="B2347" s="98"/>
      <c r="C2347" s="98"/>
      <c r="D2347" s="98"/>
      <c r="E2347" s="98"/>
      <c r="F2347" s="98"/>
      <c r="G2347" s="98"/>
      <c r="H2347" s="98"/>
      <c r="I2347" s="98"/>
      <c r="J2347" s="98"/>
      <c r="K2347" s="98"/>
      <c r="L2347" s="98"/>
      <c r="M2347" s="98"/>
      <c r="R2347" s="98"/>
      <c r="S2347" s="98"/>
      <c r="T2347" s="98"/>
      <c r="U2347" s="98"/>
      <c r="V2347" s="98"/>
      <c r="W2347" s="98"/>
      <c r="X2347" s="98"/>
      <c r="Y2347" s="98"/>
      <c r="Z2347" s="98"/>
      <c r="AA2347" s="98"/>
      <c r="AE2347" s="98"/>
      <c r="AF2347" s="98"/>
      <c r="AG2347" s="98"/>
      <c r="AH2347" s="98"/>
      <c r="AI2347" s="98"/>
      <c r="AJ2347" s="98"/>
      <c r="AK2347" s="98"/>
    </row>
    <row r="2348" ht="14.25">
      <c r="A2348" s="98"/>
      <c r="B2348" s="98"/>
      <c r="C2348" s="98"/>
      <c r="D2348" s="98"/>
      <c r="E2348" s="98"/>
      <c r="F2348" s="98"/>
      <c r="G2348" s="98"/>
      <c r="H2348" s="98"/>
      <c r="I2348" s="98"/>
      <c r="J2348" s="98"/>
      <c r="K2348" s="98"/>
      <c r="L2348" s="98"/>
      <c r="M2348" s="98"/>
      <c r="R2348" s="98"/>
      <c r="S2348" s="98"/>
      <c r="T2348" s="98"/>
      <c r="U2348" s="98"/>
      <c r="V2348" s="98"/>
      <c r="W2348" s="98"/>
      <c r="X2348" s="98"/>
      <c r="Y2348" s="98"/>
      <c r="Z2348" s="98"/>
      <c r="AA2348" s="98"/>
      <c r="AE2348" s="98"/>
      <c r="AF2348" s="98"/>
      <c r="AG2348" s="98"/>
      <c r="AH2348" s="98"/>
      <c r="AI2348" s="98"/>
      <c r="AJ2348" s="98"/>
      <c r="AK2348" s="98"/>
    </row>
    <row r="2349" ht="14.25">
      <c r="A2349" s="98"/>
      <c r="B2349" s="98"/>
      <c r="C2349" s="98"/>
      <c r="D2349" s="98"/>
      <c r="E2349" s="98"/>
      <c r="F2349" s="98"/>
      <c r="G2349" s="98"/>
      <c r="H2349" s="98"/>
      <c r="I2349" s="98"/>
      <c r="J2349" s="98"/>
      <c r="K2349" s="98"/>
      <c r="L2349" s="98"/>
      <c r="M2349" s="98"/>
      <c r="R2349" s="98"/>
      <c r="S2349" s="98"/>
      <c r="T2349" s="98"/>
      <c r="U2349" s="98"/>
      <c r="V2349" s="98"/>
      <c r="W2349" s="98"/>
      <c r="X2349" s="98"/>
      <c r="Y2349" s="98"/>
      <c r="Z2349" s="98"/>
      <c r="AA2349" s="98"/>
      <c r="AE2349" s="98"/>
      <c r="AF2349" s="98"/>
      <c r="AG2349" s="98"/>
      <c r="AH2349" s="98"/>
      <c r="AI2349" s="98"/>
      <c r="AJ2349" s="98"/>
      <c r="AK2349" s="98"/>
    </row>
    <row r="2350" ht="14.25">
      <c r="A2350" s="98"/>
      <c r="B2350" s="98"/>
      <c r="C2350" s="98"/>
      <c r="D2350" s="98"/>
      <c r="E2350" s="98"/>
      <c r="F2350" s="98"/>
      <c r="G2350" s="98"/>
      <c r="H2350" s="98"/>
      <c r="I2350" s="98"/>
      <c r="J2350" s="98"/>
      <c r="K2350" s="98"/>
      <c r="L2350" s="98"/>
      <c r="M2350" s="98"/>
      <c r="R2350" s="98"/>
      <c r="S2350" s="98"/>
      <c r="T2350" s="98"/>
      <c r="U2350" s="98"/>
      <c r="V2350" s="98"/>
      <c r="W2350" s="98"/>
      <c r="X2350" s="98"/>
      <c r="Y2350" s="98"/>
      <c r="Z2350" s="98"/>
      <c r="AA2350" s="98"/>
      <c r="AE2350" s="98"/>
      <c r="AF2350" s="98"/>
      <c r="AG2350" s="98"/>
      <c r="AH2350" s="98"/>
      <c r="AI2350" s="98"/>
      <c r="AJ2350" s="98"/>
      <c r="AK2350" s="98"/>
    </row>
    <row r="2351" ht="14.25">
      <c r="A2351" s="98"/>
      <c r="B2351" s="98"/>
      <c r="C2351" s="98"/>
      <c r="D2351" s="98"/>
      <c r="E2351" s="98"/>
      <c r="F2351" s="98"/>
      <c r="G2351" s="98"/>
      <c r="H2351" s="98"/>
      <c r="I2351" s="98"/>
      <c r="J2351" s="98"/>
      <c r="K2351" s="98"/>
      <c r="L2351" s="98"/>
      <c r="M2351" s="98"/>
      <c r="R2351" s="98"/>
      <c r="S2351" s="98"/>
      <c r="T2351" s="98"/>
      <c r="U2351" s="98"/>
      <c r="V2351" s="98"/>
      <c r="W2351" s="98"/>
      <c r="X2351" s="98"/>
      <c r="Y2351" s="98"/>
      <c r="Z2351" s="98"/>
      <c r="AA2351" s="98"/>
      <c r="AE2351" s="98"/>
      <c r="AF2351" s="98"/>
      <c r="AG2351" s="98"/>
      <c r="AH2351" s="98"/>
      <c r="AI2351" s="98"/>
      <c r="AJ2351" s="98"/>
      <c r="AK2351" s="98"/>
    </row>
    <row r="2352" ht="14.25">
      <c r="A2352" s="98"/>
      <c r="B2352" s="98"/>
      <c r="C2352" s="98"/>
      <c r="D2352" s="98"/>
      <c r="E2352" s="98"/>
      <c r="F2352" s="98"/>
      <c r="G2352" s="98"/>
      <c r="H2352" s="98"/>
      <c r="I2352" s="98"/>
      <c r="J2352" s="98"/>
      <c r="K2352" s="98"/>
      <c r="L2352" s="98"/>
      <c r="M2352" s="98"/>
      <c r="R2352" s="98"/>
      <c r="S2352" s="98"/>
      <c r="T2352" s="98"/>
      <c r="U2352" s="98"/>
      <c r="V2352" s="98"/>
      <c r="W2352" s="98"/>
      <c r="X2352" s="98"/>
      <c r="Y2352" s="98"/>
      <c r="Z2352" s="98"/>
      <c r="AA2352" s="98"/>
      <c r="AE2352" s="98"/>
      <c r="AF2352" s="98"/>
      <c r="AG2352" s="98"/>
      <c r="AH2352" s="98"/>
      <c r="AI2352" s="98"/>
      <c r="AJ2352" s="98"/>
      <c r="AK2352" s="98"/>
    </row>
    <row r="2353" ht="14.25">
      <c r="A2353" s="98"/>
      <c r="B2353" s="98"/>
      <c r="C2353" s="98"/>
      <c r="D2353" s="98"/>
      <c r="E2353" s="98"/>
      <c r="F2353" s="98"/>
      <c r="G2353" s="98"/>
      <c r="H2353" s="98"/>
      <c r="I2353" s="98"/>
      <c r="J2353" s="98"/>
      <c r="K2353" s="98"/>
      <c r="L2353" s="98"/>
      <c r="M2353" s="98"/>
      <c r="R2353" s="98"/>
      <c r="S2353" s="98"/>
      <c r="T2353" s="98"/>
      <c r="U2353" s="98"/>
      <c r="V2353" s="98"/>
      <c r="W2353" s="98"/>
      <c r="X2353" s="98"/>
      <c r="Y2353" s="98"/>
      <c r="Z2353" s="98"/>
      <c r="AA2353" s="98"/>
      <c r="AE2353" s="98"/>
      <c r="AF2353" s="98"/>
      <c r="AG2353" s="98"/>
      <c r="AH2353" s="98"/>
      <c r="AI2353" s="98"/>
      <c r="AJ2353" s="98"/>
      <c r="AK2353" s="98"/>
    </row>
    <row r="2354" ht="14.25">
      <c r="A2354" s="98"/>
      <c r="B2354" s="98"/>
      <c r="C2354" s="98"/>
      <c r="D2354" s="98"/>
      <c r="E2354" s="98"/>
      <c r="F2354" s="98"/>
      <c r="G2354" s="98"/>
      <c r="H2354" s="98"/>
      <c r="I2354" s="98"/>
      <c r="J2354" s="98"/>
      <c r="K2354" s="98"/>
      <c r="L2354" s="98"/>
      <c r="M2354" s="98"/>
      <c r="R2354" s="98"/>
      <c r="S2354" s="98"/>
      <c r="T2354" s="98"/>
      <c r="U2354" s="98"/>
      <c r="V2354" s="98"/>
      <c r="W2354" s="98"/>
      <c r="X2354" s="98"/>
      <c r="Y2354" s="98"/>
      <c r="Z2354" s="98"/>
      <c r="AA2354" s="98"/>
      <c r="AE2354" s="98"/>
      <c r="AF2354" s="98"/>
      <c r="AG2354" s="98"/>
      <c r="AH2354" s="98"/>
      <c r="AI2354" s="98"/>
      <c r="AJ2354" s="98"/>
      <c r="AK2354" s="98"/>
    </row>
    <row r="2355" ht="14.25">
      <c r="A2355" s="98"/>
      <c r="B2355" s="98"/>
      <c r="C2355" s="98"/>
      <c r="D2355" s="98"/>
      <c r="E2355" s="98"/>
      <c r="F2355" s="98"/>
      <c r="G2355" s="98"/>
      <c r="H2355" s="98"/>
      <c r="I2355" s="98"/>
      <c r="J2355" s="98"/>
      <c r="K2355" s="98"/>
      <c r="L2355" s="98"/>
      <c r="M2355" s="98"/>
      <c r="R2355" s="98"/>
      <c r="S2355" s="98"/>
      <c r="T2355" s="98"/>
      <c r="U2355" s="98"/>
      <c r="V2355" s="98"/>
      <c r="W2355" s="98"/>
      <c r="X2355" s="98"/>
      <c r="Y2355" s="98"/>
      <c r="Z2355" s="98"/>
      <c r="AA2355" s="98"/>
      <c r="AE2355" s="98"/>
      <c r="AF2355" s="98"/>
      <c r="AG2355" s="98"/>
      <c r="AH2355" s="98"/>
      <c r="AI2355" s="98"/>
      <c r="AJ2355" s="98"/>
      <c r="AK2355" s="98"/>
    </row>
    <row r="2356" ht="14.25">
      <c r="A2356" s="98"/>
      <c r="B2356" s="98"/>
      <c r="C2356" s="98"/>
      <c r="D2356" s="98"/>
      <c r="E2356" s="98"/>
      <c r="F2356" s="98"/>
      <c r="G2356" s="98"/>
      <c r="H2356" s="98"/>
      <c r="I2356" s="98"/>
      <c r="J2356" s="98"/>
      <c r="K2356" s="98"/>
      <c r="L2356" s="98"/>
      <c r="M2356" s="98"/>
      <c r="R2356" s="98"/>
      <c r="S2356" s="98"/>
      <c r="T2356" s="98"/>
      <c r="U2356" s="98"/>
      <c r="V2356" s="98"/>
      <c r="W2356" s="98"/>
      <c r="X2356" s="98"/>
      <c r="Y2356" s="98"/>
      <c r="Z2356" s="98"/>
      <c r="AA2356" s="98"/>
      <c r="AE2356" s="98"/>
      <c r="AF2356" s="98"/>
      <c r="AG2356" s="98"/>
      <c r="AH2356" s="98"/>
      <c r="AI2356" s="98"/>
      <c r="AJ2356" s="98"/>
      <c r="AK2356" s="98"/>
    </row>
    <row r="2357" ht="14.25">
      <c r="A2357" s="98"/>
      <c r="B2357" s="98"/>
      <c r="C2357" s="98"/>
      <c r="D2357" s="98"/>
      <c r="E2357" s="98"/>
      <c r="F2357" s="98"/>
      <c r="G2357" s="98"/>
      <c r="H2357" s="98"/>
      <c r="I2357" s="98"/>
      <c r="J2357" s="98"/>
      <c r="K2357" s="98"/>
      <c r="L2357" s="98"/>
      <c r="M2357" s="98"/>
      <c r="R2357" s="98"/>
      <c r="S2357" s="98"/>
      <c r="T2357" s="98"/>
      <c r="U2357" s="98"/>
      <c r="V2357" s="98"/>
      <c r="W2357" s="98"/>
      <c r="X2357" s="98"/>
      <c r="Y2357" s="98"/>
      <c r="Z2357" s="98"/>
      <c r="AA2357" s="98"/>
      <c r="AE2357" s="98"/>
      <c r="AF2357" s="98"/>
      <c r="AG2357" s="98"/>
      <c r="AH2357" s="98"/>
      <c r="AI2357" s="98"/>
      <c r="AJ2357" s="98"/>
      <c r="AK2357" s="98"/>
    </row>
    <row r="2358" ht="14.25">
      <c r="A2358" s="98"/>
      <c r="B2358" s="98"/>
      <c r="C2358" s="98"/>
      <c r="D2358" s="98"/>
      <c r="E2358" s="98"/>
      <c r="F2358" s="98"/>
      <c r="G2358" s="98"/>
      <c r="H2358" s="98"/>
      <c r="I2358" s="98"/>
      <c r="J2358" s="98"/>
      <c r="K2358" s="98"/>
      <c r="L2358" s="98"/>
      <c r="M2358" s="98"/>
      <c r="R2358" s="98"/>
      <c r="S2358" s="98"/>
      <c r="T2358" s="98"/>
      <c r="U2358" s="98"/>
      <c r="V2358" s="98"/>
      <c r="W2358" s="98"/>
      <c r="X2358" s="98"/>
      <c r="Y2358" s="98"/>
      <c r="Z2358" s="98"/>
      <c r="AA2358" s="98"/>
      <c r="AE2358" s="98"/>
      <c r="AF2358" s="98"/>
      <c r="AG2358" s="98"/>
      <c r="AH2358" s="98"/>
      <c r="AI2358" s="98"/>
      <c r="AJ2358" s="98"/>
      <c r="AK2358" s="98"/>
    </row>
    <row r="2359" ht="14.25">
      <c r="A2359" s="98"/>
      <c r="B2359" s="98"/>
      <c r="C2359" s="98"/>
      <c r="D2359" s="98"/>
      <c r="E2359" s="98"/>
      <c r="F2359" s="98"/>
      <c r="G2359" s="98"/>
      <c r="H2359" s="98"/>
      <c r="I2359" s="98"/>
      <c r="J2359" s="98"/>
      <c r="K2359" s="98"/>
      <c r="L2359" s="98"/>
      <c r="M2359" s="98"/>
      <c r="R2359" s="98"/>
      <c r="S2359" s="98"/>
      <c r="T2359" s="98"/>
      <c r="U2359" s="98"/>
      <c r="V2359" s="98"/>
      <c r="W2359" s="98"/>
      <c r="X2359" s="98"/>
      <c r="Y2359" s="98"/>
      <c r="Z2359" s="98"/>
      <c r="AA2359" s="98"/>
      <c r="AE2359" s="98"/>
      <c r="AF2359" s="98"/>
      <c r="AG2359" s="98"/>
      <c r="AH2359" s="98"/>
      <c r="AI2359" s="98"/>
      <c r="AJ2359" s="98"/>
      <c r="AK2359" s="98"/>
    </row>
    <row r="2360" ht="14.25">
      <c r="A2360" s="98"/>
      <c r="B2360" s="98"/>
      <c r="C2360" s="98"/>
      <c r="D2360" s="98"/>
      <c r="E2360" s="98"/>
      <c r="F2360" s="98"/>
      <c r="G2360" s="98"/>
      <c r="H2360" s="98"/>
      <c r="I2360" s="98"/>
      <c r="J2360" s="98"/>
      <c r="K2360" s="98"/>
      <c r="L2360" s="98"/>
      <c r="M2360" s="98"/>
      <c r="R2360" s="98"/>
      <c r="S2360" s="98"/>
      <c r="T2360" s="98"/>
      <c r="U2360" s="98"/>
      <c r="V2360" s="98"/>
      <c r="W2360" s="98"/>
      <c r="X2360" s="98"/>
      <c r="Y2360" s="98"/>
      <c r="Z2360" s="98"/>
      <c r="AA2360" s="98"/>
      <c r="AE2360" s="98"/>
      <c r="AF2360" s="98"/>
      <c r="AG2360" s="98"/>
      <c r="AH2360" s="98"/>
      <c r="AI2360" s="98"/>
      <c r="AJ2360" s="98"/>
      <c r="AK2360" s="98"/>
    </row>
    <row r="2361" ht="14.25">
      <c r="A2361" s="98"/>
      <c r="B2361" s="98"/>
      <c r="C2361" s="98"/>
      <c r="D2361" s="98"/>
      <c r="E2361" s="98"/>
      <c r="F2361" s="98"/>
      <c r="G2361" s="98"/>
      <c r="H2361" s="98"/>
      <c r="I2361" s="98"/>
      <c r="J2361" s="98"/>
      <c r="K2361" s="98"/>
      <c r="L2361" s="98"/>
      <c r="M2361" s="98"/>
      <c r="R2361" s="98"/>
      <c r="S2361" s="98"/>
      <c r="T2361" s="98"/>
      <c r="U2361" s="98"/>
      <c r="V2361" s="98"/>
      <c r="W2361" s="98"/>
      <c r="X2361" s="98"/>
      <c r="Y2361" s="98"/>
      <c r="Z2361" s="98"/>
      <c r="AA2361" s="98"/>
      <c r="AE2361" s="98"/>
      <c r="AF2361" s="98"/>
      <c r="AG2361" s="98"/>
      <c r="AH2361" s="98"/>
      <c r="AI2361" s="98"/>
      <c r="AJ2361" s="98"/>
      <c r="AK2361" s="98"/>
    </row>
    <row r="2362" ht="14.25">
      <c r="A2362" s="98"/>
      <c r="B2362" s="98"/>
      <c r="C2362" s="98"/>
      <c r="D2362" s="98"/>
      <c r="E2362" s="98"/>
      <c r="F2362" s="98"/>
      <c r="G2362" s="98"/>
      <c r="H2362" s="98"/>
      <c r="I2362" s="98"/>
      <c r="J2362" s="98"/>
      <c r="K2362" s="98"/>
      <c r="L2362" s="98"/>
      <c r="M2362" s="98"/>
      <c r="R2362" s="98"/>
      <c r="S2362" s="98"/>
      <c r="T2362" s="98"/>
      <c r="U2362" s="98"/>
      <c r="V2362" s="98"/>
      <c r="W2362" s="98"/>
      <c r="X2362" s="98"/>
      <c r="Y2362" s="98"/>
      <c r="Z2362" s="98"/>
      <c r="AA2362" s="98"/>
      <c r="AE2362" s="98"/>
      <c r="AF2362" s="98"/>
      <c r="AG2362" s="98"/>
      <c r="AH2362" s="98"/>
      <c r="AI2362" s="98"/>
      <c r="AJ2362" s="98"/>
      <c r="AK2362" s="98"/>
    </row>
    <row r="2363" ht="14.25">
      <c r="A2363" s="98"/>
      <c r="B2363" s="98"/>
      <c r="C2363" s="98"/>
      <c r="D2363" s="98"/>
      <c r="E2363" s="98"/>
      <c r="F2363" s="98"/>
      <c r="G2363" s="98"/>
      <c r="H2363" s="98"/>
      <c r="I2363" s="98"/>
      <c r="J2363" s="98"/>
      <c r="K2363" s="98"/>
      <c r="L2363" s="98"/>
      <c r="M2363" s="98"/>
      <c r="R2363" s="98"/>
      <c r="S2363" s="98"/>
      <c r="T2363" s="98"/>
      <c r="U2363" s="98"/>
      <c r="V2363" s="98"/>
      <c r="W2363" s="98"/>
      <c r="X2363" s="98"/>
      <c r="Y2363" s="98"/>
      <c r="Z2363" s="98"/>
      <c r="AA2363" s="98"/>
      <c r="AE2363" s="98"/>
      <c r="AF2363" s="98"/>
      <c r="AG2363" s="98"/>
      <c r="AH2363" s="98"/>
      <c r="AI2363" s="98"/>
      <c r="AJ2363" s="98"/>
      <c r="AK2363" s="98"/>
    </row>
    <row r="2364" ht="14.25">
      <c r="A2364" s="98"/>
      <c r="B2364" s="98"/>
      <c r="C2364" s="98"/>
      <c r="D2364" s="98"/>
      <c r="E2364" s="98"/>
      <c r="F2364" s="98"/>
      <c r="G2364" s="98"/>
      <c r="H2364" s="98"/>
      <c r="I2364" s="98"/>
      <c r="J2364" s="98"/>
      <c r="K2364" s="98"/>
      <c r="L2364" s="98"/>
      <c r="M2364" s="98"/>
      <c r="R2364" s="98"/>
      <c r="S2364" s="98"/>
      <c r="T2364" s="98"/>
      <c r="U2364" s="98"/>
      <c r="V2364" s="98"/>
      <c r="W2364" s="98"/>
      <c r="X2364" s="98"/>
      <c r="Y2364" s="98"/>
      <c r="Z2364" s="98"/>
      <c r="AA2364" s="98"/>
      <c r="AE2364" s="98"/>
      <c r="AF2364" s="98"/>
      <c r="AG2364" s="98"/>
      <c r="AH2364" s="98"/>
      <c r="AI2364" s="98"/>
      <c r="AJ2364" s="98"/>
      <c r="AK2364" s="98"/>
    </row>
    <row r="2365" ht="14.25">
      <c r="A2365" s="98"/>
      <c r="B2365" s="98"/>
      <c r="C2365" s="98"/>
      <c r="D2365" s="98"/>
      <c r="E2365" s="98"/>
      <c r="F2365" s="98"/>
      <c r="G2365" s="98"/>
      <c r="H2365" s="98"/>
      <c r="I2365" s="98"/>
      <c r="J2365" s="98"/>
      <c r="K2365" s="98"/>
      <c r="L2365" s="98"/>
      <c r="M2365" s="98"/>
      <c r="R2365" s="98"/>
      <c r="S2365" s="98"/>
      <c r="T2365" s="98"/>
      <c r="U2365" s="98"/>
      <c r="V2365" s="98"/>
      <c r="W2365" s="98"/>
      <c r="X2365" s="98"/>
      <c r="Y2365" s="98"/>
      <c r="Z2365" s="98"/>
      <c r="AA2365" s="98"/>
      <c r="AE2365" s="98"/>
      <c r="AF2365" s="98"/>
      <c r="AG2365" s="98"/>
      <c r="AH2365" s="98"/>
      <c r="AI2365" s="98"/>
      <c r="AJ2365" s="98"/>
      <c r="AK2365" s="98"/>
    </row>
    <row r="2366" ht="14.25">
      <c r="A2366" s="98"/>
      <c r="B2366" s="98"/>
      <c r="C2366" s="98"/>
      <c r="D2366" s="98"/>
      <c r="E2366" s="98"/>
      <c r="F2366" s="98"/>
      <c r="G2366" s="98"/>
      <c r="H2366" s="98"/>
      <c r="I2366" s="98"/>
      <c r="J2366" s="98"/>
      <c r="K2366" s="98"/>
      <c r="L2366" s="98"/>
      <c r="M2366" s="98"/>
      <c r="R2366" s="98"/>
      <c r="S2366" s="98"/>
      <c r="T2366" s="98"/>
      <c r="U2366" s="98"/>
      <c r="V2366" s="98"/>
      <c r="W2366" s="98"/>
      <c r="X2366" s="98"/>
      <c r="Y2366" s="98"/>
      <c r="Z2366" s="98"/>
      <c r="AA2366" s="98"/>
      <c r="AE2366" s="98"/>
      <c r="AF2366" s="98"/>
      <c r="AG2366" s="98"/>
      <c r="AH2366" s="98"/>
      <c r="AI2366" s="98"/>
      <c r="AJ2366" s="98"/>
      <c r="AK2366" s="98"/>
    </row>
    <row r="2367" ht="14.25">
      <c r="A2367" s="98"/>
      <c r="B2367" s="98"/>
      <c r="C2367" s="98"/>
      <c r="D2367" s="98"/>
      <c r="E2367" s="98"/>
      <c r="F2367" s="98"/>
      <c r="G2367" s="98"/>
      <c r="H2367" s="98"/>
      <c r="I2367" s="98"/>
      <c r="J2367" s="98"/>
      <c r="K2367" s="98"/>
      <c r="L2367" s="98"/>
      <c r="M2367" s="98"/>
      <c r="R2367" s="98"/>
      <c r="S2367" s="98"/>
      <c r="T2367" s="98"/>
      <c r="U2367" s="98"/>
      <c r="V2367" s="98"/>
      <c r="W2367" s="98"/>
      <c r="X2367" s="98"/>
      <c r="Y2367" s="98"/>
      <c r="Z2367" s="98"/>
      <c r="AA2367" s="98"/>
      <c r="AE2367" s="98"/>
      <c r="AF2367" s="98"/>
      <c r="AG2367" s="98"/>
      <c r="AH2367" s="98"/>
      <c r="AI2367" s="98"/>
      <c r="AJ2367" s="98"/>
      <c r="AK2367" s="98"/>
    </row>
    <row r="2368" ht="14.25">
      <c r="A2368" s="98"/>
      <c r="B2368" s="98"/>
      <c r="C2368" s="98"/>
      <c r="D2368" s="98"/>
      <c r="E2368" s="98"/>
      <c r="F2368" s="98"/>
      <c r="G2368" s="98"/>
      <c r="H2368" s="98"/>
      <c r="I2368" s="98"/>
      <c r="J2368" s="98"/>
      <c r="K2368" s="98"/>
      <c r="L2368" s="98"/>
      <c r="M2368" s="98"/>
      <c r="R2368" s="98"/>
      <c r="S2368" s="98"/>
      <c r="T2368" s="98"/>
      <c r="U2368" s="98"/>
      <c r="V2368" s="98"/>
      <c r="W2368" s="98"/>
      <c r="X2368" s="98"/>
      <c r="Y2368" s="98"/>
      <c r="Z2368" s="98"/>
      <c r="AA2368" s="98"/>
      <c r="AE2368" s="98"/>
      <c r="AF2368" s="98"/>
      <c r="AG2368" s="98"/>
      <c r="AH2368" s="98"/>
      <c r="AI2368" s="98"/>
      <c r="AJ2368" s="98"/>
      <c r="AK2368" s="98"/>
    </row>
    <row r="2369" ht="14.25">
      <c r="A2369" s="98"/>
      <c r="B2369" s="98"/>
      <c r="C2369" s="98"/>
      <c r="D2369" s="98"/>
      <c r="E2369" s="98"/>
      <c r="F2369" s="98"/>
      <c r="G2369" s="98"/>
      <c r="H2369" s="98"/>
      <c r="I2369" s="98"/>
      <c r="J2369" s="98"/>
      <c r="K2369" s="98"/>
      <c r="L2369" s="98"/>
      <c r="M2369" s="98"/>
      <c r="R2369" s="98"/>
      <c r="S2369" s="98"/>
      <c r="T2369" s="98"/>
      <c r="U2369" s="98"/>
      <c r="V2369" s="98"/>
      <c r="W2369" s="98"/>
      <c r="X2369" s="98"/>
      <c r="Y2369" s="98"/>
      <c r="Z2369" s="98"/>
      <c r="AA2369" s="98"/>
      <c r="AE2369" s="98"/>
      <c r="AF2369" s="98"/>
      <c r="AG2369" s="98"/>
      <c r="AH2369" s="98"/>
      <c r="AI2369" s="98"/>
      <c r="AJ2369" s="98"/>
      <c r="AK2369" s="98"/>
    </row>
    <row r="2370" ht="14.25">
      <c r="A2370" s="98"/>
      <c r="B2370" s="98"/>
      <c r="C2370" s="98"/>
      <c r="D2370" s="98"/>
      <c r="E2370" s="98"/>
      <c r="F2370" s="98"/>
      <c r="G2370" s="98"/>
      <c r="H2370" s="98"/>
      <c r="I2370" s="98"/>
      <c r="J2370" s="98"/>
      <c r="K2370" s="98"/>
      <c r="L2370" s="98"/>
      <c r="M2370" s="98"/>
      <c r="R2370" s="98"/>
      <c r="S2370" s="98"/>
      <c r="T2370" s="98"/>
      <c r="U2370" s="98"/>
      <c r="V2370" s="98"/>
      <c r="W2370" s="98"/>
      <c r="X2370" s="98"/>
      <c r="Y2370" s="98"/>
      <c r="Z2370" s="98"/>
      <c r="AA2370" s="98"/>
      <c r="AE2370" s="98"/>
      <c r="AF2370" s="98"/>
      <c r="AG2370" s="98"/>
      <c r="AH2370" s="98"/>
      <c r="AI2370" s="98"/>
      <c r="AJ2370" s="98"/>
      <c r="AK2370" s="98"/>
    </row>
    <row r="2371" ht="14.25">
      <c r="A2371" s="98"/>
      <c r="B2371" s="98"/>
      <c r="C2371" s="98"/>
      <c r="D2371" s="98"/>
      <c r="E2371" s="98"/>
      <c r="F2371" s="98"/>
      <c r="G2371" s="98"/>
      <c r="H2371" s="98"/>
      <c r="I2371" s="98"/>
      <c r="J2371" s="98"/>
      <c r="K2371" s="98"/>
      <c r="L2371" s="98"/>
      <c r="M2371" s="98"/>
      <c r="R2371" s="98"/>
      <c r="S2371" s="98"/>
      <c r="T2371" s="98"/>
      <c r="U2371" s="98"/>
      <c r="V2371" s="98"/>
      <c r="W2371" s="98"/>
      <c r="X2371" s="98"/>
      <c r="Y2371" s="98"/>
      <c r="Z2371" s="98"/>
      <c r="AA2371" s="98"/>
      <c r="AE2371" s="98"/>
      <c r="AF2371" s="98"/>
      <c r="AG2371" s="98"/>
      <c r="AH2371" s="98"/>
      <c r="AI2371" s="98"/>
      <c r="AJ2371" s="98"/>
      <c r="AK2371" s="98"/>
    </row>
    <row r="2372" ht="14.25">
      <c r="A2372" s="98"/>
      <c r="B2372" s="98"/>
      <c r="C2372" s="98"/>
      <c r="D2372" s="98"/>
      <c r="E2372" s="98"/>
      <c r="F2372" s="98"/>
      <c r="G2372" s="98"/>
      <c r="H2372" s="98"/>
      <c r="I2372" s="98"/>
      <c r="J2372" s="98"/>
      <c r="K2372" s="98"/>
      <c r="L2372" s="98"/>
      <c r="M2372" s="98"/>
      <c r="R2372" s="98"/>
      <c r="S2372" s="98"/>
      <c r="T2372" s="98"/>
      <c r="U2372" s="98"/>
      <c r="V2372" s="98"/>
      <c r="W2372" s="98"/>
      <c r="X2372" s="98"/>
      <c r="Y2372" s="98"/>
      <c r="Z2372" s="98"/>
      <c r="AA2372" s="98"/>
      <c r="AE2372" s="98"/>
      <c r="AF2372" s="98"/>
      <c r="AG2372" s="98"/>
      <c r="AH2372" s="98"/>
      <c r="AI2372" s="98"/>
      <c r="AJ2372" s="98"/>
      <c r="AK2372" s="98"/>
    </row>
    <row r="2373" ht="14.25">
      <c r="A2373" s="98"/>
      <c r="B2373" s="98"/>
      <c r="C2373" s="98"/>
      <c r="D2373" s="98"/>
      <c r="E2373" s="98"/>
      <c r="F2373" s="98"/>
      <c r="G2373" s="98"/>
      <c r="H2373" s="98"/>
      <c r="I2373" s="98"/>
      <c r="J2373" s="98"/>
      <c r="K2373" s="98"/>
      <c r="L2373" s="98"/>
      <c r="M2373" s="98"/>
      <c r="R2373" s="98"/>
      <c r="S2373" s="98"/>
      <c r="T2373" s="98"/>
      <c r="U2373" s="98"/>
      <c r="V2373" s="98"/>
      <c r="W2373" s="98"/>
      <c r="X2373" s="98"/>
      <c r="Y2373" s="98"/>
      <c r="Z2373" s="98"/>
      <c r="AA2373" s="98"/>
      <c r="AE2373" s="98"/>
      <c r="AF2373" s="98"/>
      <c r="AG2373" s="98"/>
      <c r="AH2373" s="98"/>
      <c r="AI2373" s="98"/>
      <c r="AJ2373" s="98"/>
      <c r="AK2373" s="98"/>
    </row>
    <row r="2374" ht="14.25">
      <c r="A2374" s="98"/>
      <c r="B2374" s="98"/>
      <c r="C2374" s="98"/>
      <c r="D2374" s="98"/>
      <c r="E2374" s="98"/>
      <c r="F2374" s="98"/>
      <c r="G2374" s="98"/>
      <c r="H2374" s="98"/>
      <c r="I2374" s="98"/>
      <c r="J2374" s="98"/>
      <c r="K2374" s="98"/>
      <c r="L2374" s="98"/>
      <c r="M2374" s="98"/>
      <c r="R2374" s="98"/>
      <c r="S2374" s="98"/>
      <c r="T2374" s="98"/>
      <c r="U2374" s="98"/>
      <c r="V2374" s="98"/>
      <c r="W2374" s="98"/>
      <c r="X2374" s="98"/>
      <c r="Y2374" s="98"/>
      <c r="Z2374" s="98"/>
      <c r="AA2374" s="98"/>
      <c r="AE2374" s="98"/>
      <c r="AF2374" s="98"/>
      <c r="AG2374" s="98"/>
      <c r="AH2374" s="98"/>
      <c r="AI2374" s="98"/>
      <c r="AJ2374" s="98"/>
      <c r="AK2374" s="98"/>
    </row>
    <row r="2375" ht="14.25">
      <c r="A2375" s="98"/>
      <c r="B2375" s="98"/>
      <c r="C2375" s="98"/>
      <c r="D2375" s="98"/>
      <c r="E2375" s="98"/>
      <c r="F2375" s="98"/>
      <c r="G2375" s="98"/>
      <c r="H2375" s="98"/>
      <c r="I2375" s="98"/>
      <c r="J2375" s="98"/>
      <c r="K2375" s="98"/>
      <c r="L2375" s="98"/>
      <c r="M2375" s="98"/>
      <c r="R2375" s="98"/>
      <c r="S2375" s="98"/>
      <c r="T2375" s="98"/>
      <c r="U2375" s="98"/>
      <c r="V2375" s="98"/>
      <c r="W2375" s="98"/>
      <c r="X2375" s="98"/>
      <c r="Y2375" s="98"/>
      <c r="Z2375" s="98"/>
      <c r="AA2375" s="98"/>
      <c r="AE2375" s="98"/>
      <c r="AF2375" s="98"/>
      <c r="AG2375" s="98"/>
      <c r="AH2375" s="98"/>
      <c r="AI2375" s="98"/>
      <c r="AJ2375" s="98"/>
      <c r="AK2375" s="98"/>
    </row>
    <row r="2376" ht="14.25">
      <c r="A2376" s="98"/>
      <c r="B2376" s="98"/>
      <c r="C2376" s="98"/>
      <c r="D2376" s="98"/>
      <c r="E2376" s="98"/>
      <c r="F2376" s="98"/>
      <c r="G2376" s="98"/>
      <c r="H2376" s="98"/>
      <c r="I2376" s="98"/>
      <c r="J2376" s="98"/>
      <c r="K2376" s="98"/>
      <c r="L2376" s="98"/>
      <c r="M2376" s="98"/>
      <c r="R2376" s="98"/>
      <c r="S2376" s="98"/>
      <c r="T2376" s="98"/>
      <c r="U2376" s="98"/>
      <c r="V2376" s="98"/>
      <c r="W2376" s="98"/>
      <c r="X2376" s="98"/>
      <c r="Y2376" s="98"/>
      <c r="Z2376" s="98"/>
      <c r="AA2376" s="98"/>
      <c r="AE2376" s="98"/>
      <c r="AF2376" s="98"/>
      <c r="AG2376" s="98"/>
      <c r="AH2376" s="98"/>
      <c r="AI2376" s="98"/>
      <c r="AJ2376" s="98"/>
      <c r="AK2376" s="98"/>
    </row>
    <row r="2377" ht="14.25">
      <c r="A2377" s="98"/>
      <c r="B2377" s="98"/>
      <c r="C2377" s="98"/>
      <c r="D2377" s="98"/>
      <c r="E2377" s="98"/>
      <c r="F2377" s="98"/>
      <c r="G2377" s="98"/>
      <c r="H2377" s="98"/>
      <c r="I2377" s="98"/>
      <c r="J2377" s="98"/>
      <c r="K2377" s="98"/>
      <c r="L2377" s="98"/>
      <c r="M2377" s="98"/>
      <c r="R2377" s="98"/>
      <c r="S2377" s="98"/>
      <c r="T2377" s="98"/>
      <c r="U2377" s="98"/>
      <c r="V2377" s="98"/>
      <c r="W2377" s="98"/>
      <c r="X2377" s="98"/>
      <c r="Y2377" s="98"/>
      <c r="Z2377" s="98"/>
      <c r="AA2377" s="98"/>
      <c r="AE2377" s="98"/>
      <c r="AF2377" s="98"/>
      <c r="AG2377" s="98"/>
      <c r="AH2377" s="98"/>
      <c r="AI2377" s="98"/>
      <c r="AJ2377" s="98"/>
      <c r="AK2377" s="98"/>
    </row>
    <row r="2378" ht="14.25">
      <c r="A2378" s="98"/>
      <c r="B2378" s="98"/>
      <c r="C2378" s="98"/>
      <c r="D2378" s="98"/>
      <c r="E2378" s="98"/>
      <c r="F2378" s="98"/>
      <c r="G2378" s="98"/>
      <c r="H2378" s="98"/>
      <c r="I2378" s="98"/>
      <c r="J2378" s="98"/>
      <c r="K2378" s="98"/>
      <c r="L2378" s="98"/>
      <c r="M2378" s="98"/>
      <c r="R2378" s="98"/>
      <c r="S2378" s="98"/>
      <c r="T2378" s="98"/>
      <c r="U2378" s="98"/>
      <c r="V2378" s="98"/>
      <c r="W2378" s="98"/>
      <c r="X2378" s="98"/>
      <c r="Y2378" s="98"/>
      <c r="Z2378" s="98"/>
      <c r="AA2378" s="98"/>
      <c r="AE2378" s="98"/>
      <c r="AF2378" s="98"/>
      <c r="AG2378" s="98"/>
      <c r="AH2378" s="98"/>
      <c r="AI2378" s="98"/>
      <c r="AJ2378" s="98"/>
      <c r="AK2378" s="98"/>
    </row>
    <row r="2379" ht="14.25">
      <c r="A2379" s="98"/>
      <c r="B2379" s="98"/>
      <c r="C2379" s="98"/>
      <c r="D2379" s="98"/>
      <c r="E2379" s="98"/>
      <c r="F2379" s="98"/>
      <c r="G2379" s="98"/>
      <c r="H2379" s="98"/>
      <c r="I2379" s="98"/>
      <c r="J2379" s="98"/>
      <c r="K2379" s="98"/>
      <c r="L2379" s="98"/>
      <c r="M2379" s="98"/>
      <c r="R2379" s="98"/>
      <c r="S2379" s="98"/>
      <c r="T2379" s="98"/>
      <c r="U2379" s="98"/>
      <c r="V2379" s="98"/>
      <c r="W2379" s="98"/>
      <c r="X2379" s="98"/>
      <c r="Y2379" s="98"/>
      <c r="Z2379" s="98"/>
      <c r="AA2379" s="98"/>
      <c r="AE2379" s="98"/>
      <c r="AF2379" s="98"/>
      <c r="AG2379" s="98"/>
      <c r="AH2379" s="98"/>
      <c r="AI2379" s="98"/>
      <c r="AJ2379" s="98"/>
      <c r="AK2379" s="98"/>
    </row>
    <row r="2380" ht="14.25">
      <c r="A2380" s="98"/>
      <c r="B2380" s="98"/>
      <c r="C2380" s="98"/>
      <c r="D2380" s="98"/>
      <c r="E2380" s="98"/>
      <c r="F2380" s="98"/>
      <c r="G2380" s="98"/>
      <c r="H2380" s="98"/>
      <c r="I2380" s="98"/>
      <c r="J2380" s="98"/>
      <c r="K2380" s="98"/>
      <c r="L2380" s="98"/>
      <c r="M2380" s="98"/>
      <c r="R2380" s="98"/>
      <c r="S2380" s="98"/>
      <c r="T2380" s="98"/>
      <c r="U2380" s="98"/>
      <c r="V2380" s="98"/>
      <c r="W2380" s="98"/>
      <c r="X2380" s="98"/>
      <c r="Y2380" s="98"/>
      <c r="Z2380" s="98"/>
      <c r="AA2380" s="98"/>
      <c r="AE2380" s="98"/>
      <c r="AF2380" s="98"/>
      <c r="AG2380" s="98"/>
      <c r="AH2380" s="98"/>
      <c r="AI2380" s="98"/>
      <c r="AJ2380" s="98"/>
      <c r="AK2380" s="98"/>
    </row>
    <row r="2381" ht="14.25">
      <c r="A2381" s="98"/>
      <c r="B2381" s="98"/>
      <c r="C2381" s="98"/>
      <c r="D2381" s="98"/>
      <c r="E2381" s="98"/>
      <c r="F2381" s="98"/>
      <c r="G2381" s="98"/>
      <c r="H2381" s="98"/>
      <c r="I2381" s="98"/>
      <c r="J2381" s="98"/>
      <c r="K2381" s="98"/>
      <c r="L2381" s="98"/>
      <c r="M2381" s="98"/>
      <c r="R2381" s="98"/>
      <c r="S2381" s="98"/>
      <c r="T2381" s="98"/>
      <c r="U2381" s="98"/>
      <c r="V2381" s="98"/>
      <c r="W2381" s="98"/>
      <c r="X2381" s="98"/>
      <c r="Y2381" s="98"/>
      <c r="Z2381" s="98"/>
      <c r="AA2381" s="98"/>
      <c r="AE2381" s="98"/>
      <c r="AF2381" s="98"/>
      <c r="AG2381" s="98"/>
      <c r="AH2381" s="98"/>
      <c r="AI2381" s="98"/>
      <c r="AJ2381" s="98"/>
      <c r="AK2381" s="98"/>
    </row>
    <row r="2382" ht="14.25">
      <c r="A2382" s="98"/>
      <c r="B2382" s="98"/>
      <c r="C2382" s="98"/>
      <c r="D2382" s="98"/>
      <c r="E2382" s="98"/>
      <c r="F2382" s="98"/>
      <c r="G2382" s="98"/>
      <c r="H2382" s="98"/>
      <c r="I2382" s="98"/>
      <c r="J2382" s="98"/>
      <c r="K2382" s="98"/>
      <c r="L2382" s="98"/>
      <c r="M2382" s="98"/>
      <c r="R2382" s="98"/>
      <c r="S2382" s="98"/>
      <c r="T2382" s="98"/>
      <c r="U2382" s="98"/>
      <c r="V2382" s="98"/>
      <c r="W2382" s="98"/>
      <c r="X2382" s="98"/>
      <c r="Y2382" s="98"/>
      <c r="Z2382" s="98"/>
      <c r="AA2382" s="98"/>
      <c r="AE2382" s="98"/>
      <c r="AF2382" s="98"/>
      <c r="AG2382" s="98"/>
      <c r="AH2382" s="98"/>
      <c r="AI2382" s="98"/>
      <c r="AJ2382" s="98"/>
      <c r="AK2382" s="98"/>
    </row>
    <row r="2383" ht="14.25">
      <c r="A2383" s="98"/>
      <c r="B2383" s="98"/>
      <c r="C2383" s="98"/>
      <c r="D2383" s="98"/>
      <c r="E2383" s="98"/>
      <c r="F2383" s="98"/>
      <c r="G2383" s="98"/>
      <c r="H2383" s="98"/>
      <c r="I2383" s="98"/>
      <c r="J2383" s="98"/>
      <c r="K2383" s="98"/>
      <c r="L2383" s="98"/>
      <c r="M2383" s="98"/>
      <c r="R2383" s="98"/>
      <c r="S2383" s="98"/>
      <c r="T2383" s="98"/>
      <c r="U2383" s="98"/>
      <c r="V2383" s="98"/>
      <c r="W2383" s="98"/>
      <c r="X2383" s="98"/>
      <c r="Y2383" s="98"/>
      <c r="Z2383" s="98"/>
      <c r="AA2383" s="98"/>
      <c r="AE2383" s="98"/>
      <c r="AF2383" s="98"/>
      <c r="AG2383" s="98"/>
      <c r="AH2383" s="98"/>
      <c r="AI2383" s="98"/>
      <c r="AJ2383" s="98"/>
      <c r="AK2383" s="98"/>
    </row>
    <row r="2384" ht="14.25">
      <c r="A2384" s="98"/>
      <c r="B2384" s="98"/>
      <c r="C2384" s="98"/>
      <c r="D2384" s="98"/>
      <c r="E2384" s="98"/>
      <c r="F2384" s="98"/>
      <c r="G2384" s="98"/>
      <c r="H2384" s="98"/>
      <c r="I2384" s="98"/>
      <c r="J2384" s="98"/>
      <c r="K2384" s="98"/>
      <c r="L2384" s="98"/>
      <c r="M2384" s="98"/>
      <c r="R2384" s="98"/>
      <c r="S2384" s="98"/>
      <c r="T2384" s="98"/>
      <c r="U2384" s="98"/>
      <c r="V2384" s="98"/>
      <c r="W2384" s="98"/>
      <c r="X2384" s="98"/>
      <c r="Y2384" s="98"/>
      <c r="Z2384" s="98"/>
      <c r="AA2384" s="98"/>
      <c r="AE2384" s="98"/>
      <c r="AF2384" s="98"/>
      <c r="AG2384" s="98"/>
      <c r="AH2384" s="98"/>
      <c r="AI2384" s="98"/>
      <c r="AJ2384" s="98"/>
      <c r="AK2384" s="98"/>
    </row>
    <row r="2385" ht="14.25">
      <c r="A2385" s="98"/>
      <c r="B2385" s="98"/>
      <c r="C2385" s="98"/>
      <c r="D2385" s="98"/>
      <c r="E2385" s="98"/>
      <c r="F2385" s="98"/>
      <c r="G2385" s="98"/>
      <c r="H2385" s="98"/>
      <c r="I2385" s="98"/>
      <c r="J2385" s="98"/>
      <c r="K2385" s="98"/>
      <c r="L2385" s="98"/>
      <c r="M2385" s="98"/>
      <c r="R2385" s="98"/>
      <c r="S2385" s="98"/>
      <c r="T2385" s="98"/>
      <c r="U2385" s="98"/>
      <c r="V2385" s="98"/>
      <c r="W2385" s="98"/>
      <c r="X2385" s="98"/>
      <c r="Y2385" s="98"/>
      <c r="Z2385" s="98"/>
      <c r="AA2385" s="98"/>
      <c r="AE2385" s="98"/>
      <c r="AF2385" s="98"/>
      <c r="AG2385" s="98"/>
      <c r="AH2385" s="98"/>
      <c r="AI2385" s="98"/>
      <c r="AJ2385" s="98"/>
      <c r="AK2385" s="98"/>
    </row>
    <row r="2386" ht="14.25">
      <c r="A2386" s="98"/>
      <c r="B2386" s="98"/>
      <c r="C2386" s="98"/>
      <c r="D2386" s="98"/>
      <c r="E2386" s="98"/>
      <c r="F2386" s="98"/>
      <c r="G2386" s="98"/>
      <c r="H2386" s="98"/>
      <c r="I2386" s="98"/>
      <c r="J2386" s="98"/>
      <c r="K2386" s="98"/>
      <c r="L2386" s="98"/>
      <c r="M2386" s="98"/>
      <c r="R2386" s="98"/>
      <c r="S2386" s="98"/>
      <c r="T2386" s="98"/>
      <c r="U2386" s="98"/>
      <c r="V2386" s="98"/>
      <c r="W2386" s="98"/>
      <c r="X2386" s="98"/>
      <c r="Y2386" s="98"/>
      <c r="Z2386" s="98"/>
      <c r="AA2386" s="98"/>
      <c r="AE2386" s="98"/>
      <c r="AF2386" s="98"/>
      <c r="AG2386" s="98"/>
      <c r="AH2386" s="98"/>
      <c r="AI2386" s="98"/>
      <c r="AJ2386" s="98"/>
      <c r="AK2386" s="98"/>
    </row>
    <row r="2387" ht="14.25">
      <c r="A2387" s="98"/>
      <c r="B2387" s="98"/>
      <c r="C2387" s="98"/>
      <c r="D2387" s="98"/>
      <c r="E2387" s="98"/>
      <c r="F2387" s="98"/>
      <c r="G2387" s="98"/>
      <c r="H2387" s="98"/>
      <c r="I2387" s="98"/>
      <c r="J2387" s="98"/>
      <c r="K2387" s="98"/>
      <c r="L2387" s="98"/>
      <c r="M2387" s="98"/>
      <c r="R2387" s="98"/>
      <c r="S2387" s="98"/>
      <c r="T2387" s="98"/>
      <c r="U2387" s="98"/>
      <c r="V2387" s="98"/>
      <c r="W2387" s="98"/>
      <c r="X2387" s="98"/>
      <c r="Y2387" s="98"/>
      <c r="Z2387" s="98"/>
      <c r="AA2387" s="98"/>
      <c r="AE2387" s="98"/>
      <c r="AF2387" s="98"/>
      <c r="AG2387" s="98"/>
      <c r="AH2387" s="98"/>
      <c r="AI2387" s="98"/>
      <c r="AJ2387" s="98"/>
      <c r="AK2387" s="98"/>
    </row>
    <row r="2388" ht="14.25">
      <c r="A2388" s="98"/>
      <c r="B2388" s="98"/>
      <c r="C2388" s="98"/>
      <c r="D2388" s="98"/>
      <c r="E2388" s="98"/>
      <c r="F2388" s="98"/>
      <c r="G2388" s="98"/>
      <c r="H2388" s="98"/>
      <c r="I2388" s="98"/>
      <c r="J2388" s="98"/>
      <c r="K2388" s="98"/>
      <c r="L2388" s="98"/>
      <c r="M2388" s="98"/>
      <c r="R2388" s="98"/>
      <c r="S2388" s="98"/>
      <c r="T2388" s="98"/>
      <c r="U2388" s="98"/>
      <c r="V2388" s="98"/>
      <c r="W2388" s="98"/>
      <c r="X2388" s="98"/>
      <c r="Y2388" s="98"/>
      <c r="Z2388" s="98"/>
      <c r="AA2388" s="98"/>
      <c r="AE2388" s="98"/>
      <c r="AF2388" s="98"/>
      <c r="AG2388" s="98"/>
      <c r="AH2388" s="98"/>
      <c r="AI2388" s="98"/>
      <c r="AJ2388" s="98"/>
      <c r="AK2388" s="98"/>
    </row>
    <row r="2389" ht="14.25">
      <c r="A2389" s="98"/>
      <c r="B2389" s="98"/>
      <c r="C2389" s="98"/>
      <c r="D2389" s="98"/>
      <c r="E2389" s="98"/>
      <c r="F2389" s="98"/>
      <c r="G2389" s="98"/>
      <c r="H2389" s="98"/>
      <c r="I2389" s="98"/>
      <c r="J2389" s="98"/>
      <c r="K2389" s="98"/>
      <c r="L2389" s="98"/>
      <c r="M2389" s="98"/>
      <c r="R2389" s="98"/>
      <c r="S2389" s="98"/>
      <c r="T2389" s="98"/>
      <c r="U2389" s="98"/>
      <c r="V2389" s="98"/>
      <c r="W2389" s="98"/>
      <c r="X2389" s="98"/>
      <c r="Y2389" s="98"/>
      <c r="Z2389" s="98"/>
      <c r="AA2389" s="98"/>
      <c r="AE2389" s="98"/>
      <c r="AF2389" s="98"/>
      <c r="AG2389" s="98"/>
      <c r="AH2389" s="98"/>
      <c r="AI2389" s="98"/>
      <c r="AJ2389" s="98"/>
      <c r="AK2389" s="98"/>
    </row>
    <row r="2390" ht="14.25">
      <c r="A2390" s="98"/>
      <c r="B2390" s="98"/>
      <c r="C2390" s="98"/>
      <c r="D2390" s="98"/>
      <c r="E2390" s="98"/>
      <c r="F2390" s="98"/>
      <c r="G2390" s="98"/>
      <c r="H2390" s="98"/>
      <c r="I2390" s="98"/>
      <c r="J2390" s="98"/>
      <c r="K2390" s="98"/>
      <c r="L2390" s="98"/>
      <c r="M2390" s="98"/>
      <c r="R2390" s="98"/>
      <c r="S2390" s="98"/>
      <c r="T2390" s="98"/>
      <c r="U2390" s="98"/>
      <c r="V2390" s="98"/>
      <c r="W2390" s="98"/>
      <c r="X2390" s="98"/>
      <c r="Y2390" s="98"/>
      <c r="Z2390" s="98"/>
      <c r="AA2390" s="98"/>
      <c r="AE2390" s="98"/>
      <c r="AF2390" s="98"/>
      <c r="AG2390" s="98"/>
      <c r="AH2390" s="98"/>
      <c r="AI2390" s="98"/>
      <c r="AJ2390" s="98"/>
      <c r="AK2390" s="98"/>
    </row>
    <row r="2391" ht="14.25">
      <c r="A2391" s="98"/>
      <c r="B2391" s="98"/>
      <c r="C2391" s="98"/>
      <c r="D2391" s="98"/>
      <c r="E2391" s="98"/>
      <c r="F2391" s="98"/>
      <c r="G2391" s="98"/>
      <c r="H2391" s="98"/>
      <c r="I2391" s="98"/>
      <c r="J2391" s="98"/>
      <c r="K2391" s="98"/>
      <c r="L2391" s="98"/>
      <c r="M2391" s="98"/>
      <c r="R2391" s="98"/>
      <c r="S2391" s="98"/>
      <c r="T2391" s="98"/>
      <c r="U2391" s="98"/>
      <c r="V2391" s="98"/>
      <c r="W2391" s="98"/>
      <c r="X2391" s="98"/>
      <c r="Y2391" s="98"/>
      <c r="Z2391" s="98"/>
      <c r="AA2391" s="98"/>
      <c r="AE2391" s="98"/>
      <c r="AF2391" s="98"/>
      <c r="AG2391" s="98"/>
      <c r="AH2391" s="98"/>
      <c r="AI2391" s="98"/>
      <c r="AJ2391" s="98"/>
      <c r="AK2391" s="98"/>
    </row>
    <row r="2392" ht="14.25">
      <c r="A2392" s="98"/>
      <c r="B2392" s="98"/>
      <c r="C2392" s="98"/>
      <c r="D2392" s="98"/>
      <c r="E2392" s="98"/>
      <c r="F2392" s="98"/>
      <c r="G2392" s="98"/>
      <c r="H2392" s="98"/>
      <c r="I2392" s="98"/>
      <c r="J2392" s="98"/>
      <c r="K2392" s="98"/>
      <c r="L2392" s="98"/>
      <c r="M2392" s="98"/>
      <c r="R2392" s="98"/>
      <c r="S2392" s="98"/>
      <c r="T2392" s="98"/>
      <c r="U2392" s="98"/>
      <c r="V2392" s="98"/>
      <c r="W2392" s="98"/>
      <c r="X2392" s="98"/>
      <c r="Y2392" s="98"/>
      <c r="Z2392" s="98"/>
      <c r="AA2392" s="98"/>
      <c r="AE2392" s="98"/>
      <c r="AF2392" s="98"/>
      <c r="AG2392" s="98"/>
      <c r="AH2392" s="98"/>
      <c r="AI2392" s="98"/>
      <c r="AJ2392" s="98"/>
      <c r="AK2392" s="98"/>
    </row>
    <row r="2393" ht="14.25">
      <c r="A2393" s="98"/>
      <c r="B2393" s="98"/>
      <c r="C2393" s="98"/>
      <c r="D2393" s="98"/>
      <c r="E2393" s="98"/>
      <c r="F2393" s="98"/>
      <c r="G2393" s="98"/>
      <c r="H2393" s="98"/>
      <c r="I2393" s="98"/>
      <c r="J2393" s="98"/>
      <c r="K2393" s="98"/>
      <c r="L2393" s="98"/>
      <c r="M2393" s="98"/>
      <c r="R2393" s="98"/>
      <c r="S2393" s="98"/>
      <c r="T2393" s="98"/>
      <c r="U2393" s="98"/>
      <c r="V2393" s="98"/>
      <c r="W2393" s="98"/>
      <c r="X2393" s="98"/>
      <c r="Y2393" s="98"/>
      <c r="Z2393" s="98"/>
      <c r="AA2393" s="98"/>
      <c r="AE2393" s="98"/>
      <c r="AF2393" s="98"/>
      <c r="AG2393" s="98"/>
      <c r="AH2393" s="98"/>
      <c r="AI2393" s="98"/>
      <c r="AJ2393" s="98"/>
      <c r="AK2393" s="98"/>
    </row>
    <row r="2394" ht="14.25">
      <c r="A2394" s="98"/>
      <c r="B2394" s="98"/>
      <c r="C2394" s="98"/>
      <c r="D2394" s="98"/>
      <c r="E2394" s="98"/>
      <c r="F2394" s="98"/>
      <c r="G2394" s="98"/>
      <c r="H2394" s="98"/>
      <c r="I2394" s="98"/>
      <c r="J2394" s="98"/>
      <c r="K2394" s="98"/>
      <c r="L2394" s="98"/>
      <c r="M2394" s="98"/>
      <c r="R2394" s="98"/>
      <c r="S2394" s="98"/>
      <c r="T2394" s="98"/>
      <c r="U2394" s="98"/>
      <c r="V2394" s="98"/>
      <c r="W2394" s="98"/>
      <c r="X2394" s="98"/>
      <c r="Y2394" s="98"/>
      <c r="Z2394" s="98"/>
      <c r="AA2394" s="98"/>
      <c r="AE2394" s="98"/>
      <c r="AF2394" s="98"/>
      <c r="AG2394" s="98"/>
      <c r="AH2394" s="98"/>
      <c r="AI2394" s="98"/>
      <c r="AJ2394" s="98"/>
      <c r="AK2394" s="98"/>
    </row>
    <row r="2395" ht="14.25">
      <c r="A2395" s="98"/>
      <c r="B2395" s="98"/>
      <c r="C2395" s="98"/>
      <c r="D2395" s="98"/>
      <c r="E2395" s="98"/>
      <c r="F2395" s="98"/>
      <c r="G2395" s="98"/>
      <c r="H2395" s="98"/>
      <c r="I2395" s="98"/>
      <c r="J2395" s="98"/>
      <c r="K2395" s="98"/>
      <c r="L2395" s="98"/>
      <c r="M2395" s="98"/>
      <c r="R2395" s="98"/>
      <c r="S2395" s="98"/>
      <c r="T2395" s="98"/>
      <c r="U2395" s="98"/>
      <c r="V2395" s="98"/>
      <c r="W2395" s="98"/>
      <c r="X2395" s="98"/>
      <c r="Y2395" s="98"/>
      <c r="Z2395" s="98"/>
      <c r="AA2395" s="98"/>
      <c r="AE2395" s="98"/>
      <c r="AF2395" s="98"/>
      <c r="AG2395" s="98"/>
      <c r="AH2395" s="98"/>
      <c r="AI2395" s="98"/>
      <c r="AJ2395" s="98"/>
      <c r="AK2395" s="98"/>
    </row>
    <row r="2396" ht="14.25">
      <c r="A2396" s="98"/>
      <c r="B2396" s="98"/>
      <c r="C2396" s="98"/>
      <c r="D2396" s="98"/>
      <c r="E2396" s="98"/>
      <c r="F2396" s="98"/>
      <c r="G2396" s="98"/>
      <c r="H2396" s="98"/>
      <c r="I2396" s="98"/>
      <c r="J2396" s="98"/>
      <c r="K2396" s="98"/>
      <c r="L2396" s="98"/>
      <c r="M2396" s="98"/>
      <c r="R2396" s="98"/>
      <c r="S2396" s="98"/>
      <c r="T2396" s="98"/>
      <c r="U2396" s="98"/>
      <c r="V2396" s="98"/>
      <c r="W2396" s="98"/>
      <c r="X2396" s="98"/>
      <c r="Y2396" s="98"/>
      <c r="Z2396" s="98"/>
      <c r="AA2396" s="98"/>
      <c r="AE2396" s="98"/>
      <c r="AF2396" s="98"/>
      <c r="AG2396" s="98"/>
      <c r="AH2396" s="98"/>
      <c r="AI2396" s="98"/>
      <c r="AJ2396" s="98"/>
      <c r="AK2396" s="98"/>
    </row>
    <row r="2397" ht="14.25">
      <c r="A2397" s="98"/>
      <c r="B2397" s="98"/>
      <c r="C2397" s="98"/>
      <c r="D2397" s="98"/>
      <c r="E2397" s="98"/>
      <c r="F2397" s="98"/>
      <c r="G2397" s="98"/>
      <c r="H2397" s="98"/>
      <c r="I2397" s="98"/>
      <c r="J2397" s="98"/>
      <c r="K2397" s="98"/>
      <c r="L2397" s="98"/>
      <c r="M2397" s="98"/>
      <c r="R2397" s="98"/>
      <c r="S2397" s="98"/>
      <c r="T2397" s="98"/>
      <c r="U2397" s="98"/>
      <c r="V2397" s="98"/>
      <c r="W2397" s="98"/>
      <c r="X2397" s="98"/>
      <c r="Y2397" s="98"/>
      <c r="Z2397" s="98"/>
      <c r="AA2397" s="98"/>
      <c r="AE2397" s="98"/>
      <c r="AF2397" s="98"/>
      <c r="AG2397" s="98"/>
      <c r="AH2397" s="98"/>
      <c r="AI2397" s="98"/>
      <c r="AJ2397" s="98"/>
      <c r="AK2397" s="98"/>
    </row>
    <row r="2398" ht="14.25">
      <c r="A2398" s="98"/>
      <c r="B2398" s="98"/>
      <c r="C2398" s="98"/>
      <c r="D2398" s="98"/>
      <c r="E2398" s="98"/>
      <c r="F2398" s="98"/>
      <c r="G2398" s="98"/>
      <c r="H2398" s="98"/>
      <c r="I2398" s="98"/>
      <c r="J2398" s="98"/>
      <c r="K2398" s="98"/>
      <c r="L2398" s="98"/>
      <c r="M2398" s="98"/>
      <c r="R2398" s="98"/>
      <c r="S2398" s="98"/>
      <c r="T2398" s="98"/>
      <c r="U2398" s="98"/>
      <c r="V2398" s="98"/>
      <c r="W2398" s="98"/>
      <c r="X2398" s="98"/>
      <c r="Y2398" s="98"/>
      <c r="Z2398" s="98"/>
      <c r="AA2398" s="98"/>
      <c r="AE2398" s="98"/>
      <c r="AF2398" s="98"/>
      <c r="AG2398" s="98"/>
      <c r="AH2398" s="98"/>
      <c r="AI2398" s="98"/>
      <c r="AJ2398" s="98"/>
      <c r="AK2398" s="98"/>
    </row>
    <row r="2399" ht="14.25">
      <c r="A2399" s="98"/>
      <c r="B2399" s="98"/>
      <c r="C2399" s="98"/>
      <c r="D2399" s="98"/>
      <c r="E2399" s="98"/>
      <c r="F2399" s="98"/>
      <c r="G2399" s="98"/>
      <c r="H2399" s="98"/>
      <c r="I2399" s="98"/>
      <c r="J2399" s="98"/>
      <c r="K2399" s="98"/>
      <c r="L2399" s="98"/>
      <c r="M2399" s="98"/>
      <c r="R2399" s="98"/>
      <c r="S2399" s="98"/>
      <c r="T2399" s="98"/>
      <c r="U2399" s="98"/>
      <c r="V2399" s="98"/>
      <c r="W2399" s="98"/>
      <c r="X2399" s="98"/>
      <c r="Y2399" s="98"/>
      <c r="Z2399" s="98"/>
      <c r="AA2399" s="98"/>
      <c r="AE2399" s="98"/>
      <c r="AF2399" s="98"/>
      <c r="AG2399" s="98"/>
      <c r="AH2399" s="98"/>
      <c r="AI2399" s="98"/>
      <c r="AJ2399" s="98"/>
      <c r="AK2399" s="98"/>
    </row>
    <row r="2400" ht="14.25">
      <c r="A2400" s="98"/>
      <c r="B2400" s="98"/>
      <c r="C2400" s="98"/>
      <c r="D2400" s="98"/>
      <c r="E2400" s="98"/>
      <c r="F2400" s="98"/>
      <c r="G2400" s="98"/>
      <c r="H2400" s="98"/>
      <c r="I2400" s="98"/>
      <c r="J2400" s="98"/>
      <c r="K2400" s="98"/>
      <c r="L2400" s="98"/>
      <c r="M2400" s="98"/>
      <c r="R2400" s="98"/>
      <c r="S2400" s="98"/>
      <c r="T2400" s="98"/>
      <c r="U2400" s="98"/>
      <c r="V2400" s="98"/>
      <c r="W2400" s="98"/>
      <c r="X2400" s="98"/>
      <c r="Y2400" s="98"/>
      <c r="Z2400" s="98"/>
      <c r="AA2400" s="98"/>
      <c r="AE2400" s="98"/>
      <c r="AF2400" s="98"/>
      <c r="AG2400" s="98"/>
      <c r="AH2400" s="98"/>
      <c r="AI2400" s="98"/>
      <c r="AJ2400" s="98"/>
      <c r="AK2400" s="98"/>
    </row>
    <row r="2401" ht="14.25">
      <c r="A2401" s="98"/>
      <c r="B2401" s="98"/>
      <c r="C2401" s="98"/>
      <c r="D2401" s="98"/>
      <c r="E2401" s="98"/>
      <c r="F2401" s="98"/>
      <c r="G2401" s="98"/>
      <c r="H2401" s="98"/>
      <c r="I2401" s="98"/>
      <c r="J2401" s="98"/>
      <c r="K2401" s="98"/>
      <c r="L2401" s="98"/>
      <c r="M2401" s="98"/>
      <c r="R2401" s="98"/>
      <c r="S2401" s="98"/>
      <c r="T2401" s="98"/>
      <c r="U2401" s="98"/>
      <c r="V2401" s="98"/>
      <c r="W2401" s="98"/>
      <c r="X2401" s="98"/>
      <c r="Y2401" s="98"/>
      <c r="Z2401" s="98"/>
      <c r="AA2401" s="98"/>
      <c r="AE2401" s="98"/>
      <c r="AF2401" s="98"/>
      <c r="AG2401" s="98"/>
      <c r="AH2401" s="98"/>
      <c r="AI2401" s="98"/>
      <c r="AJ2401" s="98"/>
      <c r="AK2401" s="98"/>
    </row>
    <row r="2402" ht="14.25">
      <c r="A2402" s="98"/>
      <c r="B2402" s="98"/>
      <c r="C2402" s="98"/>
      <c r="D2402" s="98"/>
      <c r="E2402" s="98"/>
      <c r="F2402" s="98"/>
      <c r="G2402" s="98"/>
      <c r="H2402" s="98"/>
      <c r="I2402" s="98"/>
      <c r="J2402" s="98"/>
      <c r="K2402" s="98"/>
      <c r="L2402" s="98"/>
      <c r="M2402" s="98"/>
      <c r="R2402" s="98"/>
      <c r="S2402" s="98"/>
      <c r="T2402" s="98"/>
      <c r="U2402" s="98"/>
      <c r="V2402" s="98"/>
      <c r="W2402" s="98"/>
      <c r="X2402" s="98"/>
      <c r="Y2402" s="98"/>
      <c r="Z2402" s="98"/>
      <c r="AA2402" s="98"/>
      <c r="AE2402" s="98"/>
      <c r="AF2402" s="98"/>
      <c r="AG2402" s="98"/>
      <c r="AH2402" s="98"/>
      <c r="AI2402" s="98"/>
      <c r="AJ2402" s="98"/>
      <c r="AK2402" s="98"/>
    </row>
    <row r="2403" ht="14.25">
      <c r="A2403" s="98"/>
      <c r="B2403" s="98"/>
      <c r="C2403" s="98"/>
      <c r="D2403" s="98"/>
      <c r="E2403" s="98"/>
      <c r="F2403" s="98"/>
      <c r="G2403" s="98"/>
      <c r="H2403" s="98"/>
      <c r="I2403" s="98"/>
      <c r="J2403" s="98"/>
      <c r="K2403" s="98"/>
      <c r="L2403" s="98"/>
      <c r="M2403" s="98"/>
      <c r="R2403" s="98"/>
      <c r="S2403" s="98"/>
      <c r="T2403" s="98"/>
      <c r="U2403" s="98"/>
      <c r="V2403" s="98"/>
      <c r="W2403" s="98"/>
      <c r="X2403" s="98"/>
      <c r="Y2403" s="98"/>
      <c r="Z2403" s="98"/>
      <c r="AA2403" s="98"/>
      <c r="AE2403" s="98"/>
      <c r="AF2403" s="98"/>
      <c r="AG2403" s="98"/>
      <c r="AH2403" s="98"/>
      <c r="AI2403" s="98"/>
      <c r="AJ2403" s="98"/>
      <c r="AK2403" s="98"/>
    </row>
    <row r="2404" ht="14.25">
      <c r="A2404" s="98"/>
      <c r="B2404" s="98"/>
      <c r="C2404" s="98"/>
      <c r="D2404" s="98"/>
      <c r="E2404" s="98"/>
      <c r="F2404" s="98"/>
      <c r="G2404" s="98"/>
      <c r="H2404" s="98"/>
      <c r="I2404" s="98"/>
      <c r="J2404" s="98"/>
      <c r="K2404" s="98"/>
      <c r="L2404" s="98"/>
      <c r="M2404" s="98"/>
      <c r="R2404" s="98"/>
      <c r="S2404" s="98"/>
      <c r="T2404" s="98"/>
      <c r="U2404" s="98"/>
      <c r="V2404" s="98"/>
      <c r="W2404" s="98"/>
      <c r="X2404" s="98"/>
      <c r="Y2404" s="98"/>
      <c r="Z2404" s="98"/>
      <c r="AA2404" s="98"/>
      <c r="AE2404" s="98"/>
      <c r="AF2404" s="98"/>
      <c r="AG2404" s="98"/>
      <c r="AH2404" s="98"/>
      <c r="AI2404" s="98"/>
      <c r="AJ2404" s="98"/>
      <c r="AK2404" s="98"/>
    </row>
    <row r="2405" ht="14.25">
      <c r="A2405" s="98"/>
      <c r="B2405" s="98"/>
      <c r="C2405" s="98"/>
      <c r="D2405" s="98"/>
      <c r="E2405" s="98"/>
      <c r="F2405" s="98"/>
      <c r="G2405" s="98"/>
      <c r="H2405" s="98"/>
      <c r="I2405" s="98"/>
      <c r="J2405" s="98"/>
      <c r="K2405" s="98"/>
      <c r="L2405" s="98"/>
      <c r="M2405" s="98"/>
      <c r="R2405" s="98"/>
      <c r="S2405" s="98"/>
      <c r="T2405" s="98"/>
      <c r="U2405" s="98"/>
      <c r="V2405" s="98"/>
      <c r="W2405" s="98"/>
      <c r="X2405" s="98"/>
      <c r="Y2405" s="98"/>
      <c r="Z2405" s="98"/>
      <c r="AA2405" s="98"/>
      <c r="AE2405" s="98"/>
      <c r="AF2405" s="98"/>
      <c r="AG2405" s="98"/>
      <c r="AH2405" s="98"/>
      <c r="AI2405" s="98"/>
      <c r="AJ2405" s="98"/>
      <c r="AK2405" s="98"/>
    </row>
    <row r="2406" ht="14.25">
      <c r="A2406" s="98"/>
      <c r="B2406" s="98"/>
      <c r="C2406" s="98"/>
      <c r="D2406" s="98"/>
      <c r="E2406" s="98"/>
      <c r="F2406" s="98"/>
      <c r="G2406" s="98"/>
      <c r="H2406" s="98"/>
      <c r="I2406" s="98"/>
      <c r="J2406" s="98"/>
      <c r="K2406" s="98"/>
      <c r="L2406" s="98"/>
      <c r="M2406" s="98"/>
      <c r="R2406" s="98"/>
      <c r="S2406" s="98"/>
      <c r="T2406" s="98"/>
      <c r="U2406" s="98"/>
      <c r="V2406" s="98"/>
      <c r="W2406" s="98"/>
      <c r="X2406" s="98"/>
      <c r="Y2406" s="98"/>
      <c r="Z2406" s="98"/>
      <c r="AA2406" s="98"/>
      <c r="AE2406" s="98"/>
      <c r="AF2406" s="98"/>
      <c r="AG2406" s="98"/>
      <c r="AH2406" s="98"/>
      <c r="AI2406" s="98"/>
      <c r="AJ2406" s="98"/>
      <c r="AK2406" s="98"/>
    </row>
    <row r="2407" ht="14.25">
      <c r="A2407" s="98"/>
      <c r="B2407" s="98"/>
      <c r="C2407" s="98"/>
      <c r="D2407" s="98"/>
      <c r="E2407" s="98"/>
      <c r="F2407" s="98"/>
      <c r="G2407" s="98"/>
      <c r="H2407" s="98"/>
      <c r="I2407" s="98"/>
      <c r="J2407" s="98"/>
      <c r="K2407" s="98"/>
      <c r="L2407" s="98"/>
      <c r="M2407" s="98"/>
      <c r="R2407" s="98"/>
      <c r="S2407" s="98"/>
      <c r="T2407" s="98"/>
      <c r="U2407" s="98"/>
      <c r="V2407" s="98"/>
      <c r="W2407" s="98"/>
      <c r="X2407" s="98"/>
      <c r="Y2407" s="98"/>
      <c r="Z2407" s="98"/>
      <c r="AA2407" s="98"/>
      <c r="AE2407" s="98"/>
      <c r="AF2407" s="98"/>
      <c r="AG2407" s="98"/>
      <c r="AH2407" s="98"/>
      <c r="AI2407" s="98"/>
      <c r="AJ2407" s="98"/>
      <c r="AK2407" s="98"/>
    </row>
    <row r="2408" ht="14.25">
      <c r="A2408" s="98"/>
      <c r="B2408" s="98"/>
      <c r="C2408" s="98"/>
      <c r="D2408" s="98"/>
      <c r="E2408" s="98"/>
      <c r="F2408" s="98"/>
      <c r="G2408" s="98"/>
      <c r="H2408" s="98"/>
      <c r="I2408" s="98"/>
      <c r="J2408" s="98"/>
      <c r="K2408" s="98"/>
      <c r="L2408" s="98"/>
      <c r="M2408" s="98"/>
      <c r="R2408" s="98"/>
      <c r="S2408" s="98"/>
      <c r="T2408" s="98"/>
      <c r="U2408" s="98"/>
      <c r="V2408" s="98"/>
      <c r="W2408" s="98"/>
      <c r="X2408" s="98"/>
      <c r="Y2408" s="98"/>
      <c r="Z2408" s="98"/>
      <c r="AA2408" s="98"/>
      <c r="AE2408" s="98"/>
      <c r="AF2408" s="98"/>
      <c r="AG2408" s="98"/>
      <c r="AH2408" s="98"/>
      <c r="AI2408" s="98"/>
      <c r="AJ2408" s="98"/>
      <c r="AK2408" s="98"/>
    </row>
    <row r="2409" ht="14.25">
      <c r="A2409" s="98"/>
      <c r="B2409" s="98"/>
      <c r="C2409" s="98"/>
      <c r="D2409" s="98"/>
      <c r="E2409" s="98"/>
      <c r="F2409" s="98"/>
      <c r="G2409" s="98"/>
      <c r="H2409" s="98"/>
      <c r="I2409" s="98"/>
      <c r="J2409" s="98"/>
      <c r="K2409" s="98"/>
      <c r="L2409" s="98"/>
      <c r="M2409" s="98"/>
      <c r="R2409" s="98"/>
      <c r="S2409" s="98"/>
      <c r="T2409" s="98"/>
      <c r="U2409" s="98"/>
      <c r="V2409" s="98"/>
      <c r="W2409" s="98"/>
      <c r="X2409" s="98"/>
      <c r="Y2409" s="98"/>
      <c r="Z2409" s="98"/>
      <c r="AA2409" s="98"/>
      <c r="AE2409" s="98"/>
      <c r="AF2409" s="98"/>
      <c r="AG2409" s="98"/>
      <c r="AH2409" s="98"/>
      <c r="AI2409" s="98"/>
      <c r="AJ2409" s="98"/>
      <c r="AK2409" s="98"/>
    </row>
    <row r="2410" ht="14.25">
      <c r="A2410" s="98"/>
      <c r="B2410" s="98"/>
      <c r="C2410" s="98"/>
      <c r="D2410" s="98"/>
      <c r="E2410" s="98"/>
      <c r="F2410" s="98"/>
      <c r="G2410" s="98"/>
      <c r="H2410" s="98"/>
      <c r="I2410" s="98"/>
      <c r="J2410" s="98"/>
      <c r="K2410" s="98"/>
      <c r="L2410" s="98"/>
      <c r="M2410" s="98"/>
      <c r="R2410" s="98"/>
      <c r="S2410" s="98"/>
      <c r="T2410" s="98"/>
      <c r="U2410" s="98"/>
      <c r="V2410" s="98"/>
      <c r="W2410" s="98"/>
      <c r="X2410" s="98"/>
      <c r="Y2410" s="98"/>
      <c r="Z2410" s="98"/>
      <c r="AA2410" s="98"/>
      <c r="AE2410" s="98"/>
      <c r="AF2410" s="98"/>
      <c r="AG2410" s="98"/>
      <c r="AH2410" s="98"/>
      <c r="AI2410" s="98"/>
      <c r="AJ2410" s="98"/>
      <c r="AK2410" s="98"/>
    </row>
    <row r="2411" ht="14.25">
      <c r="A2411" s="98"/>
      <c r="B2411" s="98"/>
      <c r="C2411" s="98"/>
      <c r="D2411" s="98"/>
      <c r="E2411" s="98"/>
      <c r="F2411" s="98"/>
      <c r="G2411" s="98"/>
      <c r="H2411" s="98"/>
      <c r="I2411" s="98"/>
      <c r="J2411" s="98"/>
      <c r="K2411" s="98"/>
      <c r="L2411" s="98"/>
      <c r="M2411" s="98"/>
      <c r="R2411" s="98"/>
      <c r="S2411" s="98"/>
      <c r="T2411" s="98"/>
      <c r="U2411" s="98"/>
      <c r="V2411" s="98"/>
      <c r="W2411" s="98"/>
      <c r="X2411" s="98"/>
      <c r="Y2411" s="98"/>
      <c r="Z2411" s="98"/>
      <c r="AA2411" s="98"/>
      <c r="AE2411" s="98"/>
      <c r="AF2411" s="98"/>
      <c r="AG2411" s="98"/>
      <c r="AH2411" s="98"/>
      <c r="AI2411" s="98"/>
      <c r="AJ2411" s="98"/>
      <c r="AK2411" s="98"/>
    </row>
    <row r="2412" ht="14.25">
      <c r="A2412" s="98"/>
      <c r="B2412" s="98"/>
      <c r="C2412" s="98"/>
      <c r="D2412" s="98"/>
      <c r="E2412" s="98"/>
      <c r="F2412" s="98"/>
      <c r="G2412" s="98"/>
      <c r="H2412" s="98"/>
      <c r="I2412" s="98"/>
      <c r="J2412" s="98"/>
      <c r="K2412" s="98"/>
      <c r="L2412" s="98"/>
      <c r="M2412" s="98"/>
      <c r="R2412" s="98"/>
      <c r="S2412" s="98"/>
      <c r="T2412" s="98"/>
      <c r="U2412" s="98"/>
      <c r="V2412" s="98"/>
      <c r="W2412" s="98"/>
      <c r="X2412" s="98"/>
      <c r="Y2412" s="98"/>
      <c r="Z2412" s="98"/>
      <c r="AA2412" s="98"/>
      <c r="AE2412" s="98"/>
      <c r="AF2412" s="98"/>
      <c r="AG2412" s="98"/>
      <c r="AH2412" s="98"/>
      <c r="AI2412" s="98"/>
      <c r="AJ2412" s="98"/>
      <c r="AK2412" s="98"/>
    </row>
    <row r="2413" ht="14.25">
      <c r="A2413" s="98"/>
      <c r="B2413" s="98"/>
      <c r="C2413" s="98"/>
      <c r="D2413" s="98"/>
      <c r="E2413" s="98"/>
      <c r="F2413" s="98"/>
      <c r="G2413" s="98"/>
      <c r="H2413" s="98"/>
      <c r="I2413" s="98"/>
      <c r="J2413" s="98"/>
      <c r="K2413" s="98"/>
      <c r="L2413" s="98"/>
      <c r="M2413" s="98"/>
      <c r="R2413" s="98"/>
      <c r="S2413" s="98"/>
      <c r="T2413" s="98"/>
      <c r="U2413" s="98"/>
      <c r="V2413" s="98"/>
      <c r="W2413" s="98"/>
      <c r="X2413" s="98"/>
      <c r="Y2413" s="98"/>
      <c r="Z2413" s="98"/>
      <c r="AA2413" s="98"/>
      <c r="AE2413" s="98"/>
      <c r="AF2413" s="98"/>
      <c r="AG2413" s="98"/>
      <c r="AH2413" s="98"/>
      <c r="AI2413" s="98"/>
      <c r="AJ2413" s="98"/>
      <c r="AK2413" s="98"/>
    </row>
    <row r="2414" ht="14.25">
      <c r="A2414" s="98"/>
      <c r="B2414" s="98"/>
      <c r="C2414" s="98"/>
      <c r="D2414" s="98"/>
      <c r="E2414" s="98"/>
      <c r="F2414" s="98"/>
      <c r="G2414" s="98"/>
      <c r="H2414" s="98"/>
      <c r="I2414" s="98"/>
      <c r="J2414" s="98"/>
      <c r="K2414" s="98"/>
      <c r="L2414" s="98"/>
      <c r="M2414" s="98"/>
      <c r="R2414" s="98"/>
      <c r="S2414" s="98"/>
      <c r="T2414" s="98"/>
      <c r="U2414" s="98"/>
      <c r="V2414" s="98"/>
      <c r="W2414" s="98"/>
      <c r="X2414" s="98"/>
      <c r="Y2414" s="98"/>
      <c r="Z2414" s="98"/>
      <c r="AA2414" s="98"/>
      <c r="AE2414" s="98"/>
      <c r="AF2414" s="98"/>
      <c r="AG2414" s="98"/>
      <c r="AH2414" s="98"/>
      <c r="AI2414" s="98"/>
      <c r="AJ2414" s="98"/>
      <c r="AK2414" s="98"/>
    </row>
    <row r="2415" ht="14.25">
      <c r="A2415" s="98"/>
      <c r="B2415" s="98"/>
      <c r="C2415" s="98"/>
      <c r="D2415" s="98"/>
      <c r="E2415" s="98"/>
      <c r="F2415" s="98"/>
      <c r="G2415" s="98"/>
      <c r="H2415" s="98"/>
      <c r="I2415" s="98"/>
      <c r="J2415" s="98"/>
      <c r="K2415" s="98"/>
      <c r="L2415" s="98"/>
      <c r="M2415" s="98"/>
      <c r="R2415" s="98"/>
      <c r="S2415" s="98"/>
      <c r="T2415" s="98"/>
      <c r="U2415" s="98"/>
      <c r="V2415" s="98"/>
      <c r="W2415" s="98"/>
      <c r="X2415" s="98"/>
      <c r="Y2415" s="98"/>
      <c r="Z2415" s="98"/>
      <c r="AA2415" s="98"/>
      <c r="AE2415" s="98"/>
      <c r="AF2415" s="98"/>
      <c r="AG2415" s="98"/>
      <c r="AH2415" s="98"/>
      <c r="AI2415" s="98"/>
      <c r="AJ2415" s="98"/>
      <c r="AK2415" s="98"/>
    </row>
    <row r="2416" ht="14.25">
      <c r="A2416" s="98"/>
      <c r="B2416" s="98"/>
      <c r="C2416" s="98"/>
      <c r="D2416" s="98"/>
      <c r="E2416" s="98"/>
      <c r="F2416" s="98"/>
      <c r="G2416" s="98"/>
      <c r="H2416" s="98"/>
      <c r="I2416" s="98"/>
      <c r="J2416" s="98"/>
      <c r="K2416" s="98"/>
      <c r="L2416" s="98"/>
      <c r="M2416" s="98"/>
      <c r="R2416" s="98"/>
      <c r="S2416" s="98"/>
      <c r="T2416" s="98"/>
      <c r="U2416" s="98"/>
      <c r="V2416" s="98"/>
      <c r="W2416" s="98"/>
      <c r="X2416" s="98"/>
      <c r="Y2416" s="98"/>
      <c r="Z2416" s="98"/>
      <c r="AA2416" s="98"/>
      <c r="AE2416" s="98"/>
      <c r="AF2416" s="98"/>
      <c r="AG2416" s="98"/>
      <c r="AH2416" s="98"/>
      <c r="AI2416" s="98"/>
      <c r="AJ2416" s="98"/>
      <c r="AK2416" s="98"/>
    </row>
    <row r="2417" ht="14.25">
      <c r="A2417" s="98"/>
      <c r="B2417" s="98"/>
      <c r="C2417" s="98"/>
      <c r="D2417" s="98"/>
      <c r="E2417" s="98"/>
      <c r="F2417" s="98"/>
      <c r="G2417" s="98"/>
      <c r="H2417" s="98"/>
      <c r="I2417" s="98"/>
      <c r="J2417" s="98"/>
      <c r="K2417" s="98"/>
      <c r="L2417" s="98"/>
      <c r="M2417" s="98"/>
      <c r="R2417" s="98"/>
      <c r="S2417" s="98"/>
      <c r="T2417" s="98"/>
      <c r="U2417" s="98"/>
      <c r="V2417" s="98"/>
      <c r="W2417" s="98"/>
      <c r="X2417" s="98"/>
      <c r="Y2417" s="98"/>
      <c r="Z2417" s="98"/>
      <c r="AA2417" s="98"/>
      <c r="AE2417" s="98"/>
      <c r="AF2417" s="98"/>
      <c r="AG2417" s="98"/>
      <c r="AH2417" s="98"/>
      <c r="AI2417" s="98"/>
      <c r="AJ2417" s="98"/>
      <c r="AK2417" s="98"/>
    </row>
    <row r="2418" ht="14.25">
      <c r="A2418" s="98"/>
      <c r="B2418" s="98"/>
      <c r="C2418" s="98"/>
      <c r="D2418" s="98"/>
      <c r="E2418" s="98"/>
      <c r="F2418" s="98"/>
      <c r="G2418" s="98"/>
      <c r="H2418" s="98"/>
      <c r="I2418" s="98"/>
      <c r="J2418" s="98"/>
      <c r="K2418" s="98"/>
      <c r="L2418" s="98"/>
      <c r="M2418" s="98"/>
      <c r="R2418" s="98"/>
      <c r="S2418" s="98"/>
      <c r="T2418" s="98"/>
      <c r="U2418" s="98"/>
      <c r="V2418" s="98"/>
      <c r="W2418" s="98"/>
      <c r="X2418" s="98"/>
      <c r="Y2418" s="98"/>
      <c r="Z2418" s="98"/>
      <c r="AA2418" s="98"/>
      <c r="AE2418" s="98"/>
      <c r="AF2418" s="98"/>
      <c r="AG2418" s="98"/>
      <c r="AH2418" s="98"/>
      <c r="AI2418" s="98"/>
      <c r="AJ2418" s="98"/>
      <c r="AK2418" s="98"/>
    </row>
    <row r="2419" ht="14.25">
      <c r="A2419" s="98"/>
      <c r="B2419" s="98"/>
      <c r="C2419" s="98"/>
      <c r="D2419" s="98"/>
      <c r="E2419" s="98"/>
      <c r="F2419" s="98"/>
      <c r="G2419" s="98"/>
      <c r="H2419" s="98"/>
      <c r="I2419" s="98"/>
      <c r="J2419" s="98"/>
      <c r="K2419" s="98"/>
      <c r="L2419" s="98"/>
      <c r="M2419" s="98"/>
      <c r="R2419" s="98"/>
      <c r="S2419" s="98"/>
      <c r="T2419" s="98"/>
      <c r="U2419" s="98"/>
      <c r="V2419" s="98"/>
      <c r="W2419" s="98"/>
      <c r="X2419" s="98"/>
      <c r="Y2419" s="98"/>
      <c r="Z2419" s="98"/>
      <c r="AA2419" s="98"/>
      <c r="AE2419" s="98"/>
      <c r="AF2419" s="98"/>
      <c r="AG2419" s="98"/>
      <c r="AH2419" s="98"/>
      <c r="AI2419" s="98"/>
      <c r="AJ2419" s="98"/>
      <c r="AK2419" s="98"/>
    </row>
    <row r="2420" ht="14.25">
      <c r="A2420" s="98"/>
      <c r="B2420" s="98"/>
      <c r="C2420" s="98"/>
      <c r="D2420" s="98"/>
      <c r="E2420" s="98"/>
      <c r="F2420" s="98"/>
      <c r="G2420" s="98"/>
      <c r="H2420" s="98"/>
      <c r="I2420" s="98"/>
      <c r="J2420" s="98"/>
      <c r="K2420" s="98"/>
      <c r="L2420" s="98"/>
      <c r="M2420" s="98"/>
      <c r="R2420" s="98"/>
      <c r="S2420" s="98"/>
      <c r="T2420" s="98"/>
      <c r="U2420" s="98"/>
      <c r="V2420" s="98"/>
      <c r="W2420" s="98"/>
      <c r="X2420" s="98"/>
      <c r="Y2420" s="98"/>
      <c r="Z2420" s="98"/>
      <c r="AA2420" s="98"/>
      <c r="AE2420" s="98"/>
      <c r="AF2420" s="98"/>
      <c r="AG2420" s="98"/>
      <c r="AH2420" s="98"/>
      <c r="AI2420" s="98"/>
      <c r="AJ2420" s="98"/>
      <c r="AK2420" s="98"/>
    </row>
    <row r="2421" ht="14.25">
      <c r="A2421" s="98"/>
      <c r="B2421" s="98"/>
      <c r="C2421" s="98"/>
      <c r="D2421" s="98"/>
      <c r="E2421" s="98"/>
      <c r="F2421" s="98"/>
      <c r="G2421" s="98"/>
      <c r="H2421" s="98"/>
      <c r="I2421" s="98"/>
      <c r="J2421" s="98"/>
      <c r="K2421" s="98"/>
      <c r="L2421" s="98"/>
      <c r="M2421" s="98"/>
      <c r="R2421" s="98"/>
      <c r="S2421" s="98"/>
      <c r="T2421" s="98"/>
      <c r="U2421" s="98"/>
      <c r="V2421" s="98"/>
      <c r="W2421" s="98"/>
      <c r="X2421" s="98"/>
      <c r="Y2421" s="98"/>
      <c r="Z2421" s="98"/>
      <c r="AA2421" s="98"/>
      <c r="AE2421" s="98"/>
      <c r="AF2421" s="98"/>
      <c r="AG2421" s="98"/>
      <c r="AH2421" s="98"/>
      <c r="AI2421" s="98"/>
      <c r="AJ2421" s="98"/>
      <c r="AK2421" s="98"/>
    </row>
    <row r="2422" ht="14.25">
      <c r="A2422" s="98"/>
      <c r="B2422" s="98"/>
      <c r="C2422" s="98"/>
      <c r="D2422" s="98"/>
      <c r="E2422" s="98"/>
      <c r="F2422" s="98"/>
      <c r="G2422" s="98"/>
      <c r="H2422" s="98"/>
      <c r="I2422" s="98"/>
      <c r="J2422" s="98"/>
      <c r="K2422" s="98"/>
      <c r="L2422" s="98"/>
      <c r="M2422" s="98"/>
      <c r="R2422" s="98"/>
      <c r="S2422" s="98"/>
      <c r="T2422" s="98"/>
      <c r="U2422" s="98"/>
      <c r="V2422" s="98"/>
      <c r="W2422" s="98"/>
      <c r="X2422" s="98"/>
      <c r="Y2422" s="98"/>
      <c r="Z2422" s="98"/>
      <c r="AA2422" s="98"/>
      <c r="AE2422" s="98"/>
      <c r="AF2422" s="98"/>
      <c r="AG2422" s="98"/>
      <c r="AH2422" s="98"/>
      <c r="AI2422" s="98"/>
      <c r="AJ2422" s="98"/>
      <c r="AK2422" s="98"/>
    </row>
    <row r="2423" ht="14.25">
      <c r="A2423" s="98"/>
      <c r="B2423" s="98"/>
      <c r="C2423" s="98"/>
      <c r="D2423" s="98"/>
      <c r="E2423" s="98"/>
      <c r="F2423" s="98"/>
      <c r="G2423" s="98"/>
      <c r="H2423" s="98"/>
      <c r="I2423" s="98"/>
      <c r="J2423" s="98"/>
      <c r="K2423" s="98"/>
      <c r="L2423" s="98"/>
      <c r="M2423" s="98"/>
      <c r="R2423" s="98"/>
      <c r="S2423" s="98"/>
      <c r="T2423" s="98"/>
      <c r="U2423" s="98"/>
      <c r="V2423" s="98"/>
      <c r="W2423" s="98"/>
      <c r="X2423" s="98"/>
      <c r="Y2423" s="98"/>
      <c r="Z2423" s="98"/>
      <c r="AA2423" s="98"/>
      <c r="AE2423" s="98"/>
      <c r="AF2423" s="98"/>
      <c r="AG2423" s="98"/>
      <c r="AH2423" s="98"/>
      <c r="AI2423" s="98"/>
      <c r="AJ2423" s="98"/>
      <c r="AK2423" s="98"/>
    </row>
    <row r="2424" ht="14.25">
      <c r="A2424" s="98"/>
      <c r="B2424" s="98"/>
      <c r="C2424" s="98"/>
      <c r="D2424" s="98"/>
      <c r="E2424" s="98"/>
      <c r="F2424" s="98"/>
      <c r="G2424" s="98"/>
      <c r="H2424" s="98"/>
      <c r="I2424" s="98"/>
      <c r="J2424" s="98"/>
      <c r="K2424" s="98"/>
      <c r="L2424" s="98"/>
      <c r="M2424" s="98"/>
      <c r="R2424" s="98"/>
      <c r="S2424" s="98"/>
      <c r="T2424" s="98"/>
      <c r="U2424" s="98"/>
      <c r="V2424" s="98"/>
      <c r="W2424" s="98"/>
      <c r="X2424" s="98"/>
      <c r="Y2424" s="98"/>
      <c r="Z2424" s="98"/>
      <c r="AA2424" s="98"/>
      <c r="AE2424" s="98"/>
      <c r="AF2424" s="98"/>
      <c r="AG2424" s="98"/>
      <c r="AH2424" s="98"/>
      <c r="AI2424" s="98"/>
      <c r="AJ2424" s="98"/>
      <c r="AK2424" s="98"/>
    </row>
    <row r="2425" ht="14.25">
      <c r="A2425" s="98"/>
      <c r="B2425" s="98"/>
      <c r="C2425" s="98"/>
      <c r="D2425" s="98"/>
      <c r="E2425" s="98"/>
      <c r="F2425" s="98"/>
      <c r="G2425" s="98"/>
      <c r="H2425" s="98"/>
      <c r="I2425" s="98"/>
      <c r="J2425" s="98"/>
      <c r="K2425" s="98"/>
      <c r="L2425" s="98"/>
      <c r="M2425" s="98"/>
      <c r="R2425" s="98"/>
      <c r="S2425" s="98"/>
      <c r="T2425" s="98"/>
      <c r="U2425" s="98"/>
      <c r="V2425" s="98"/>
      <c r="W2425" s="98"/>
      <c r="X2425" s="98"/>
      <c r="Y2425" s="98"/>
      <c r="Z2425" s="98"/>
      <c r="AA2425" s="98"/>
      <c r="AE2425" s="98"/>
      <c r="AF2425" s="98"/>
      <c r="AG2425" s="98"/>
      <c r="AH2425" s="98"/>
      <c r="AI2425" s="98"/>
      <c r="AJ2425" s="98"/>
      <c r="AK2425" s="98"/>
    </row>
    <row r="2426" ht="14.25">
      <c r="A2426" s="98"/>
      <c r="B2426" s="98"/>
      <c r="C2426" s="98"/>
      <c r="D2426" s="98"/>
      <c r="E2426" s="98"/>
      <c r="F2426" s="98"/>
      <c r="G2426" s="98"/>
      <c r="H2426" s="98"/>
      <c r="I2426" s="98"/>
      <c r="J2426" s="98"/>
      <c r="K2426" s="98"/>
      <c r="L2426" s="98"/>
      <c r="M2426" s="98"/>
      <c r="R2426" s="98"/>
      <c r="S2426" s="98"/>
      <c r="T2426" s="98"/>
      <c r="U2426" s="98"/>
      <c r="V2426" s="98"/>
      <c r="W2426" s="98"/>
      <c r="X2426" s="98"/>
      <c r="Y2426" s="98"/>
      <c r="Z2426" s="98"/>
      <c r="AA2426" s="98"/>
      <c r="AE2426" s="98"/>
      <c r="AF2426" s="98"/>
      <c r="AG2426" s="98"/>
      <c r="AH2426" s="98"/>
      <c r="AI2426" s="98"/>
      <c r="AJ2426" s="98"/>
      <c r="AK2426" s="98"/>
    </row>
    <row r="2427" ht="14.25">
      <c r="A2427" s="98"/>
      <c r="B2427" s="98"/>
      <c r="C2427" s="98"/>
      <c r="D2427" s="98"/>
      <c r="E2427" s="98"/>
      <c r="F2427" s="98"/>
      <c r="G2427" s="98"/>
      <c r="H2427" s="98"/>
      <c r="I2427" s="98"/>
      <c r="J2427" s="98"/>
      <c r="K2427" s="98"/>
      <c r="L2427" s="98"/>
      <c r="M2427" s="98"/>
      <c r="R2427" s="98"/>
      <c r="S2427" s="98"/>
      <c r="T2427" s="98"/>
      <c r="U2427" s="98"/>
      <c r="V2427" s="98"/>
      <c r="W2427" s="98"/>
      <c r="X2427" s="98"/>
      <c r="Y2427" s="98"/>
      <c r="Z2427" s="98"/>
      <c r="AA2427" s="98"/>
      <c r="AE2427" s="98"/>
      <c r="AF2427" s="98"/>
      <c r="AG2427" s="98"/>
      <c r="AH2427" s="98"/>
      <c r="AI2427" s="98"/>
      <c r="AJ2427" s="98"/>
      <c r="AK2427" s="98"/>
    </row>
    <row r="2428" ht="14.25">
      <c r="A2428" s="98"/>
      <c r="B2428" s="98"/>
      <c r="C2428" s="98"/>
      <c r="D2428" s="98"/>
      <c r="E2428" s="98"/>
      <c r="F2428" s="98"/>
      <c r="G2428" s="98"/>
      <c r="H2428" s="98"/>
      <c r="I2428" s="98"/>
      <c r="J2428" s="98"/>
      <c r="K2428" s="98"/>
      <c r="L2428" s="98"/>
      <c r="M2428" s="98"/>
      <c r="R2428" s="98"/>
      <c r="S2428" s="98"/>
      <c r="T2428" s="98"/>
      <c r="U2428" s="98"/>
      <c r="V2428" s="98"/>
      <c r="W2428" s="98"/>
      <c r="X2428" s="98"/>
      <c r="Y2428" s="98"/>
      <c r="Z2428" s="98"/>
      <c r="AA2428" s="98"/>
      <c r="AE2428" s="98"/>
      <c r="AF2428" s="98"/>
      <c r="AG2428" s="98"/>
      <c r="AH2428" s="98"/>
      <c r="AI2428" s="98"/>
      <c r="AJ2428" s="98"/>
      <c r="AK2428" s="98"/>
    </row>
    <row r="2429" ht="14.25">
      <c r="A2429" s="98"/>
      <c r="B2429" s="98"/>
      <c r="C2429" s="98"/>
      <c r="D2429" s="98"/>
      <c r="E2429" s="98"/>
      <c r="F2429" s="98"/>
      <c r="G2429" s="98"/>
      <c r="H2429" s="98"/>
      <c r="I2429" s="98"/>
      <c r="J2429" s="98"/>
      <c r="K2429" s="98"/>
      <c r="L2429" s="98"/>
      <c r="M2429" s="98"/>
      <c r="R2429" s="98"/>
      <c r="S2429" s="98"/>
      <c r="T2429" s="98"/>
      <c r="U2429" s="98"/>
      <c r="V2429" s="98"/>
      <c r="W2429" s="98"/>
      <c r="X2429" s="98"/>
      <c r="Y2429" s="98"/>
      <c r="Z2429" s="98"/>
      <c r="AA2429" s="98"/>
      <c r="AE2429" s="98"/>
      <c r="AF2429" s="98"/>
      <c r="AG2429" s="98"/>
      <c r="AH2429" s="98"/>
      <c r="AI2429" s="98"/>
      <c r="AJ2429" s="98"/>
      <c r="AK2429" s="98"/>
    </row>
    <row r="2430" ht="14.25">
      <c r="A2430" s="98"/>
      <c r="B2430" s="98"/>
      <c r="C2430" s="98"/>
      <c r="D2430" s="98"/>
      <c r="E2430" s="98"/>
      <c r="F2430" s="98"/>
      <c r="G2430" s="98"/>
      <c r="H2430" s="98"/>
      <c r="I2430" s="98"/>
      <c r="J2430" s="98"/>
      <c r="K2430" s="98"/>
      <c r="L2430" s="98"/>
      <c r="M2430" s="98"/>
      <c r="R2430" s="98"/>
      <c r="S2430" s="98"/>
      <c r="T2430" s="98"/>
      <c r="U2430" s="98"/>
      <c r="V2430" s="98"/>
      <c r="W2430" s="98"/>
      <c r="X2430" s="98"/>
      <c r="Y2430" s="98"/>
      <c r="Z2430" s="98"/>
      <c r="AA2430" s="98"/>
      <c r="AE2430" s="98"/>
      <c r="AF2430" s="98"/>
      <c r="AG2430" s="98"/>
      <c r="AH2430" s="98"/>
      <c r="AI2430" s="98"/>
      <c r="AJ2430" s="98"/>
      <c r="AK2430" s="98"/>
    </row>
    <row r="2431" ht="14.25">
      <c r="A2431" s="98"/>
      <c r="B2431" s="98"/>
      <c r="C2431" s="98"/>
      <c r="D2431" s="98"/>
      <c r="E2431" s="98"/>
      <c r="F2431" s="98"/>
      <c r="G2431" s="98"/>
      <c r="H2431" s="98"/>
      <c r="I2431" s="98"/>
      <c r="J2431" s="98"/>
      <c r="K2431" s="98"/>
      <c r="L2431" s="98"/>
      <c r="M2431" s="98"/>
      <c r="R2431" s="98"/>
      <c r="S2431" s="98"/>
      <c r="T2431" s="98"/>
      <c r="U2431" s="98"/>
      <c r="V2431" s="98"/>
      <c r="W2431" s="98"/>
      <c r="X2431" s="98"/>
      <c r="Y2431" s="98"/>
      <c r="Z2431" s="98"/>
      <c r="AA2431" s="98"/>
      <c r="AE2431" s="98"/>
      <c r="AF2431" s="98"/>
      <c r="AG2431" s="98"/>
      <c r="AH2431" s="98"/>
      <c r="AI2431" s="98"/>
      <c r="AJ2431" s="98"/>
      <c r="AK2431" s="98"/>
    </row>
    <row r="2432" ht="14.25">
      <c r="A2432" s="98"/>
      <c r="B2432" s="98"/>
      <c r="C2432" s="98"/>
      <c r="D2432" s="98"/>
      <c r="E2432" s="98"/>
      <c r="F2432" s="98"/>
      <c r="G2432" s="98"/>
      <c r="H2432" s="98"/>
      <c r="I2432" s="98"/>
      <c r="J2432" s="98"/>
      <c r="K2432" s="98"/>
      <c r="L2432" s="98"/>
      <c r="M2432" s="98"/>
      <c r="R2432" s="98"/>
      <c r="S2432" s="98"/>
      <c r="T2432" s="98"/>
      <c r="U2432" s="98"/>
      <c r="V2432" s="98"/>
      <c r="W2432" s="98"/>
      <c r="X2432" s="98"/>
      <c r="Y2432" s="98"/>
      <c r="Z2432" s="98"/>
      <c r="AA2432" s="98"/>
      <c r="AE2432" s="98"/>
      <c r="AF2432" s="98"/>
      <c r="AG2432" s="98"/>
      <c r="AH2432" s="98"/>
      <c r="AI2432" s="98"/>
      <c r="AJ2432" s="98"/>
      <c r="AK2432" s="98"/>
    </row>
    <row r="2433" ht="14.25">
      <c r="A2433" s="98"/>
      <c r="B2433" s="98"/>
      <c r="C2433" s="98"/>
      <c r="D2433" s="98"/>
      <c r="E2433" s="98"/>
      <c r="F2433" s="98"/>
      <c r="G2433" s="98"/>
      <c r="H2433" s="98"/>
      <c r="I2433" s="98"/>
      <c r="J2433" s="98"/>
      <c r="K2433" s="98"/>
      <c r="L2433" s="98"/>
      <c r="M2433" s="98"/>
      <c r="R2433" s="98"/>
      <c r="S2433" s="98"/>
      <c r="T2433" s="98"/>
      <c r="U2433" s="98"/>
      <c r="V2433" s="98"/>
      <c r="W2433" s="98"/>
      <c r="X2433" s="98"/>
      <c r="Y2433" s="98"/>
      <c r="Z2433" s="98"/>
      <c r="AA2433" s="98"/>
      <c r="AE2433" s="98"/>
      <c r="AF2433" s="98"/>
      <c r="AG2433" s="98"/>
      <c r="AH2433" s="98"/>
      <c r="AI2433" s="98"/>
      <c r="AJ2433" s="98"/>
      <c r="AK2433" s="98"/>
    </row>
    <row r="2434" ht="14.25">
      <c r="A2434" s="98"/>
      <c r="B2434" s="98"/>
      <c r="C2434" s="98"/>
      <c r="D2434" s="98"/>
      <c r="E2434" s="98"/>
      <c r="F2434" s="98"/>
      <c r="G2434" s="98"/>
      <c r="H2434" s="98"/>
      <c r="I2434" s="98"/>
      <c r="J2434" s="98"/>
      <c r="K2434" s="98"/>
      <c r="L2434" s="98"/>
      <c r="M2434" s="98"/>
      <c r="R2434" s="98"/>
      <c r="S2434" s="98"/>
      <c r="T2434" s="98"/>
      <c r="U2434" s="98"/>
      <c r="V2434" s="98"/>
      <c r="W2434" s="98"/>
      <c r="X2434" s="98"/>
      <c r="Y2434" s="98"/>
      <c r="Z2434" s="98"/>
      <c r="AA2434" s="98"/>
      <c r="AE2434" s="98"/>
      <c r="AF2434" s="98"/>
      <c r="AG2434" s="98"/>
      <c r="AH2434" s="98"/>
      <c r="AI2434" s="98"/>
      <c r="AJ2434" s="98"/>
      <c r="AK2434" s="98"/>
    </row>
    <row r="2435" ht="14.25">
      <c r="A2435" s="98"/>
      <c r="B2435" s="98"/>
      <c r="C2435" s="98"/>
      <c r="D2435" s="98"/>
      <c r="E2435" s="98"/>
      <c r="F2435" s="98"/>
      <c r="G2435" s="98"/>
      <c r="H2435" s="98"/>
      <c r="I2435" s="98"/>
      <c r="J2435" s="98"/>
      <c r="K2435" s="98"/>
      <c r="L2435" s="98"/>
      <c r="M2435" s="98"/>
      <c r="R2435" s="98"/>
      <c r="S2435" s="98"/>
      <c r="T2435" s="98"/>
      <c r="U2435" s="98"/>
      <c r="V2435" s="98"/>
      <c r="W2435" s="98"/>
      <c r="X2435" s="98"/>
      <c r="Y2435" s="98"/>
      <c r="Z2435" s="98"/>
      <c r="AA2435" s="98"/>
      <c r="AE2435" s="98"/>
      <c r="AF2435" s="98"/>
      <c r="AG2435" s="98"/>
      <c r="AH2435" s="98"/>
      <c r="AI2435" s="98"/>
      <c r="AJ2435" s="98"/>
      <c r="AK2435" s="98"/>
    </row>
    <row r="2436" ht="14.25">
      <c r="A2436" s="98"/>
      <c r="B2436" s="98"/>
      <c r="C2436" s="98"/>
      <c r="D2436" s="98"/>
      <c r="E2436" s="98"/>
      <c r="F2436" s="98"/>
      <c r="G2436" s="98"/>
      <c r="H2436" s="98"/>
      <c r="I2436" s="98"/>
      <c r="J2436" s="98"/>
      <c r="K2436" s="98"/>
      <c r="L2436" s="98"/>
      <c r="M2436" s="98"/>
      <c r="R2436" s="98"/>
      <c r="S2436" s="98"/>
      <c r="T2436" s="98"/>
      <c r="U2436" s="98"/>
      <c r="V2436" s="98"/>
      <c r="W2436" s="98"/>
      <c r="X2436" s="98"/>
      <c r="Y2436" s="98"/>
      <c r="Z2436" s="98"/>
      <c r="AA2436" s="98"/>
      <c r="AE2436" s="98"/>
      <c r="AF2436" s="98"/>
      <c r="AG2436" s="98"/>
      <c r="AH2436" s="98"/>
      <c r="AI2436" s="98"/>
      <c r="AJ2436" s="98"/>
      <c r="AK2436" s="98"/>
    </row>
    <row r="2437" ht="14.25">
      <c r="A2437" s="98"/>
      <c r="B2437" s="98"/>
      <c r="C2437" s="98"/>
      <c r="D2437" s="98"/>
      <c r="E2437" s="98"/>
      <c r="F2437" s="98"/>
      <c r="G2437" s="98"/>
      <c r="H2437" s="98"/>
      <c r="I2437" s="98"/>
      <c r="J2437" s="98"/>
      <c r="K2437" s="98"/>
      <c r="L2437" s="98"/>
      <c r="M2437" s="98"/>
      <c r="R2437" s="98"/>
      <c r="S2437" s="98"/>
      <c r="T2437" s="98"/>
      <c r="U2437" s="98"/>
      <c r="V2437" s="98"/>
      <c r="W2437" s="98"/>
      <c r="X2437" s="98"/>
      <c r="Y2437" s="98"/>
      <c r="Z2437" s="98"/>
      <c r="AA2437" s="98"/>
      <c r="AE2437" s="98"/>
      <c r="AF2437" s="98"/>
      <c r="AG2437" s="98"/>
      <c r="AH2437" s="98"/>
      <c r="AI2437" s="98"/>
      <c r="AJ2437" s="98"/>
      <c r="AK2437" s="98"/>
    </row>
    <row r="2438" ht="14.25">
      <c r="A2438" s="98"/>
      <c r="B2438" s="98"/>
      <c r="C2438" s="98"/>
      <c r="D2438" s="98"/>
      <c r="E2438" s="98"/>
      <c r="F2438" s="98"/>
      <c r="G2438" s="98"/>
      <c r="H2438" s="98"/>
      <c r="I2438" s="98"/>
      <c r="J2438" s="98"/>
      <c r="K2438" s="98"/>
      <c r="L2438" s="98"/>
      <c r="M2438" s="98"/>
      <c r="R2438" s="98"/>
      <c r="S2438" s="98"/>
      <c r="T2438" s="98"/>
      <c r="U2438" s="98"/>
      <c r="V2438" s="98"/>
      <c r="W2438" s="98"/>
      <c r="X2438" s="98"/>
      <c r="Y2438" s="98"/>
      <c r="Z2438" s="98"/>
      <c r="AA2438" s="98"/>
      <c r="AE2438" s="98"/>
      <c r="AF2438" s="98"/>
      <c r="AG2438" s="98"/>
      <c r="AH2438" s="98"/>
      <c r="AI2438" s="98"/>
      <c r="AJ2438" s="98"/>
      <c r="AK2438" s="98"/>
    </row>
    <row r="2439" ht="14.25">
      <c r="A2439" s="98"/>
      <c r="B2439" s="98"/>
      <c r="C2439" s="98"/>
      <c r="D2439" s="98"/>
      <c r="E2439" s="98"/>
      <c r="F2439" s="98"/>
      <c r="G2439" s="98"/>
      <c r="H2439" s="98"/>
      <c r="I2439" s="98"/>
      <c r="J2439" s="98"/>
      <c r="K2439" s="98"/>
      <c r="L2439" s="98"/>
      <c r="M2439" s="98"/>
      <c r="R2439" s="98"/>
      <c r="S2439" s="98"/>
      <c r="T2439" s="98"/>
      <c r="U2439" s="98"/>
      <c r="V2439" s="98"/>
      <c r="W2439" s="98"/>
      <c r="X2439" s="98"/>
      <c r="Y2439" s="98"/>
      <c r="Z2439" s="98"/>
      <c r="AA2439" s="98"/>
      <c r="AE2439" s="98"/>
      <c r="AF2439" s="98"/>
      <c r="AG2439" s="98"/>
      <c r="AH2439" s="98"/>
      <c r="AI2439" s="98"/>
      <c r="AJ2439" s="98"/>
      <c r="AK2439" s="98"/>
    </row>
    <row r="2440" ht="14.25">
      <c r="A2440" s="98"/>
      <c r="B2440" s="98"/>
      <c r="C2440" s="98"/>
      <c r="D2440" s="98"/>
      <c r="E2440" s="98"/>
      <c r="F2440" s="98"/>
      <c r="G2440" s="98"/>
      <c r="H2440" s="98"/>
      <c r="I2440" s="98"/>
      <c r="J2440" s="98"/>
      <c r="K2440" s="98"/>
      <c r="L2440" s="98"/>
      <c r="M2440" s="98"/>
      <c r="R2440" s="98"/>
      <c r="S2440" s="98"/>
      <c r="T2440" s="98"/>
      <c r="U2440" s="98"/>
      <c r="V2440" s="98"/>
      <c r="W2440" s="98"/>
      <c r="X2440" s="98"/>
      <c r="Y2440" s="98"/>
      <c r="Z2440" s="98"/>
      <c r="AA2440" s="98"/>
      <c r="AE2440" s="98"/>
      <c r="AF2440" s="98"/>
      <c r="AG2440" s="98"/>
      <c r="AH2440" s="98"/>
      <c r="AI2440" s="98"/>
      <c r="AJ2440" s="98"/>
      <c r="AK2440" s="98"/>
    </row>
    <row r="2441" ht="14.25">
      <c r="A2441" s="98"/>
      <c r="B2441" s="98"/>
      <c r="C2441" s="98"/>
      <c r="D2441" s="98"/>
      <c r="E2441" s="98"/>
      <c r="F2441" s="98"/>
      <c r="G2441" s="98"/>
      <c r="H2441" s="98"/>
      <c r="I2441" s="98"/>
      <c r="J2441" s="98"/>
      <c r="K2441" s="98"/>
      <c r="L2441" s="98"/>
      <c r="M2441" s="98"/>
      <c r="R2441" s="98"/>
      <c r="S2441" s="98"/>
      <c r="T2441" s="98"/>
      <c r="U2441" s="98"/>
      <c r="V2441" s="98"/>
      <c r="W2441" s="98"/>
      <c r="X2441" s="98"/>
      <c r="Y2441" s="98"/>
      <c r="Z2441" s="98"/>
      <c r="AA2441" s="98"/>
      <c r="AE2441" s="98"/>
      <c r="AF2441" s="98"/>
      <c r="AG2441" s="98"/>
      <c r="AH2441" s="98"/>
      <c r="AI2441" s="98"/>
      <c r="AJ2441" s="98"/>
      <c r="AK2441" s="98"/>
    </row>
    <row r="2442" ht="14.25">
      <c r="A2442" s="98"/>
      <c r="B2442" s="98"/>
      <c r="C2442" s="98"/>
      <c r="D2442" s="98"/>
      <c r="E2442" s="98"/>
      <c r="F2442" s="98"/>
      <c r="G2442" s="98"/>
      <c r="H2442" s="98"/>
      <c r="I2442" s="98"/>
      <c r="J2442" s="98"/>
      <c r="K2442" s="98"/>
      <c r="L2442" s="98"/>
      <c r="M2442" s="98"/>
      <c r="R2442" s="98"/>
      <c r="S2442" s="98"/>
      <c r="T2442" s="98"/>
      <c r="U2442" s="98"/>
      <c r="V2442" s="98"/>
      <c r="W2442" s="98"/>
      <c r="X2442" s="98"/>
      <c r="Y2442" s="98"/>
      <c r="Z2442" s="98"/>
      <c r="AA2442" s="98"/>
      <c r="AE2442" s="98"/>
      <c r="AF2442" s="98"/>
      <c r="AG2442" s="98"/>
      <c r="AH2442" s="98"/>
      <c r="AI2442" s="98"/>
      <c r="AJ2442" s="98"/>
      <c r="AK2442" s="98"/>
    </row>
    <row r="2443" ht="14.25">
      <c r="A2443" s="98"/>
      <c r="B2443" s="98"/>
      <c r="C2443" s="98"/>
      <c r="D2443" s="98"/>
      <c r="E2443" s="98"/>
      <c r="F2443" s="98"/>
      <c r="G2443" s="98"/>
      <c r="H2443" s="98"/>
      <c r="I2443" s="98"/>
      <c r="J2443" s="98"/>
      <c r="K2443" s="98"/>
      <c r="L2443" s="98"/>
      <c r="M2443" s="98"/>
      <c r="R2443" s="98"/>
      <c r="S2443" s="98"/>
      <c r="T2443" s="98"/>
      <c r="U2443" s="98"/>
      <c r="V2443" s="98"/>
      <c r="W2443" s="98"/>
      <c r="X2443" s="98"/>
      <c r="Y2443" s="98"/>
      <c r="Z2443" s="98"/>
      <c r="AA2443" s="98"/>
      <c r="AE2443" s="98"/>
      <c r="AF2443" s="98"/>
      <c r="AG2443" s="98"/>
      <c r="AH2443" s="98"/>
      <c r="AI2443" s="98"/>
      <c r="AJ2443" s="98"/>
      <c r="AK2443" s="98"/>
    </row>
    <row r="2444" ht="14.25">
      <c r="A2444" s="98"/>
      <c r="B2444" s="98"/>
      <c r="C2444" s="98"/>
      <c r="D2444" s="98"/>
      <c r="E2444" s="98"/>
      <c r="F2444" s="98"/>
      <c r="G2444" s="98"/>
      <c r="H2444" s="98"/>
      <c r="I2444" s="98"/>
      <c r="J2444" s="98"/>
      <c r="K2444" s="98"/>
      <c r="L2444" s="98"/>
      <c r="M2444" s="98"/>
      <c r="R2444" s="98"/>
      <c r="S2444" s="98"/>
      <c r="T2444" s="98"/>
      <c r="U2444" s="98"/>
      <c r="V2444" s="98"/>
      <c r="W2444" s="98"/>
      <c r="X2444" s="98"/>
      <c r="Y2444" s="98"/>
      <c r="Z2444" s="98"/>
      <c r="AA2444" s="98"/>
      <c r="AE2444" s="98"/>
      <c r="AF2444" s="98"/>
      <c r="AG2444" s="98"/>
      <c r="AH2444" s="98"/>
      <c r="AI2444" s="98"/>
      <c r="AJ2444" s="98"/>
      <c r="AK2444" s="98"/>
    </row>
    <row r="2445" ht="14.25">
      <c r="A2445" s="98"/>
      <c r="B2445" s="98"/>
      <c r="C2445" s="98"/>
      <c r="D2445" s="98"/>
      <c r="E2445" s="98"/>
      <c r="F2445" s="98"/>
      <c r="G2445" s="98"/>
      <c r="H2445" s="98"/>
      <c r="I2445" s="98"/>
      <c r="J2445" s="98"/>
      <c r="K2445" s="98"/>
      <c r="L2445" s="98"/>
      <c r="M2445" s="98"/>
      <c r="R2445" s="98"/>
      <c r="S2445" s="98"/>
      <c r="T2445" s="98"/>
      <c r="U2445" s="98"/>
      <c r="V2445" s="98"/>
      <c r="W2445" s="98"/>
      <c r="X2445" s="98"/>
      <c r="Y2445" s="98"/>
      <c r="Z2445" s="98"/>
      <c r="AA2445" s="98"/>
      <c r="AE2445" s="98"/>
      <c r="AF2445" s="98"/>
      <c r="AG2445" s="98"/>
      <c r="AH2445" s="98"/>
      <c r="AI2445" s="98"/>
      <c r="AJ2445" s="98"/>
      <c r="AK2445" s="98"/>
    </row>
    <row r="2446" ht="14.25">
      <c r="A2446" s="98"/>
      <c r="B2446" s="98"/>
      <c r="C2446" s="98"/>
      <c r="D2446" s="98"/>
      <c r="E2446" s="98"/>
      <c r="F2446" s="98"/>
      <c r="G2446" s="98"/>
      <c r="H2446" s="98"/>
      <c r="I2446" s="98"/>
      <c r="J2446" s="98"/>
      <c r="K2446" s="98"/>
      <c r="L2446" s="98"/>
      <c r="M2446" s="98"/>
      <c r="R2446" s="98"/>
      <c r="S2446" s="98"/>
      <c r="T2446" s="98"/>
      <c r="U2446" s="98"/>
      <c r="V2446" s="98"/>
      <c r="W2446" s="98"/>
      <c r="X2446" s="98"/>
      <c r="Y2446" s="98"/>
      <c r="Z2446" s="98"/>
      <c r="AA2446" s="98"/>
      <c r="AE2446" s="98"/>
      <c r="AF2446" s="98"/>
      <c r="AG2446" s="98"/>
      <c r="AH2446" s="98"/>
      <c r="AI2446" s="98"/>
      <c r="AJ2446" s="98"/>
      <c r="AK2446" s="98"/>
    </row>
    <row r="2447" ht="14.25">
      <c r="A2447" s="98"/>
      <c r="B2447" s="98"/>
      <c r="C2447" s="98"/>
      <c r="D2447" s="98"/>
      <c r="E2447" s="98"/>
      <c r="F2447" s="98"/>
      <c r="G2447" s="98"/>
      <c r="H2447" s="98"/>
      <c r="I2447" s="98"/>
      <c r="J2447" s="98"/>
      <c r="K2447" s="98"/>
      <c r="L2447" s="98"/>
      <c r="M2447" s="98"/>
      <c r="R2447" s="98"/>
      <c r="S2447" s="98"/>
      <c r="T2447" s="98"/>
      <c r="U2447" s="98"/>
      <c r="V2447" s="98"/>
      <c r="W2447" s="98"/>
      <c r="X2447" s="98"/>
      <c r="Y2447" s="98"/>
      <c r="Z2447" s="98"/>
      <c r="AA2447" s="98"/>
      <c r="AE2447" s="98"/>
      <c r="AF2447" s="98"/>
      <c r="AG2447" s="98"/>
      <c r="AH2447" s="98"/>
      <c r="AI2447" s="98"/>
      <c r="AJ2447" s="98"/>
      <c r="AK2447" s="98"/>
    </row>
    <row r="2448" ht="14.25">
      <c r="A2448" s="98"/>
      <c r="B2448" s="98"/>
      <c r="C2448" s="98"/>
      <c r="D2448" s="98"/>
      <c r="E2448" s="98"/>
      <c r="F2448" s="98"/>
      <c r="G2448" s="98"/>
      <c r="H2448" s="98"/>
      <c r="I2448" s="98"/>
      <c r="J2448" s="98"/>
      <c r="K2448" s="98"/>
      <c r="L2448" s="98"/>
      <c r="M2448" s="98"/>
      <c r="R2448" s="98"/>
      <c r="S2448" s="98"/>
      <c r="T2448" s="98"/>
      <c r="U2448" s="98"/>
      <c r="V2448" s="98"/>
      <c r="W2448" s="98"/>
      <c r="X2448" s="98"/>
      <c r="Y2448" s="98"/>
      <c r="Z2448" s="98"/>
      <c r="AA2448" s="98"/>
      <c r="AE2448" s="98"/>
      <c r="AF2448" s="98"/>
      <c r="AG2448" s="98"/>
      <c r="AH2448" s="98"/>
      <c r="AI2448" s="98"/>
      <c r="AJ2448" s="98"/>
      <c r="AK2448" s="98"/>
    </row>
    <row r="2449" ht="14.25">
      <c r="A2449" s="98"/>
      <c r="B2449" s="98"/>
      <c r="C2449" s="98"/>
      <c r="D2449" s="98"/>
      <c r="E2449" s="98"/>
      <c r="F2449" s="98"/>
      <c r="G2449" s="98"/>
      <c r="H2449" s="98"/>
      <c r="I2449" s="98"/>
      <c r="J2449" s="98"/>
      <c r="K2449" s="98"/>
      <c r="L2449" s="98"/>
      <c r="M2449" s="98"/>
      <c r="R2449" s="98"/>
      <c r="S2449" s="98"/>
      <c r="T2449" s="98"/>
      <c r="U2449" s="98"/>
      <c r="V2449" s="98"/>
      <c r="W2449" s="98"/>
      <c r="X2449" s="98"/>
      <c r="Y2449" s="98"/>
      <c r="Z2449" s="98"/>
      <c r="AA2449" s="98"/>
      <c r="AE2449" s="98"/>
      <c r="AF2449" s="98"/>
      <c r="AG2449" s="98"/>
      <c r="AH2449" s="98"/>
      <c r="AI2449" s="98"/>
      <c r="AJ2449" s="98"/>
      <c r="AK2449" s="98"/>
    </row>
    <row r="2450" ht="14.25">
      <c r="A2450" s="98"/>
      <c r="B2450" s="98"/>
      <c r="C2450" s="98"/>
      <c r="D2450" s="98"/>
      <c r="E2450" s="98"/>
      <c r="F2450" s="98"/>
      <c r="G2450" s="98"/>
      <c r="H2450" s="98"/>
      <c r="I2450" s="98"/>
      <c r="J2450" s="98"/>
      <c r="K2450" s="98"/>
      <c r="L2450" s="98"/>
      <c r="M2450" s="98"/>
      <c r="R2450" s="98"/>
      <c r="S2450" s="98"/>
      <c r="T2450" s="98"/>
      <c r="U2450" s="98"/>
      <c r="V2450" s="98"/>
      <c r="W2450" s="98"/>
      <c r="X2450" s="98"/>
      <c r="Y2450" s="98"/>
      <c r="Z2450" s="98"/>
      <c r="AA2450" s="98"/>
      <c r="AE2450" s="98"/>
      <c r="AF2450" s="98"/>
      <c r="AG2450" s="98"/>
      <c r="AH2450" s="98"/>
      <c r="AI2450" s="98"/>
      <c r="AJ2450" s="98"/>
      <c r="AK2450" s="98"/>
    </row>
    <row r="2451" ht="14.25">
      <c r="A2451" s="98"/>
      <c r="B2451" s="98"/>
      <c r="C2451" s="98"/>
      <c r="D2451" s="98"/>
      <c r="E2451" s="98"/>
      <c r="F2451" s="98"/>
      <c r="G2451" s="98"/>
      <c r="H2451" s="98"/>
      <c r="I2451" s="98"/>
      <c r="J2451" s="98"/>
      <c r="K2451" s="98"/>
      <c r="L2451" s="98"/>
      <c r="M2451" s="98"/>
      <c r="R2451" s="98"/>
      <c r="S2451" s="98"/>
      <c r="T2451" s="98"/>
      <c r="U2451" s="98"/>
      <c r="V2451" s="98"/>
      <c r="W2451" s="98"/>
      <c r="X2451" s="98"/>
      <c r="Y2451" s="98"/>
      <c r="Z2451" s="98"/>
      <c r="AA2451" s="98"/>
      <c r="AE2451" s="98"/>
      <c r="AF2451" s="98"/>
      <c r="AG2451" s="98"/>
      <c r="AH2451" s="98"/>
      <c r="AI2451" s="98"/>
      <c r="AJ2451" s="98"/>
      <c r="AK2451" s="98"/>
    </row>
    <row r="2452" ht="14.25">
      <c r="A2452" s="98"/>
      <c r="B2452" s="98"/>
      <c r="C2452" s="98"/>
      <c r="D2452" s="98"/>
      <c r="E2452" s="98"/>
      <c r="F2452" s="98"/>
      <c r="G2452" s="98"/>
      <c r="H2452" s="98"/>
      <c r="I2452" s="98"/>
      <c r="J2452" s="98"/>
      <c r="K2452" s="98"/>
      <c r="L2452" s="98"/>
      <c r="M2452" s="98"/>
      <c r="R2452" s="98"/>
      <c r="S2452" s="98"/>
      <c r="T2452" s="98"/>
      <c r="U2452" s="98"/>
      <c r="V2452" s="98"/>
      <c r="W2452" s="98"/>
      <c r="X2452" s="98"/>
      <c r="Y2452" s="98"/>
      <c r="Z2452" s="98"/>
      <c r="AA2452" s="98"/>
      <c r="AE2452" s="98"/>
      <c r="AF2452" s="98"/>
      <c r="AG2452" s="98"/>
      <c r="AH2452" s="98"/>
      <c r="AI2452" s="98"/>
      <c r="AJ2452" s="98"/>
      <c r="AK2452" s="98"/>
    </row>
    <row r="2453" ht="14.25">
      <c r="A2453" s="98"/>
      <c r="B2453" s="98"/>
      <c r="C2453" s="98"/>
      <c r="D2453" s="98"/>
      <c r="E2453" s="98"/>
      <c r="F2453" s="98"/>
      <c r="G2453" s="98"/>
      <c r="H2453" s="98"/>
      <c r="I2453" s="98"/>
      <c r="J2453" s="98"/>
      <c r="K2453" s="98"/>
      <c r="L2453" s="98"/>
      <c r="M2453" s="98"/>
      <c r="R2453" s="98"/>
      <c r="S2453" s="98"/>
      <c r="T2453" s="98"/>
      <c r="U2453" s="98"/>
      <c r="V2453" s="98"/>
      <c r="W2453" s="98"/>
      <c r="X2453" s="98"/>
      <c r="Y2453" s="98"/>
      <c r="Z2453" s="98"/>
      <c r="AA2453" s="98"/>
      <c r="AE2453" s="98"/>
      <c r="AF2453" s="98"/>
      <c r="AG2453" s="98"/>
      <c r="AH2453" s="98"/>
      <c r="AI2453" s="98"/>
      <c r="AJ2453" s="98"/>
      <c r="AK2453" s="98"/>
    </row>
    <row r="2454" ht="14.25">
      <c r="A2454" s="98"/>
      <c r="B2454" s="98"/>
      <c r="C2454" s="98"/>
      <c r="D2454" s="98"/>
      <c r="E2454" s="98"/>
      <c r="F2454" s="98"/>
      <c r="G2454" s="98"/>
      <c r="H2454" s="98"/>
      <c r="I2454" s="98"/>
      <c r="J2454" s="98"/>
      <c r="K2454" s="98"/>
      <c r="L2454" s="98"/>
      <c r="M2454" s="98"/>
      <c r="R2454" s="98"/>
      <c r="S2454" s="98"/>
      <c r="T2454" s="98"/>
      <c r="U2454" s="98"/>
      <c r="V2454" s="98"/>
      <c r="W2454" s="98"/>
      <c r="X2454" s="98"/>
      <c r="Y2454" s="98"/>
      <c r="Z2454" s="98"/>
      <c r="AA2454" s="98"/>
      <c r="AE2454" s="98"/>
      <c r="AF2454" s="98"/>
      <c r="AG2454" s="98"/>
      <c r="AH2454" s="98"/>
      <c r="AI2454" s="98"/>
      <c r="AJ2454" s="98"/>
      <c r="AK2454" s="98"/>
    </row>
    <row r="2455" ht="14.25">
      <c r="A2455" s="98"/>
      <c r="B2455" s="98"/>
      <c r="C2455" s="98"/>
      <c r="D2455" s="98"/>
      <c r="E2455" s="98"/>
      <c r="F2455" s="98"/>
      <c r="G2455" s="98"/>
      <c r="H2455" s="98"/>
      <c r="I2455" s="98"/>
      <c r="J2455" s="98"/>
      <c r="K2455" s="98"/>
      <c r="L2455" s="98"/>
      <c r="M2455" s="98"/>
      <c r="R2455" s="98"/>
      <c r="S2455" s="98"/>
      <c r="T2455" s="98"/>
      <c r="U2455" s="98"/>
      <c r="V2455" s="98"/>
      <c r="W2455" s="98"/>
      <c r="X2455" s="98"/>
      <c r="Y2455" s="98"/>
      <c r="Z2455" s="98"/>
      <c r="AA2455" s="98"/>
      <c r="AE2455" s="98"/>
      <c r="AF2455" s="98"/>
      <c r="AG2455" s="98"/>
      <c r="AH2455" s="98"/>
      <c r="AI2455" s="98"/>
      <c r="AJ2455" s="98"/>
      <c r="AK2455" s="98"/>
    </row>
    <row r="2456" ht="14.25">
      <c r="A2456" s="98"/>
      <c r="B2456" s="98"/>
      <c r="C2456" s="98"/>
      <c r="D2456" s="98"/>
      <c r="E2456" s="98"/>
      <c r="F2456" s="98"/>
      <c r="G2456" s="98"/>
      <c r="H2456" s="98"/>
      <c r="I2456" s="98"/>
      <c r="J2456" s="98"/>
      <c r="K2456" s="98"/>
      <c r="L2456" s="98"/>
      <c r="M2456" s="98"/>
      <c r="R2456" s="98"/>
      <c r="S2456" s="98"/>
      <c r="T2456" s="98"/>
      <c r="U2456" s="98"/>
      <c r="V2456" s="98"/>
      <c r="W2456" s="98"/>
      <c r="X2456" s="98"/>
      <c r="Y2456" s="98"/>
      <c r="Z2456" s="98"/>
      <c r="AA2456" s="98"/>
      <c r="AE2456" s="98"/>
      <c r="AF2456" s="98"/>
      <c r="AG2456" s="98"/>
      <c r="AH2456" s="98"/>
      <c r="AI2456" s="98"/>
      <c r="AJ2456" s="98"/>
      <c r="AK2456" s="98"/>
    </row>
    <row r="2457" ht="14.25">
      <c r="A2457" s="98"/>
      <c r="B2457" s="98"/>
      <c r="C2457" s="98"/>
      <c r="D2457" s="98"/>
      <c r="E2457" s="98"/>
      <c r="F2457" s="98"/>
      <c r="G2457" s="98"/>
      <c r="H2457" s="98"/>
      <c r="I2457" s="98"/>
      <c r="J2457" s="98"/>
      <c r="K2457" s="98"/>
      <c r="L2457" s="98"/>
      <c r="M2457" s="98"/>
      <c r="R2457" s="98"/>
      <c r="S2457" s="98"/>
      <c r="T2457" s="98"/>
      <c r="U2457" s="98"/>
      <c r="V2457" s="98"/>
      <c r="W2457" s="98"/>
      <c r="X2457" s="98"/>
      <c r="Y2457" s="98"/>
      <c r="Z2457" s="98"/>
      <c r="AA2457" s="98"/>
      <c r="AE2457" s="98"/>
      <c r="AF2457" s="98"/>
      <c r="AG2457" s="98"/>
      <c r="AH2457" s="98"/>
      <c r="AI2457" s="98"/>
      <c r="AJ2457" s="98"/>
      <c r="AK2457" s="98"/>
    </row>
    <row r="2458" ht="14.25">
      <c r="A2458" s="98"/>
      <c r="B2458" s="98"/>
      <c r="C2458" s="98"/>
      <c r="D2458" s="98"/>
      <c r="E2458" s="98"/>
      <c r="F2458" s="98"/>
      <c r="G2458" s="98"/>
      <c r="H2458" s="98"/>
      <c r="I2458" s="98"/>
      <c r="J2458" s="98"/>
      <c r="K2458" s="98"/>
      <c r="L2458" s="98"/>
      <c r="M2458" s="98"/>
      <c r="R2458" s="98"/>
      <c r="S2458" s="98"/>
      <c r="T2458" s="98"/>
      <c r="U2458" s="98"/>
      <c r="V2458" s="98"/>
      <c r="W2458" s="98"/>
      <c r="X2458" s="98"/>
      <c r="Y2458" s="98"/>
      <c r="Z2458" s="98"/>
      <c r="AA2458" s="98"/>
      <c r="AE2458" s="98"/>
      <c r="AF2458" s="98"/>
      <c r="AG2458" s="98"/>
      <c r="AH2458" s="98"/>
      <c r="AI2458" s="98"/>
      <c r="AJ2458" s="98"/>
      <c r="AK2458" s="98"/>
    </row>
    <row r="2459" ht="14.25">
      <c r="A2459" s="98"/>
      <c r="B2459" s="98"/>
      <c r="C2459" s="98"/>
      <c r="D2459" s="98"/>
      <c r="E2459" s="98"/>
      <c r="F2459" s="98"/>
      <c r="G2459" s="98"/>
      <c r="H2459" s="98"/>
      <c r="I2459" s="98"/>
      <c r="J2459" s="98"/>
      <c r="K2459" s="98"/>
      <c r="L2459" s="98"/>
      <c r="M2459" s="98"/>
      <c r="R2459" s="98"/>
      <c r="S2459" s="98"/>
      <c r="T2459" s="98"/>
      <c r="U2459" s="98"/>
      <c r="V2459" s="98"/>
      <c r="W2459" s="98"/>
      <c r="X2459" s="98"/>
      <c r="Y2459" s="98"/>
      <c r="Z2459" s="98"/>
      <c r="AA2459" s="98"/>
      <c r="AE2459" s="98"/>
      <c r="AF2459" s="98"/>
      <c r="AG2459" s="98"/>
      <c r="AH2459" s="98"/>
      <c r="AI2459" s="98"/>
      <c r="AJ2459" s="98"/>
      <c r="AK2459" s="98"/>
    </row>
    <row r="2460" ht="14.25">
      <c r="A2460" s="98"/>
      <c r="B2460" s="98"/>
      <c r="C2460" s="98"/>
      <c r="D2460" s="98"/>
      <c r="E2460" s="98"/>
      <c r="F2460" s="98"/>
      <c r="G2460" s="98"/>
      <c r="H2460" s="98"/>
      <c r="I2460" s="98"/>
      <c r="J2460" s="98"/>
      <c r="K2460" s="98"/>
      <c r="L2460" s="98"/>
      <c r="M2460" s="98"/>
      <c r="R2460" s="98"/>
      <c r="S2460" s="98"/>
      <c r="T2460" s="98"/>
      <c r="U2460" s="98"/>
      <c r="V2460" s="98"/>
      <c r="W2460" s="98"/>
      <c r="X2460" s="98"/>
      <c r="Y2460" s="98"/>
      <c r="Z2460" s="98"/>
      <c r="AA2460" s="98"/>
      <c r="AE2460" s="98"/>
      <c r="AF2460" s="98"/>
      <c r="AG2460" s="98"/>
      <c r="AH2460" s="98"/>
      <c r="AI2460" s="98"/>
      <c r="AJ2460" s="98"/>
      <c r="AK2460" s="98"/>
    </row>
    <row r="2461" ht="14.25">
      <c r="A2461" s="98"/>
      <c r="B2461" s="98"/>
      <c r="C2461" s="98"/>
      <c r="D2461" s="98"/>
      <c r="E2461" s="98"/>
      <c r="F2461" s="98"/>
      <c r="G2461" s="98"/>
      <c r="H2461" s="98"/>
      <c r="I2461" s="98"/>
      <c r="J2461" s="98"/>
      <c r="K2461" s="98"/>
      <c r="L2461" s="98"/>
      <c r="M2461" s="98"/>
      <c r="R2461" s="98"/>
      <c r="S2461" s="98"/>
      <c r="T2461" s="98"/>
      <c r="U2461" s="98"/>
      <c r="V2461" s="98"/>
      <c r="W2461" s="98"/>
      <c r="X2461" s="98"/>
      <c r="Y2461" s="98"/>
      <c r="Z2461" s="98"/>
      <c r="AA2461" s="98"/>
      <c r="AE2461" s="98"/>
      <c r="AF2461" s="98"/>
      <c r="AG2461" s="98"/>
      <c r="AH2461" s="98"/>
      <c r="AI2461" s="98"/>
      <c r="AJ2461" s="98"/>
      <c r="AK2461" s="98"/>
    </row>
    <row r="2462" ht="14.25">
      <c r="A2462" s="98"/>
      <c r="B2462" s="98"/>
      <c r="C2462" s="98"/>
      <c r="D2462" s="98"/>
      <c r="E2462" s="98"/>
      <c r="F2462" s="98"/>
      <c r="G2462" s="98"/>
      <c r="H2462" s="98"/>
      <c r="I2462" s="98"/>
      <c r="J2462" s="98"/>
      <c r="K2462" s="98"/>
      <c r="L2462" s="98"/>
      <c r="M2462" s="98"/>
      <c r="R2462" s="98"/>
      <c r="S2462" s="98"/>
      <c r="T2462" s="98"/>
      <c r="U2462" s="98"/>
      <c r="V2462" s="98"/>
      <c r="W2462" s="98"/>
      <c r="X2462" s="98"/>
      <c r="Y2462" s="98"/>
      <c r="Z2462" s="98"/>
      <c r="AA2462" s="98"/>
      <c r="AE2462" s="98"/>
      <c r="AF2462" s="98"/>
      <c r="AG2462" s="98"/>
      <c r="AH2462" s="98"/>
      <c r="AI2462" s="98"/>
      <c r="AJ2462" s="98"/>
      <c r="AK2462" s="98"/>
    </row>
    <row r="2463" ht="14.25">
      <c r="A2463" s="98"/>
      <c r="B2463" s="98"/>
      <c r="C2463" s="98"/>
      <c r="D2463" s="98"/>
      <c r="E2463" s="98"/>
      <c r="F2463" s="98"/>
      <c r="G2463" s="98"/>
      <c r="H2463" s="98"/>
      <c r="I2463" s="98"/>
      <c r="J2463" s="98"/>
      <c r="K2463" s="98"/>
      <c r="L2463" s="98"/>
      <c r="M2463" s="98"/>
      <c r="R2463" s="98"/>
      <c r="S2463" s="98"/>
      <c r="T2463" s="98"/>
      <c r="U2463" s="98"/>
      <c r="V2463" s="98"/>
      <c r="W2463" s="98"/>
      <c r="X2463" s="98"/>
      <c r="Y2463" s="98"/>
      <c r="Z2463" s="98"/>
      <c r="AA2463" s="98"/>
      <c r="AE2463" s="98"/>
      <c r="AF2463" s="98"/>
      <c r="AG2463" s="98"/>
      <c r="AH2463" s="98"/>
      <c r="AI2463" s="98"/>
      <c r="AJ2463" s="98"/>
      <c r="AK2463" s="98"/>
    </row>
    <row r="2464" ht="14.25">
      <c r="A2464" s="98"/>
      <c r="B2464" s="98"/>
      <c r="C2464" s="98"/>
      <c r="D2464" s="98"/>
      <c r="E2464" s="98"/>
      <c r="F2464" s="98"/>
      <c r="G2464" s="98"/>
      <c r="H2464" s="98"/>
      <c r="I2464" s="98"/>
      <c r="J2464" s="98"/>
      <c r="K2464" s="98"/>
      <c r="L2464" s="98"/>
      <c r="M2464" s="98"/>
      <c r="R2464" s="98"/>
      <c r="S2464" s="98"/>
      <c r="T2464" s="98"/>
      <c r="U2464" s="98"/>
      <c r="V2464" s="98"/>
      <c r="W2464" s="98"/>
      <c r="X2464" s="98"/>
      <c r="Y2464" s="98"/>
      <c r="Z2464" s="98"/>
      <c r="AA2464" s="98"/>
      <c r="AE2464" s="98"/>
      <c r="AF2464" s="98"/>
      <c r="AG2464" s="98"/>
      <c r="AH2464" s="98"/>
      <c r="AI2464" s="98"/>
      <c r="AJ2464" s="98"/>
      <c r="AK2464" s="98"/>
    </row>
    <row r="2465" ht="14.25">
      <c r="A2465" s="98"/>
      <c r="B2465" s="98"/>
      <c r="C2465" s="98"/>
      <c r="D2465" s="98"/>
      <c r="E2465" s="98"/>
      <c r="F2465" s="98"/>
      <c r="G2465" s="98"/>
      <c r="H2465" s="98"/>
      <c r="I2465" s="98"/>
      <c r="J2465" s="98"/>
      <c r="K2465" s="98"/>
      <c r="L2465" s="98"/>
      <c r="M2465" s="98"/>
      <c r="R2465" s="98"/>
      <c r="S2465" s="98"/>
      <c r="T2465" s="98"/>
      <c r="U2465" s="98"/>
      <c r="V2465" s="98"/>
      <c r="W2465" s="98"/>
      <c r="X2465" s="98"/>
      <c r="Y2465" s="98"/>
      <c r="Z2465" s="98"/>
      <c r="AA2465" s="98"/>
      <c r="AE2465" s="98"/>
      <c r="AF2465" s="98"/>
      <c r="AG2465" s="98"/>
      <c r="AH2465" s="98"/>
      <c r="AI2465" s="98"/>
      <c r="AJ2465" s="98"/>
      <c r="AK2465" s="98"/>
    </row>
    <row r="2466" ht="14.25">
      <c r="A2466" s="98"/>
      <c r="B2466" s="98"/>
      <c r="C2466" s="98"/>
      <c r="D2466" s="98"/>
      <c r="E2466" s="98"/>
      <c r="F2466" s="98"/>
      <c r="G2466" s="98"/>
      <c r="H2466" s="98"/>
      <c r="I2466" s="98"/>
      <c r="J2466" s="98"/>
      <c r="K2466" s="98"/>
      <c r="L2466" s="98"/>
      <c r="M2466" s="98"/>
      <c r="R2466" s="98"/>
      <c r="S2466" s="98"/>
      <c r="T2466" s="98"/>
      <c r="U2466" s="98"/>
      <c r="V2466" s="98"/>
      <c r="W2466" s="98"/>
      <c r="X2466" s="98"/>
      <c r="Y2466" s="98"/>
      <c r="Z2466" s="98"/>
      <c r="AA2466" s="98"/>
      <c r="AE2466" s="98"/>
      <c r="AF2466" s="98"/>
      <c r="AG2466" s="98"/>
      <c r="AH2466" s="98"/>
      <c r="AI2466" s="98"/>
      <c r="AJ2466" s="98"/>
      <c r="AK2466" s="98"/>
    </row>
    <row r="2467" ht="14.25">
      <c r="A2467" s="98"/>
      <c r="B2467" s="98"/>
      <c r="C2467" s="98"/>
      <c r="D2467" s="98"/>
      <c r="E2467" s="98"/>
      <c r="F2467" s="98"/>
      <c r="G2467" s="98"/>
      <c r="H2467" s="98"/>
      <c r="I2467" s="98"/>
      <c r="J2467" s="98"/>
      <c r="K2467" s="98"/>
      <c r="L2467" s="98"/>
      <c r="M2467" s="98"/>
      <c r="R2467" s="98"/>
      <c r="S2467" s="98"/>
      <c r="T2467" s="98"/>
      <c r="U2467" s="98"/>
      <c r="V2467" s="98"/>
      <c r="W2467" s="98"/>
      <c r="X2467" s="98"/>
      <c r="Y2467" s="98"/>
      <c r="Z2467" s="98"/>
      <c r="AA2467" s="98"/>
      <c r="AE2467" s="98"/>
      <c r="AF2467" s="98"/>
      <c r="AG2467" s="98"/>
      <c r="AH2467" s="98"/>
      <c r="AI2467" s="98"/>
      <c r="AJ2467" s="98"/>
      <c r="AK2467" s="98"/>
    </row>
    <row r="2468" ht="14.25">
      <c r="A2468" s="98"/>
      <c r="B2468" s="98"/>
      <c r="C2468" s="98"/>
      <c r="D2468" s="98"/>
      <c r="E2468" s="98"/>
      <c r="F2468" s="98"/>
      <c r="G2468" s="98"/>
      <c r="H2468" s="98"/>
      <c r="I2468" s="98"/>
      <c r="J2468" s="98"/>
      <c r="K2468" s="98"/>
      <c r="L2468" s="98"/>
      <c r="M2468" s="98"/>
      <c r="R2468" s="98"/>
      <c r="S2468" s="98"/>
      <c r="T2468" s="98"/>
      <c r="U2468" s="98"/>
      <c r="V2468" s="98"/>
      <c r="W2468" s="98"/>
      <c r="X2468" s="98"/>
      <c r="Y2468" s="98"/>
      <c r="Z2468" s="98"/>
      <c r="AA2468" s="98"/>
      <c r="AE2468" s="98"/>
      <c r="AF2468" s="98"/>
      <c r="AG2468" s="98"/>
      <c r="AH2468" s="98"/>
      <c r="AI2468" s="98"/>
      <c r="AJ2468" s="98"/>
      <c r="AK2468" s="98"/>
    </row>
    <row r="2469" ht="14.25">
      <c r="A2469" s="98"/>
      <c r="B2469" s="98"/>
      <c r="C2469" s="98"/>
      <c r="D2469" s="98"/>
      <c r="E2469" s="98"/>
      <c r="F2469" s="98"/>
      <c r="G2469" s="98"/>
      <c r="H2469" s="98"/>
      <c r="I2469" s="98"/>
      <c r="J2469" s="98"/>
      <c r="K2469" s="98"/>
      <c r="L2469" s="98"/>
      <c r="M2469" s="98"/>
      <c r="R2469" s="98"/>
      <c r="S2469" s="98"/>
      <c r="T2469" s="98"/>
      <c r="U2469" s="98"/>
      <c r="V2469" s="98"/>
      <c r="W2469" s="98"/>
      <c r="X2469" s="98"/>
      <c r="Y2469" s="98"/>
      <c r="Z2469" s="98"/>
      <c r="AA2469" s="98"/>
      <c r="AE2469" s="98"/>
      <c r="AF2469" s="98"/>
      <c r="AG2469" s="98"/>
      <c r="AH2469" s="98"/>
      <c r="AI2469" s="98"/>
      <c r="AJ2469" s="98"/>
      <c r="AK2469" s="98"/>
    </row>
    <row r="2470" ht="14.25">
      <c r="A2470" s="98"/>
      <c r="B2470" s="98"/>
      <c r="C2470" s="98"/>
      <c r="D2470" s="98"/>
      <c r="E2470" s="98"/>
      <c r="F2470" s="98"/>
      <c r="G2470" s="98"/>
      <c r="H2470" s="98"/>
      <c r="I2470" s="98"/>
      <c r="J2470" s="98"/>
      <c r="K2470" s="98"/>
      <c r="L2470" s="98"/>
      <c r="M2470" s="98"/>
      <c r="R2470" s="98"/>
      <c r="S2470" s="98"/>
      <c r="T2470" s="98"/>
      <c r="U2470" s="98"/>
      <c r="V2470" s="98"/>
      <c r="W2470" s="98"/>
      <c r="X2470" s="98"/>
      <c r="Y2470" s="98"/>
      <c r="Z2470" s="98"/>
      <c r="AA2470" s="98"/>
      <c r="AE2470" s="98"/>
      <c r="AF2470" s="98"/>
      <c r="AG2470" s="98"/>
      <c r="AH2470" s="98"/>
      <c r="AI2470" s="98"/>
      <c r="AJ2470" s="98"/>
      <c r="AK2470" s="98"/>
    </row>
    <row r="2471" ht="14.25">
      <c r="A2471" s="98"/>
      <c r="B2471" s="98"/>
      <c r="C2471" s="98"/>
      <c r="D2471" s="98"/>
      <c r="E2471" s="98"/>
      <c r="F2471" s="98"/>
      <c r="G2471" s="98"/>
      <c r="H2471" s="98"/>
      <c r="I2471" s="98"/>
      <c r="J2471" s="98"/>
      <c r="K2471" s="98"/>
      <c r="L2471" s="98"/>
      <c r="M2471" s="98"/>
      <c r="R2471" s="98"/>
      <c r="S2471" s="98"/>
      <c r="T2471" s="98"/>
      <c r="U2471" s="98"/>
      <c r="V2471" s="98"/>
      <c r="W2471" s="98"/>
      <c r="X2471" s="98"/>
      <c r="Y2471" s="98"/>
      <c r="Z2471" s="98"/>
      <c r="AA2471" s="98"/>
      <c r="AE2471" s="98"/>
      <c r="AF2471" s="98"/>
      <c r="AG2471" s="98"/>
      <c r="AH2471" s="98"/>
      <c r="AI2471" s="98"/>
      <c r="AJ2471" s="98"/>
      <c r="AK2471" s="98"/>
    </row>
    <row r="2472" ht="14.25">
      <c r="A2472" s="98"/>
      <c r="B2472" s="98"/>
      <c r="C2472" s="98"/>
      <c r="D2472" s="98"/>
      <c r="E2472" s="98"/>
      <c r="F2472" s="98"/>
      <c r="G2472" s="98"/>
      <c r="H2472" s="98"/>
      <c r="I2472" s="98"/>
      <c r="J2472" s="98"/>
      <c r="K2472" s="98"/>
      <c r="L2472" s="98"/>
      <c r="M2472" s="98"/>
      <c r="R2472" s="98"/>
      <c r="S2472" s="98"/>
      <c r="T2472" s="98"/>
      <c r="U2472" s="98"/>
      <c r="V2472" s="98"/>
      <c r="W2472" s="98"/>
      <c r="X2472" s="98"/>
      <c r="Y2472" s="98"/>
      <c r="Z2472" s="98"/>
      <c r="AA2472" s="98"/>
      <c r="AE2472" s="98"/>
      <c r="AF2472" s="98"/>
      <c r="AG2472" s="98"/>
      <c r="AH2472" s="98"/>
      <c r="AI2472" s="98"/>
      <c r="AJ2472" s="98"/>
      <c r="AK2472" s="98"/>
    </row>
    <row r="2473" ht="14.25">
      <c r="A2473" s="98"/>
      <c r="B2473" s="98"/>
      <c r="C2473" s="98"/>
      <c r="D2473" s="98"/>
      <c r="E2473" s="98"/>
      <c r="F2473" s="98"/>
      <c r="G2473" s="98"/>
      <c r="H2473" s="98"/>
      <c r="I2473" s="98"/>
      <c r="J2473" s="98"/>
      <c r="K2473" s="98"/>
      <c r="L2473" s="98"/>
      <c r="M2473" s="98"/>
      <c r="R2473" s="98"/>
      <c r="S2473" s="98"/>
      <c r="T2473" s="98"/>
      <c r="U2473" s="98"/>
      <c r="V2473" s="98"/>
      <c r="W2473" s="98"/>
      <c r="X2473" s="98"/>
      <c r="Y2473" s="98"/>
      <c r="Z2473" s="98"/>
      <c r="AA2473" s="98"/>
      <c r="AE2473" s="98"/>
      <c r="AF2473" s="98"/>
      <c r="AG2473" s="98"/>
      <c r="AH2473" s="98"/>
      <c r="AI2473" s="98"/>
      <c r="AJ2473" s="98"/>
      <c r="AK2473" s="98"/>
    </row>
    <row r="2474" ht="14.25">
      <c r="A2474" s="98"/>
      <c r="B2474" s="98"/>
      <c r="C2474" s="98"/>
      <c r="D2474" s="98"/>
      <c r="E2474" s="98"/>
      <c r="F2474" s="98"/>
      <c r="G2474" s="98"/>
      <c r="H2474" s="98"/>
      <c r="I2474" s="98"/>
      <c r="J2474" s="98"/>
      <c r="K2474" s="98"/>
      <c r="L2474" s="98"/>
      <c r="M2474" s="98"/>
      <c r="R2474" s="98"/>
      <c r="S2474" s="98"/>
      <c r="T2474" s="98"/>
      <c r="U2474" s="98"/>
      <c r="V2474" s="98"/>
      <c r="W2474" s="98"/>
      <c r="X2474" s="98"/>
      <c r="Y2474" s="98"/>
      <c r="Z2474" s="98"/>
      <c r="AA2474" s="98"/>
      <c r="AE2474" s="98"/>
      <c r="AF2474" s="98"/>
      <c r="AG2474" s="98"/>
      <c r="AH2474" s="98"/>
      <c r="AI2474" s="98"/>
      <c r="AJ2474" s="98"/>
      <c r="AK2474" s="98"/>
    </row>
    <row r="2475" ht="14.25">
      <c r="A2475" s="98"/>
      <c r="B2475" s="98"/>
      <c r="C2475" s="98"/>
      <c r="D2475" s="98"/>
      <c r="E2475" s="98"/>
      <c r="F2475" s="98"/>
      <c r="G2475" s="98"/>
      <c r="H2475" s="98"/>
      <c r="I2475" s="98"/>
      <c r="J2475" s="98"/>
      <c r="K2475" s="98"/>
      <c r="L2475" s="98"/>
      <c r="M2475" s="98"/>
      <c r="R2475" s="98"/>
      <c r="S2475" s="98"/>
      <c r="T2475" s="98"/>
      <c r="U2475" s="98"/>
      <c r="V2475" s="98"/>
      <c r="W2475" s="98"/>
      <c r="X2475" s="98"/>
      <c r="Y2475" s="98"/>
      <c r="Z2475" s="98"/>
      <c r="AA2475" s="98"/>
      <c r="AE2475" s="98"/>
      <c r="AF2475" s="98"/>
      <c r="AG2475" s="98"/>
      <c r="AH2475" s="98"/>
      <c r="AI2475" s="98"/>
      <c r="AJ2475" s="98"/>
      <c r="AK2475" s="98"/>
    </row>
    <row r="2476" ht="14.25">
      <c r="A2476" s="98"/>
      <c r="B2476" s="98"/>
      <c r="C2476" s="98"/>
      <c r="D2476" s="98"/>
      <c r="E2476" s="98"/>
      <c r="F2476" s="98"/>
      <c r="G2476" s="98"/>
      <c r="H2476" s="98"/>
      <c r="I2476" s="98"/>
      <c r="J2476" s="98"/>
      <c r="K2476" s="98"/>
      <c r="L2476" s="98"/>
      <c r="M2476" s="98"/>
      <c r="R2476" s="98"/>
      <c r="S2476" s="98"/>
      <c r="T2476" s="98"/>
      <c r="U2476" s="98"/>
      <c r="V2476" s="98"/>
      <c r="W2476" s="98"/>
      <c r="X2476" s="98"/>
      <c r="Y2476" s="98"/>
      <c r="Z2476" s="98"/>
      <c r="AA2476" s="98"/>
      <c r="AE2476" s="98"/>
      <c r="AF2476" s="98"/>
      <c r="AG2476" s="98"/>
      <c r="AH2476" s="98"/>
      <c r="AI2476" s="98"/>
      <c r="AJ2476" s="98"/>
      <c r="AK2476" s="98"/>
    </row>
    <row r="2477" ht="14.25">
      <c r="A2477" s="98"/>
      <c r="B2477" s="98"/>
      <c r="C2477" s="98"/>
      <c r="D2477" s="98"/>
      <c r="E2477" s="98"/>
      <c r="F2477" s="98"/>
      <c r="G2477" s="98"/>
      <c r="H2477" s="98"/>
      <c r="I2477" s="98"/>
      <c r="J2477" s="98"/>
      <c r="K2477" s="98"/>
      <c r="L2477" s="98"/>
      <c r="M2477" s="98"/>
      <c r="R2477" s="98"/>
      <c r="S2477" s="98"/>
      <c r="T2477" s="98"/>
      <c r="U2477" s="98"/>
      <c r="V2477" s="98"/>
      <c r="W2477" s="98"/>
      <c r="X2477" s="98"/>
      <c r="Y2477" s="98"/>
      <c r="Z2477" s="98"/>
      <c r="AA2477" s="98"/>
      <c r="AE2477" s="98"/>
      <c r="AF2477" s="98"/>
      <c r="AG2477" s="98"/>
      <c r="AH2477" s="98"/>
      <c r="AI2477" s="98"/>
      <c r="AJ2477" s="98"/>
      <c r="AK2477" s="98"/>
    </row>
    <row r="2478" ht="14.25">
      <c r="A2478" s="98"/>
      <c r="B2478" s="98"/>
      <c r="C2478" s="98"/>
      <c r="D2478" s="98"/>
      <c r="E2478" s="98"/>
      <c r="F2478" s="98"/>
      <c r="G2478" s="98"/>
      <c r="H2478" s="98"/>
      <c r="I2478" s="98"/>
      <c r="J2478" s="98"/>
      <c r="K2478" s="98"/>
      <c r="L2478" s="98"/>
      <c r="M2478" s="98"/>
      <c r="R2478" s="98"/>
      <c r="S2478" s="98"/>
      <c r="T2478" s="98"/>
      <c r="U2478" s="98"/>
      <c r="V2478" s="98"/>
      <c r="W2478" s="98"/>
      <c r="X2478" s="98"/>
      <c r="Y2478" s="98"/>
      <c r="Z2478" s="98"/>
      <c r="AA2478" s="98"/>
      <c r="AE2478" s="98"/>
      <c r="AF2478" s="98"/>
      <c r="AG2478" s="98"/>
      <c r="AH2478" s="98"/>
      <c r="AI2478" s="98"/>
      <c r="AJ2478" s="98"/>
      <c r="AK2478" s="98"/>
    </row>
    <row r="2479" ht="14.25">
      <c r="A2479" s="98"/>
      <c r="B2479" s="98"/>
      <c r="C2479" s="98"/>
      <c r="D2479" s="98"/>
      <c r="E2479" s="98"/>
      <c r="F2479" s="98"/>
      <c r="G2479" s="98"/>
      <c r="H2479" s="98"/>
      <c r="I2479" s="98"/>
      <c r="J2479" s="98"/>
      <c r="K2479" s="98"/>
      <c r="L2479" s="98"/>
      <c r="M2479" s="98"/>
      <c r="R2479" s="98"/>
      <c r="S2479" s="98"/>
      <c r="T2479" s="98"/>
      <c r="U2479" s="98"/>
      <c r="V2479" s="98"/>
      <c r="W2479" s="98"/>
      <c r="X2479" s="98"/>
      <c r="Y2479" s="98"/>
      <c r="Z2479" s="98"/>
      <c r="AA2479" s="98"/>
      <c r="AE2479" s="98"/>
      <c r="AF2479" s="98"/>
      <c r="AG2479" s="98"/>
      <c r="AH2479" s="98"/>
      <c r="AI2479" s="98"/>
      <c r="AJ2479" s="98"/>
      <c r="AK2479" s="98"/>
    </row>
    <row r="2480" ht="14.25">
      <c r="A2480" s="98"/>
      <c r="B2480" s="98"/>
      <c r="C2480" s="98"/>
      <c r="D2480" s="98"/>
      <c r="E2480" s="98"/>
      <c r="F2480" s="98"/>
      <c r="G2480" s="98"/>
      <c r="H2480" s="98"/>
      <c r="I2480" s="98"/>
      <c r="J2480" s="98"/>
      <c r="K2480" s="98"/>
      <c r="L2480" s="98"/>
      <c r="M2480" s="98"/>
      <c r="R2480" s="98"/>
      <c r="S2480" s="98"/>
      <c r="T2480" s="98"/>
      <c r="U2480" s="98"/>
      <c r="V2480" s="98"/>
      <c r="W2480" s="98"/>
      <c r="X2480" s="98"/>
      <c r="Y2480" s="98"/>
      <c r="Z2480" s="98"/>
      <c r="AA2480" s="98"/>
      <c r="AE2480" s="98"/>
      <c r="AF2480" s="98"/>
      <c r="AG2480" s="98"/>
      <c r="AH2480" s="98"/>
      <c r="AI2480" s="98"/>
      <c r="AJ2480" s="98"/>
      <c r="AK2480" s="98"/>
    </row>
    <row r="2481" ht="14.25">
      <c r="A2481" s="98"/>
      <c r="B2481" s="98"/>
      <c r="C2481" s="98"/>
      <c r="D2481" s="98"/>
      <c r="E2481" s="98"/>
      <c r="F2481" s="98"/>
      <c r="G2481" s="98"/>
      <c r="H2481" s="98"/>
      <c r="I2481" s="98"/>
      <c r="J2481" s="98"/>
      <c r="K2481" s="98"/>
      <c r="L2481" s="98"/>
      <c r="M2481" s="98"/>
      <c r="R2481" s="98"/>
      <c r="S2481" s="98"/>
      <c r="T2481" s="98"/>
      <c r="U2481" s="98"/>
      <c r="V2481" s="98"/>
      <c r="W2481" s="98"/>
      <c r="X2481" s="98"/>
      <c r="Y2481" s="98"/>
      <c r="Z2481" s="98"/>
      <c r="AA2481" s="98"/>
      <c r="AE2481" s="98"/>
      <c r="AF2481" s="98"/>
      <c r="AG2481" s="98"/>
      <c r="AH2481" s="98"/>
      <c r="AI2481" s="98"/>
      <c r="AJ2481" s="98"/>
      <c r="AK2481" s="98"/>
    </row>
    <row r="2482" ht="14.25">
      <c r="A2482" s="98"/>
      <c r="B2482" s="98"/>
      <c r="C2482" s="98"/>
      <c r="D2482" s="98"/>
      <c r="E2482" s="98"/>
      <c r="F2482" s="98"/>
      <c r="G2482" s="98"/>
      <c r="H2482" s="98"/>
      <c r="I2482" s="98"/>
      <c r="J2482" s="98"/>
      <c r="K2482" s="98"/>
      <c r="L2482" s="98"/>
      <c r="M2482" s="98"/>
      <c r="R2482" s="98"/>
      <c r="S2482" s="98"/>
      <c r="T2482" s="98"/>
      <c r="U2482" s="98"/>
      <c r="V2482" s="98"/>
      <c r="W2482" s="98"/>
      <c r="X2482" s="98"/>
      <c r="Y2482" s="98"/>
      <c r="Z2482" s="98"/>
      <c r="AA2482" s="98"/>
      <c r="AE2482" s="98"/>
      <c r="AF2482" s="98"/>
      <c r="AG2482" s="98"/>
      <c r="AH2482" s="98"/>
      <c r="AI2482" s="98"/>
      <c r="AJ2482" s="98"/>
      <c r="AK2482" s="98"/>
    </row>
    <row r="2483" ht="14.25">
      <c r="A2483" s="98"/>
      <c r="B2483" s="98"/>
      <c r="C2483" s="98"/>
      <c r="D2483" s="98"/>
      <c r="E2483" s="98"/>
      <c r="F2483" s="98"/>
      <c r="G2483" s="98"/>
      <c r="H2483" s="98"/>
      <c r="I2483" s="98"/>
      <c r="J2483" s="98"/>
      <c r="K2483" s="98"/>
      <c r="L2483" s="98"/>
      <c r="M2483" s="98"/>
      <c r="R2483" s="98"/>
      <c r="S2483" s="98"/>
      <c r="T2483" s="98"/>
      <c r="U2483" s="98"/>
      <c r="V2483" s="98"/>
      <c r="W2483" s="98"/>
      <c r="X2483" s="98"/>
      <c r="Y2483" s="98"/>
      <c r="Z2483" s="98"/>
      <c r="AA2483" s="98"/>
      <c r="AE2483" s="98"/>
      <c r="AF2483" s="98"/>
      <c r="AG2483" s="98"/>
      <c r="AH2483" s="98"/>
      <c r="AI2483" s="98"/>
      <c r="AJ2483" s="98"/>
      <c r="AK2483" s="98"/>
    </row>
    <row r="2484" ht="14.25">
      <c r="A2484" s="98"/>
      <c r="B2484" s="98"/>
      <c r="C2484" s="98"/>
      <c r="D2484" s="98"/>
      <c r="E2484" s="98"/>
      <c r="F2484" s="98"/>
      <c r="G2484" s="98"/>
      <c r="H2484" s="98"/>
      <c r="I2484" s="98"/>
      <c r="J2484" s="98"/>
      <c r="K2484" s="98"/>
      <c r="L2484" s="98"/>
      <c r="M2484" s="98"/>
      <c r="R2484" s="98"/>
      <c r="S2484" s="98"/>
      <c r="T2484" s="98"/>
      <c r="U2484" s="98"/>
      <c r="V2484" s="98"/>
      <c r="W2484" s="98"/>
      <c r="X2484" s="98"/>
      <c r="Y2484" s="98"/>
      <c r="Z2484" s="98"/>
      <c r="AA2484" s="98"/>
      <c r="AE2484" s="98"/>
      <c r="AF2484" s="98"/>
      <c r="AG2484" s="98"/>
      <c r="AH2484" s="98"/>
      <c r="AI2484" s="98"/>
      <c r="AJ2484" s="98"/>
      <c r="AK2484" s="98"/>
    </row>
    <row r="2485" ht="14.25">
      <c r="A2485" s="98"/>
      <c r="B2485" s="98"/>
      <c r="C2485" s="98"/>
      <c r="D2485" s="98"/>
      <c r="E2485" s="98"/>
      <c r="F2485" s="98"/>
      <c r="G2485" s="98"/>
      <c r="H2485" s="98"/>
      <c r="I2485" s="98"/>
      <c r="J2485" s="98"/>
      <c r="K2485" s="98"/>
      <c r="L2485" s="98"/>
      <c r="M2485" s="98"/>
      <c r="R2485" s="98"/>
      <c r="S2485" s="98"/>
      <c r="T2485" s="98"/>
      <c r="U2485" s="98"/>
      <c r="V2485" s="98"/>
      <c r="W2485" s="98"/>
      <c r="X2485" s="98"/>
      <c r="Y2485" s="98"/>
      <c r="Z2485" s="98"/>
      <c r="AA2485" s="98"/>
      <c r="AE2485" s="98"/>
      <c r="AF2485" s="98"/>
      <c r="AG2485" s="98"/>
      <c r="AH2485" s="98"/>
      <c r="AI2485" s="98"/>
      <c r="AJ2485" s="98"/>
      <c r="AK2485" s="98"/>
    </row>
    <row r="2486" ht="14.25">
      <c r="A2486" s="98"/>
      <c r="B2486" s="98"/>
      <c r="C2486" s="98"/>
      <c r="D2486" s="98"/>
      <c r="E2486" s="98"/>
      <c r="F2486" s="98"/>
      <c r="G2486" s="98"/>
      <c r="H2486" s="98"/>
      <c r="I2486" s="98"/>
      <c r="J2486" s="98"/>
      <c r="K2486" s="98"/>
      <c r="L2486" s="98"/>
      <c r="M2486" s="98"/>
      <c r="R2486" s="98"/>
      <c r="S2486" s="98"/>
      <c r="T2486" s="98"/>
      <c r="U2486" s="98"/>
      <c r="V2486" s="98"/>
      <c r="W2486" s="98"/>
      <c r="X2486" s="98"/>
      <c r="Y2486" s="98"/>
      <c r="Z2486" s="98"/>
      <c r="AA2486" s="98"/>
      <c r="AE2486" s="98"/>
      <c r="AF2486" s="98"/>
      <c r="AG2486" s="98"/>
      <c r="AH2486" s="98"/>
      <c r="AI2486" s="98"/>
      <c r="AJ2486" s="98"/>
      <c r="AK2486" s="98"/>
    </row>
    <row r="2487" ht="14.25">
      <c r="A2487" s="98"/>
      <c r="B2487" s="98"/>
      <c r="C2487" s="98"/>
      <c r="D2487" s="98"/>
      <c r="E2487" s="98"/>
      <c r="F2487" s="98"/>
      <c r="G2487" s="98"/>
      <c r="H2487" s="98"/>
      <c r="I2487" s="98"/>
      <c r="J2487" s="98"/>
      <c r="K2487" s="98"/>
      <c r="L2487" s="98"/>
      <c r="M2487" s="98"/>
      <c r="R2487" s="98"/>
      <c r="S2487" s="98"/>
      <c r="T2487" s="98"/>
      <c r="U2487" s="98"/>
      <c r="V2487" s="98"/>
      <c r="W2487" s="98"/>
      <c r="X2487" s="98"/>
      <c r="Y2487" s="98"/>
      <c r="Z2487" s="98"/>
      <c r="AA2487" s="98"/>
      <c r="AE2487" s="98"/>
      <c r="AF2487" s="98"/>
      <c r="AG2487" s="98"/>
      <c r="AH2487" s="98"/>
      <c r="AI2487" s="98"/>
      <c r="AJ2487" s="98"/>
      <c r="AK2487" s="98"/>
    </row>
    <row r="2488" ht="14.25">
      <c r="A2488" s="98"/>
      <c r="B2488" s="98"/>
      <c r="C2488" s="98"/>
      <c r="D2488" s="98"/>
      <c r="E2488" s="98"/>
      <c r="F2488" s="98"/>
      <c r="G2488" s="98"/>
      <c r="H2488" s="98"/>
      <c r="I2488" s="98"/>
      <c r="J2488" s="98"/>
      <c r="K2488" s="98"/>
      <c r="L2488" s="98"/>
      <c r="M2488" s="98"/>
      <c r="R2488" s="98"/>
      <c r="S2488" s="98"/>
      <c r="T2488" s="98"/>
      <c r="U2488" s="98"/>
      <c r="V2488" s="98"/>
      <c r="W2488" s="98"/>
      <c r="X2488" s="98"/>
      <c r="Y2488" s="98"/>
      <c r="Z2488" s="98"/>
      <c r="AA2488" s="98"/>
      <c r="AE2488" s="98"/>
      <c r="AF2488" s="98"/>
      <c r="AG2488" s="98"/>
      <c r="AH2488" s="98"/>
      <c r="AI2488" s="98"/>
      <c r="AJ2488" s="98"/>
      <c r="AK2488" s="98"/>
    </row>
    <row r="2489" ht="14.25">
      <c r="A2489" s="98"/>
      <c r="B2489" s="98"/>
      <c r="C2489" s="98"/>
      <c r="D2489" s="98"/>
      <c r="E2489" s="98"/>
      <c r="F2489" s="98"/>
      <c r="G2489" s="98"/>
      <c r="H2489" s="98"/>
      <c r="I2489" s="98"/>
      <c r="J2489" s="98"/>
      <c r="K2489" s="98"/>
      <c r="L2489" s="98"/>
      <c r="M2489" s="98"/>
      <c r="R2489" s="98"/>
      <c r="S2489" s="98"/>
      <c r="T2489" s="98"/>
      <c r="U2489" s="98"/>
      <c r="V2489" s="98"/>
      <c r="W2489" s="98"/>
      <c r="X2489" s="98"/>
      <c r="Y2489" s="98"/>
      <c r="Z2489" s="98"/>
      <c r="AA2489" s="98"/>
      <c r="AE2489" s="98"/>
      <c r="AF2489" s="98"/>
      <c r="AG2489" s="98"/>
      <c r="AH2489" s="98"/>
      <c r="AI2489" s="98"/>
      <c r="AJ2489" s="98"/>
      <c r="AK2489" s="98"/>
    </row>
    <row r="2490" ht="14.25">
      <c r="A2490" s="98"/>
      <c r="B2490" s="98"/>
      <c r="C2490" s="98"/>
      <c r="D2490" s="98"/>
      <c r="E2490" s="98"/>
      <c r="F2490" s="98"/>
      <c r="G2490" s="98"/>
      <c r="H2490" s="98"/>
      <c r="I2490" s="98"/>
      <c r="J2490" s="98"/>
      <c r="K2490" s="98"/>
      <c r="L2490" s="98"/>
      <c r="M2490" s="98"/>
      <c r="R2490" s="98"/>
      <c r="S2490" s="98"/>
      <c r="T2490" s="98"/>
      <c r="U2490" s="98"/>
      <c r="V2490" s="98"/>
      <c r="W2490" s="98"/>
      <c r="X2490" s="98"/>
      <c r="Y2490" s="98"/>
      <c r="Z2490" s="98"/>
      <c r="AA2490" s="98"/>
      <c r="AE2490" s="98"/>
      <c r="AF2490" s="98"/>
      <c r="AG2490" s="98"/>
      <c r="AH2490" s="98"/>
      <c r="AI2490" s="98"/>
      <c r="AJ2490" s="98"/>
      <c r="AK2490" s="98"/>
    </row>
    <row r="2491" ht="14.25">
      <c r="A2491" s="98"/>
      <c r="B2491" s="98"/>
      <c r="C2491" s="98"/>
      <c r="D2491" s="98"/>
      <c r="E2491" s="98"/>
      <c r="F2491" s="98"/>
      <c r="G2491" s="98"/>
      <c r="H2491" s="98"/>
      <c r="I2491" s="98"/>
      <c r="J2491" s="98"/>
      <c r="K2491" s="98"/>
      <c r="L2491" s="98"/>
      <c r="M2491" s="98"/>
      <c r="R2491" s="98"/>
      <c r="S2491" s="98"/>
      <c r="T2491" s="98"/>
      <c r="U2491" s="98"/>
      <c r="V2491" s="98"/>
      <c r="W2491" s="98"/>
      <c r="X2491" s="98"/>
      <c r="Y2491" s="98"/>
      <c r="Z2491" s="98"/>
      <c r="AA2491" s="98"/>
      <c r="AE2491" s="98"/>
      <c r="AF2491" s="98"/>
      <c r="AG2491" s="98"/>
      <c r="AH2491" s="98"/>
      <c r="AI2491" s="98"/>
      <c r="AJ2491" s="98"/>
      <c r="AK2491" s="98"/>
    </row>
    <row r="2492" ht="14.25">
      <c r="A2492" s="98"/>
      <c r="B2492" s="98"/>
      <c r="C2492" s="98"/>
      <c r="D2492" s="98"/>
      <c r="E2492" s="98"/>
      <c r="F2492" s="98"/>
      <c r="G2492" s="98"/>
      <c r="H2492" s="98"/>
      <c r="I2492" s="98"/>
      <c r="J2492" s="98"/>
      <c r="K2492" s="98"/>
      <c r="L2492" s="98"/>
      <c r="M2492" s="98"/>
      <c r="R2492" s="98"/>
      <c r="S2492" s="98"/>
      <c r="T2492" s="98"/>
      <c r="U2492" s="98"/>
      <c r="V2492" s="98"/>
      <c r="W2492" s="98"/>
      <c r="X2492" s="98"/>
      <c r="Y2492" s="98"/>
      <c r="Z2492" s="98"/>
      <c r="AA2492" s="98"/>
      <c r="AE2492" s="98"/>
      <c r="AF2492" s="98"/>
      <c r="AG2492" s="98"/>
      <c r="AH2492" s="98"/>
      <c r="AI2492" s="98"/>
      <c r="AJ2492" s="98"/>
      <c r="AK2492" s="98"/>
    </row>
    <row r="2493" ht="14.25">
      <c r="A2493" s="98"/>
      <c r="B2493" s="98"/>
      <c r="C2493" s="98"/>
      <c r="D2493" s="98"/>
      <c r="E2493" s="98"/>
      <c r="F2493" s="98"/>
      <c r="G2493" s="98"/>
      <c r="H2493" s="98"/>
      <c r="I2493" s="98"/>
      <c r="J2493" s="98"/>
      <c r="K2493" s="98"/>
      <c r="L2493" s="98"/>
      <c r="M2493" s="98"/>
      <c r="R2493" s="98"/>
      <c r="S2493" s="98"/>
      <c r="T2493" s="98"/>
      <c r="U2493" s="98"/>
      <c r="V2493" s="98"/>
      <c r="W2493" s="98"/>
      <c r="X2493" s="98"/>
      <c r="Y2493" s="98"/>
      <c r="Z2493" s="98"/>
      <c r="AA2493" s="98"/>
      <c r="AE2493" s="98"/>
      <c r="AF2493" s="98"/>
      <c r="AG2493" s="98"/>
      <c r="AH2493" s="98"/>
      <c r="AI2493" s="98"/>
      <c r="AJ2493" s="98"/>
      <c r="AK2493" s="98"/>
    </row>
    <row r="2494" ht="14.25">
      <c r="A2494" s="98"/>
      <c r="B2494" s="98"/>
      <c r="C2494" s="98"/>
      <c r="D2494" s="98"/>
      <c r="E2494" s="98"/>
      <c r="F2494" s="98"/>
      <c r="G2494" s="98"/>
      <c r="H2494" s="98"/>
      <c r="I2494" s="98"/>
      <c r="J2494" s="98"/>
      <c r="K2494" s="98"/>
      <c r="L2494" s="98"/>
      <c r="M2494" s="98"/>
      <c r="R2494" s="98"/>
      <c r="S2494" s="98"/>
      <c r="T2494" s="98"/>
      <c r="U2494" s="98"/>
      <c r="V2494" s="98"/>
      <c r="W2494" s="98"/>
      <c r="X2494" s="98"/>
      <c r="Y2494" s="98"/>
      <c r="Z2494" s="98"/>
      <c r="AA2494" s="98"/>
      <c r="AE2494" s="98"/>
      <c r="AF2494" s="98"/>
      <c r="AG2494" s="98"/>
      <c r="AH2494" s="98"/>
      <c r="AI2494" s="98"/>
      <c r="AJ2494" s="98"/>
      <c r="AK2494" s="98"/>
    </row>
    <row r="2495" ht="14.25">
      <c r="A2495" s="98"/>
      <c r="B2495" s="98"/>
      <c r="C2495" s="98"/>
      <c r="D2495" s="98"/>
      <c r="E2495" s="98"/>
      <c r="F2495" s="98"/>
      <c r="G2495" s="98"/>
      <c r="H2495" s="98"/>
      <c r="I2495" s="98"/>
      <c r="J2495" s="98"/>
      <c r="K2495" s="98"/>
      <c r="L2495" s="98"/>
      <c r="M2495" s="98"/>
      <c r="R2495" s="98"/>
      <c r="S2495" s="98"/>
      <c r="T2495" s="98"/>
      <c r="U2495" s="98"/>
      <c r="V2495" s="98"/>
      <c r="W2495" s="98"/>
      <c r="X2495" s="98"/>
      <c r="Y2495" s="98"/>
      <c r="Z2495" s="98"/>
      <c r="AA2495" s="98"/>
      <c r="AE2495" s="98"/>
      <c r="AF2495" s="98"/>
      <c r="AG2495" s="98"/>
      <c r="AH2495" s="98"/>
      <c r="AI2495" s="98"/>
      <c r="AJ2495" s="98"/>
      <c r="AK2495" s="98"/>
    </row>
    <row r="2496" ht="14.25">
      <c r="A2496" s="98"/>
      <c r="B2496" s="98"/>
      <c r="C2496" s="98"/>
      <c r="D2496" s="98"/>
      <c r="E2496" s="98"/>
      <c r="F2496" s="98"/>
      <c r="G2496" s="98"/>
      <c r="H2496" s="98"/>
      <c r="I2496" s="98"/>
      <c r="J2496" s="98"/>
      <c r="K2496" s="98"/>
      <c r="L2496" s="98"/>
      <c r="M2496" s="98"/>
      <c r="R2496" s="98"/>
      <c r="S2496" s="98"/>
      <c r="T2496" s="98"/>
      <c r="U2496" s="98"/>
      <c r="V2496" s="98"/>
      <c r="W2496" s="98"/>
      <c r="X2496" s="98"/>
      <c r="Y2496" s="98"/>
      <c r="Z2496" s="98"/>
      <c r="AA2496" s="98"/>
      <c r="AE2496" s="98"/>
      <c r="AF2496" s="98"/>
      <c r="AG2496" s="98"/>
      <c r="AH2496" s="98"/>
      <c r="AI2496" s="98"/>
      <c r="AJ2496" s="98"/>
      <c r="AK2496" s="98"/>
    </row>
    <row r="2497" ht="14.25">
      <c r="A2497" s="98"/>
      <c r="B2497" s="98"/>
      <c r="C2497" s="98"/>
      <c r="D2497" s="98"/>
      <c r="E2497" s="98"/>
      <c r="F2497" s="98"/>
      <c r="G2497" s="98"/>
      <c r="H2497" s="98"/>
      <c r="I2497" s="98"/>
      <c r="J2497" s="98"/>
      <c r="K2497" s="98"/>
      <c r="L2497" s="98"/>
      <c r="M2497" s="98"/>
      <c r="R2497" s="98"/>
      <c r="S2497" s="98"/>
      <c r="T2497" s="98"/>
      <c r="U2497" s="98"/>
      <c r="V2497" s="98"/>
      <c r="W2497" s="98"/>
      <c r="X2497" s="98"/>
      <c r="Y2497" s="98"/>
      <c r="Z2497" s="98"/>
      <c r="AA2497" s="98"/>
      <c r="AE2497" s="98"/>
      <c r="AF2497" s="98"/>
      <c r="AG2497" s="98"/>
      <c r="AH2497" s="98"/>
      <c r="AI2497" s="98"/>
      <c r="AJ2497" s="98"/>
      <c r="AK2497" s="98"/>
    </row>
    <row r="2498" ht="14.25">
      <c r="A2498" s="98"/>
      <c r="B2498" s="98"/>
      <c r="C2498" s="98"/>
      <c r="D2498" s="98"/>
      <c r="E2498" s="98"/>
      <c r="F2498" s="98"/>
      <c r="G2498" s="98"/>
      <c r="H2498" s="98"/>
      <c r="I2498" s="98"/>
      <c r="J2498" s="98"/>
      <c r="K2498" s="98"/>
      <c r="L2498" s="98"/>
      <c r="M2498" s="98"/>
      <c r="R2498" s="98"/>
      <c r="S2498" s="98"/>
      <c r="T2498" s="98"/>
      <c r="U2498" s="98"/>
      <c r="V2498" s="98"/>
      <c r="W2498" s="98"/>
      <c r="X2498" s="98"/>
      <c r="Y2498" s="98"/>
      <c r="Z2498" s="98"/>
      <c r="AA2498" s="98"/>
      <c r="AE2498" s="98"/>
      <c r="AF2498" s="98"/>
      <c r="AG2498" s="98"/>
      <c r="AH2498" s="98"/>
      <c r="AI2498" s="98"/>
      <c r="AJ2498" s="98"/>
      <c r="AK2498" s="98"/>
    </row>
    <row r="2499" ht="14.25">
      <c r="A2499" s="98"/>
      <c r="B2499" s="98"/>
      <c r="C2499" s="98"/>
      <c r="D2499" s="98"/>
      <c r="E2499" s="98"/>
      <c r="F2499" s="98"/>
      <c r="G2499" s="98"/>
      <c r="H2499" s="98"/>
      <c r="I2499" s="98"/>
      <c r="J2499" s="98"/>
      <c r="K2499" s="98"/>
      <c r="L2499" s="98"/>
      <c r="M2499" s="98"/>
      <c r="R2499" s="98"/>
      <c r="S2499" s="98"/>
      <c r="T2499" s="98"/>
      <c r="U2499" s="98"/>
      <c r="V2499" s="98"/>
      <c r="W2499" s="98"/>
      <c r="X2499" s="98"/>
      <c r="Y2499" s="98"/>
      <c r="Z2499" s="98"/>
      <c r="AA2499" s="98"/>
      <c r="AE2499" s="98"/>
      <c r="AF2499" s="98"/>
      <c r="AG2499" s="98"/>
      <c r="AH2499" s="98"/>
      <c r="AI2499" s="98"/>
      <c r="AJ2499" s="98"/>
      <c r="AK2499" s="98"/>
    </row>
    <row r="2500" ht="14.25">
      <c r="A2500" s="98"/>
      <c r="B2500" s="98"/>
      <c r="C2500" s="98"/>
      <c r="D2500" s="98"/>
      <c r="E2500" s="98"/>
      <c r="F2500" s="98"/>
      <c r="G2500" s="98"/>
      <c r="H2500" s="98"/>
      <c r="I2500" s="98"/>
      <c r="J2500" s="98"/>
      <c r="K2500" s="98"/>
      <c r="L2500" s="98"/>
      <c r="M2500" s="98"/>
      <c r="R2500" s="98"/>
      <c r="S2500" s="98"/>
      <c r="T2500" s="98"/>
      <c r="U2500" s="98"/>
      <c r="V2500" s="98"/>
      <c r="W2500" s="98"/>
      <c r="X2500" s="98"/>
      <c r="Y2500" s="98"/>
      <c r="Z2500" s="98"/>
      <c r="AA2500" s="98"/>
      <c r="AE2500" s="98"/>
      <c r="AF2500" s="98"/>
      <c r="AG2500" s="98"/>
      <c r="AH2500" s="98"/>
      <c r="AI2500" s="98"/>
      <c r="AJ2500" s="98"/>
      <c r="AK2500" s="98"/>
    </row>
    <row r="2501" ht="14.25">
      <c r="A2501" s="98"/>
      <c r="B2501" s="98"/>
      <c r="C2501" s="98"/>
      <c r="D2501" s="98"/>
      <c r="E2501" s="98"/>
      <c r="F2501" s="98"/>
      <c r="G2501" s="98"/>
      <c r="H2501" s="98"/>
      <c r="I2501" s="98"/>
      <c r="J2501" s="98"/>
      <c r="K2501" s="98"/>
      <c r="L2501" s="98"/>
      <c r="M2501" s="98"/>
      <c r="R2501" s="98"/>
      <c r="S2501" s="98"/>
      <c r="T2501" s="98"/>
      <c r="U2501" s="98"/>
      <c r="V2501" s="98"/>
      <c r="W2501" s="98"/>
      <c r="X2501" s="98"/>
      <c r="Y2501" s="98"/>
      <c r="Z2501" s="98"/>
      <c r="AA2501" s="98"/>
      <c r="AE2501" s="98"/>
      <c r="AF2501" s="98"/>
      <c r="AG2501" s="98"/>
      <c r="AH2501" s="98"/>
      <c r="AI2501" s="98"/>
      <c r="AJ2501" s="98"/>
      <c r="AK2501" s="98"/>
    </row>
    <row r="2502" ht="14.25">
      <c r="A2502" s="98"/>
      <c r="B2502" s="98"/>
      <c r="C2502" s="98"/>
      <c r="D2502" s="98"/>
      <c r="E2502" s="98"/>
      <c r="F2502" s="98"/>
      <c r="G2502" s="98"/>
      <c r="H2502" s="98"/>
      <c r="I2502" s="98"/>
      <c r="J2502" s="98"/>
      <c r="K2502" s="98"/>
      <c r="L2502" s="98"/>
      <c r="M2502" s="98"/>
      <c r="R2502" s="98"/>
      <c r="S2502" s="98"/>
      <c r="T2502" s="98"/>
      <c r="U2502" s="98"/>
      <c r="V2502" s="98"/>
      <c r="W2502" s="98"/>
      <c r="X2502" s="98"/>
      <c r="Y2502" s="98"/>
      <c r="Z2502" s="98"/>
      <c r="AA2502" s="98"/>
      <c r="AE2502" s="98"/>
      <c r="AF2502" s="98"/>
      <c r="AG2502" s="98"/>
      <c r="AH2502" s="98"/>
      <c r="AI2502" s="98"/>
      <c r="AJ2502" s="98"/>
      <c r="AK2502" s="98"/>
    </row>
    <row r="2503" ht="14.25">
      <c r="A2503" s="98"/>
      <c r="B2503" s="98"/>
      <c r="C2503" s="98"/>
      <c r="D2503" s="98"/>
      <c r="E2503" s="98"/>
      <c r="F2503" s="98"/>
      <c r="G2503" s="98"/>
      <c r="H2503" s="98"/>
      <c r="I2503" s="98"/>
      <c r="J2503" s="98"/>
      <c r="K2503" s="98"/>
      <c r="L2503" s="98"/>
      <c r="M2503" s="98"/>
      <c r="R2503" s="98"/>
      <c r="S2503" s="98"/>
      <c r="T2503" s="98"/>
      <c r="U2503" s="98"/>
      <c r="V2503" s="98"/>
      <c r="W2503" s="98"/>
      <c r="X2503" s="98"/>
      <c r="Y2503" s="98"/>
      <c r="Z2503" s="98"/>
      <c r="AA2503" s="98"/>
      <c r="AE2503" s="98"/>
      <c r="AF2503" s="98"/>
      <c r="AG2503" s="98"/>
      <c r="AH2503" s="98"/>
      <c r="AI2503" s="98"/>
      <c r="AJ2503" s="98"/>
      <c r="AK2503" s="98"/>
    </row>
    <row r="2504" ht="14.25">
      <c r="A2504" s="98"/>
      <c r="B2504" s="98"/>
      <c r="C2504" s="98"/>
      <c r="D2504" s="98"/>
      <c r="E2504" s="98"/>
      <c r="F2504" s="98"/>
      <c r="G2504" s="98"/>
      <c r="H2504" s="98"/>
      <c r="I2504" s="98"/>
      <c r="J2504" s="98"/>
      <c r="K2504" s="98"/>
      <c r="L2504" s="98"/>
      <c r="M2504" s="98"/>
      <c r="R2504" s="98"/>
      <c r="S2504" s="98"/>
      <c r="T2504" s="98"/>
      <c r="U2504" s="98"/>
      <c r="V2504" s="98"/>
      <c r="W2504" s="98"/>
      <c r="X2504" s="98"/>
      <c r="Y2504" s="98"/>
      <c r="Z2504" s="98"/>
      <c r="AA2504" s="98"/>
      <c r="AE2504" s="98"/>
      <c r="AF2504" s="98"/>
      <c r="AG2504" s="98"/>
      <c r="AH2504" s="98"/>
      <c r="AI2504" s="98"/>
      <c r="AJ2504" s="98"/>
      <c r="AK2504" s="98"/>
    </row>
    <row r="2505" ht="14.25">
      <c r="A2505" s="98"/>
      <c r="B2505" s="98"/>
      <c r="C2505" s="98"/>
      <c r="D2505" s="98"/>
      <c r="E2505" s="98"/>
      <c r="F2505" s="98"/>
      <c r="G2505" s="98"/>
      <c r="H2505" s="98"/>
      <c r="I2505" s="98"/>
      <c r="J2505" s="98"/>
      <c r="K2505" s="98"/>
      <c r="L2505" s="98"/>
      <c r="M2505" s="98"/>
      <c r="R2505" s="98"/>
      <c r="S2505" s="98"/>
      <c r="T2505" s="98"/>
      <c r="U2505" s="98"/>
      <c r="V2505" s="98"/>
      <c r="W2505" s="98"/>
      <c r="X2505" s="98"/>
      <c r="Y2505" s="98"/>
      <c r="Z2505" s="98"/>
      <c r="AA2505" s="98"/>
      <c r="AE2505" s="98"/>
      <c r="AF2505" s="98"/>
      <c r="AG2505" s="98"/>
      <c r="AH2505" s="98"/>
      <c r="AI2505" s="98"/>
      <c r="AJ2505" s="98"/>
      <c r="AK2505" s="98"/>
    </row>
    <row r="2506" ht="14.25">
      <c r="A2506" s="98"/>
      <c r="B2506" s="98"/>
      <c r="C2506" s="98"/>
      <c r="D2506" s="98"/>
      <c r="E2506" s="98"/>
      <c r="F2506" s="98"/>
      <c r="G2506" s="98"/>
      <c r="H2506" s="98"/>
      <c r="I2506" s="98"/>
      <c r="J2506" s="98"/>
      <c r="K2506" s="98"/>
      <c r="L2506" s="98"/>
      <c r="M2506" s="98"/>
      <c r="R2506" s="98"/>
      <c r="S2506" s="98"/>
      <c r="T2506" s="98"/>
      <c r="U2506" s="98"/>
      <c r="V2506" s="98"/>
      <c r="W2506" s="98"/>
      <c r="X2506" s="98"/>
      <c r="Y2506" s="98"/>
      <c r="Z2506" s="98"/>
      <c r="AA2506" s="98"/>
      <c r="AE2506" s="98"/>
      <c r="AF2506" s="98"/>
      <c r="AG2506" s="98"/>
      <c r="AH2506" s="98"/>
      <c r="AI2506" s="98"/>
      <c r="AJ2506" s="98"/>
      <c r="AK2506" s="98"/>
    </row>
    <row r="2507" ht="14.25">
      <c r="A2507" s="98"/>
      <c r="B2507" s="98"/>
      <c r="C2507" s="98"/>
      <c r="D2507" s="98"/>
      <c r="E2507" s="98"/>
      <c r="F2507" s="98"/>
      <c r="G2507" s="98"/>
      <c r="H2507" s="98"/>
      <c r="I2507" s="98"/>
      <c r="J2507" s="98"/>
      <c r="K2507" s="98"/>
      <c r="L2507" s="98"/>
      <c r="M2507" s="98"/>
      <c r="R2507" s="98"/>
      <c r="S2507" s="98"/>
      <c r="T2507" s="98"/>
      <c r="U2507" s="98"/>
      <c r="V2507" s="98"/>
      <c r="W2507" s="98"/>
      <c r="X2507" s="98"/>
      <c r="Y2507" s="98"/>
      <c r="Z2507" s="98"/>
      <c r="AA2507" s="98"/>
      <c r="AE2507" s="98"/>
      <c r="AF2507" s="98"/>
      <c r="AG2507" s="98"/>
      <c r="AH2507" s="98"/>
      <c r="AI2507" s="98"/>
      <c r="AJ2507" s="98"/>
      <c r="AK2507" s="98"/>
    </row>
    <row r="2508" ht="14.25">
      <c r="A2508" s="98"/>
      <c r="B2508" s="98"/>
      <c r="C2508" s="98"/>
      <c r="D2508" s="98"/>
      <c r="E2508" s="98"/>
      <c r="F2508" s="98"/>
      <c r="G2508" s="98"/>
      <c r="H2508" s="98"/>
      <c r="I2508" s="98"/>
      <c r="J2508" s="98"/>
      <c r="K2508" s="98"/>
      <c r="L2508" s="98"/>
      <c r="M2508" s="98"/>
      <c r="R2508" s="98"/>
      <c r="S2508" s="98"/>
      <c r="T2508" s="98"/>
      <c r="U2508" s="98"/>
      <c r="V2508" s="98"/>
      <c r="W2508" s="98"/>
      <c r="X2508" s="98"/>
      <c r="Y2508" s="98"/>
      <c r="Z2508" s="98"/>
      <c r="AA2508" s="98"/>
      <c r="AE2508" s="98"/>
      <c r="AF2508" s="98"/>
      <c r="AG2508" s="98"/>
      <c r="AH2508" s="98"/>
      <c r="AI2508" s="98"/>
      <c r="AJ2508" s="98"/>
      <c r="AK2508" s="98"/>
    </row>
    <row r="2509" ht="14.25">
      <c r="A2509" s="98"/>
      <c r="B2509" s="98"/>
      <c r="C2509" s="98"/>
      <c r="D2509" s="98"/>
      <c r="E2509" s="98"/>
      <c r="F2509" s="98"/>
      <c r="G2509" s="98"/>
      <c r="H2509" s="98"/>
      <c r="I2509" s="98"/>
      <c r="J2509" s="98"/>
      <c r="K2509" s="98"/>
      <c r="L2509" s="98"/>
      <c r="M2509" s="98"/>
      <c r="R2509" s="98"/>
      <c r="S2509" s="98"/>
      <c r="T2509" s="98"/>
      <c r="U2509" s="98"/>
      <c r="V2509" s="98"/>
      <c r="W2509" s="98"/>
      <c r="X2509" s="98"/>
      <c r="Y2509" s="98"/>
      <c r="Z2509" s="98"/>
      <c r="AA2509" s="98"/>
      <c r="AE2509" s="98"/>
      <c r="AF2509" s="98"/>
      <c r="AG2509" s="98"/>
      <c r="AH2509" s="98"/>
      <c r="AI2509" s="98"/>
      <c r="AJ2509" s="98"/>
      <c r="AK2509" s="98"/>
    </row>
    <row r="2510" ht="14.25">
      <c r="A2510" s="98"/>
      <c r="B2510" s="98"/>
      <c r="C2510" s="98"/>
      <c r="D2510" s="98"/>
      <c r="E2510" s="98"/>
      <c r="F2510" s="98"/>
      <c r="G2510" s="98"/>
      <c r="H2510" s="98"/>
      <c r="I2510" s="98"/>
      <c r="J2510" s="98"/>
      <c r="K2510" s="98"/>
      <c r="L2510" s="98"/>
      <c r="M2510" s="98"/>
      <c r="R2510" s="98"/>
      <c r="S2510" s="98"/>
      <c r="T2510" s="98"/>
      <c r="U2510" s="98"/>
      <c r="V2510" s="98"/>
      <c r="W2510" s="98"/>
      <c r="X2510" s="98"/>
      <c r="Y2510" s="98"/>
      <c r="Z2510" s="98"/>
      <c r="AA2510" s="98"/>
      <c r="AE2510" s="98"/>
      <c r="AF2510" s="98"/>
      <c r="AG2510" s="98"/>
      <c r="AH2510" s="98"/>
      <c r="AI2510" s="98"/>
      <c r="AJ2510" s="98"/>
      <c r="AK2510" s="98"/>
    </row>
    <row r="2511" ht="14.25">
      <c r="A2511" s="98"/>
      <c r="B2511" s="98"/>
      <c r="C2511" s="98"/>
      <c r="D2511" s="98"/>
      <c r="E2511" s="98"/>
      <c r="F2511" s="98"/>
      <c r="G2511" s="98"/>
      <c r="H2511" s="98"/>
      <c r="I2511" s="98"/>
      <c r="J2511" s="98"/>
      <c r="K2511" s="98"/>
      <c r="L2511" s="98"/>
      <c r="M2511" s="98"/>
      <c r="R2511" s="98"/>
      <c r="S2511" s="98"/>
      <c r="T2511" s="98"/>
      <c r="U2511" s="98"/>
      <c r="V2511" s="98"/>
      <c r="W2511" s="98"/>
      <c r="X2511" s="98"/>
      <c r="Y2511" s="98"/>
      <c r="Z2511" s="98"/>
      <c r="AA2511" s="98"/>
      <c r="AE2511" s="98"/>
      <c r="AF2511" s="98"/>
      <c r="AG2511" s="98"/>
      <c r="AH2511" s="98"/>
      <c r="AI2511" s="98"/>
      <c r="AJ2511" s="98"/>
      <c r="AK2511" s="98"/>
    </row>
    <row r="2512" ht="14.25">
      <c r="A2512" s="98"/>
      <c r="B2512" s="98"/>
      <c r="C2512" s="98"/>
      <c r="D2512" s="98"/>
      <c r="E2512" s="98"/>
      <c r="F2512" s="98"/>
      <c r="G2512" s="98"/>
      <c r="H2512" s="98"/>
      <c r="I2512" s="98"/>
      <c r="J2512" s="98"/>
      <c r="K2512" s="98"/>
      <c r="L2512" s="98"/>
      <c r="M2512" s="98"/>
      <c r="R2512" s="98"/>
      <c r="S2512" s="98"/>
      <c r="T2512" s="98"/>
      <c r="U2512" s="98"/>
      <c r="V2512" s="98"/>
      <c r="W2512" s="98"/>
      <c r="X2512" s="98"/>
      <c r="Y2512" s="98"/>
      <c r="Z2512" s="98"/>
      <c r="AA2512" s="98"/>
      <c r="AE2512" s="98"/>
      <c r="AF2512" s="98"/>
      <c r="AG2512" s="98"/>
      <c r="AH2512" s="98"/>
      <c r="AI2512" s="98"/>
      <c r="AJ2512" s="98"/>
      <c r="AK2512" s="98"/>
    </row>
    <row r="2513" ht="14.25">
      <c r="A2513" s="98"/>
      <c r="B2513" s="98"/>
      <c r="C2513" s="98"/>
      <c r="D2513" s="98"/>
      <c r="E2513" s="98"/>
      <c r="F2513" s="98"/>
      <c r="G2513" s="98"/>
      <c r="H2513" s="98"/>
      <c r="I2513" s="98"/>
      <c r="J2513" s="98"/>
      <c r="K2513" s="98"/>
      <c r="L2513" s="98"/>
      <c r="M2513" s="98"/>
      <c r="R2513" s="98"/>
      <c r="S2513" s="98"/>
      <c r="T2513" s="98"/>
      <c r="U2513" s="98"/>
      <c r="V2513" s="98"/>
      <c r="W2513" s="98"/>
      <c r="X2513" s="98"/>
      <c r="Y2513" s="98"/>
      <c r="Z2513" s="98"/>
      <c r="AA2513" s="98"/>
      <c r="AE2513" s="98"/>
      <c r="AF2513" s="98"/>
      <c r="AG2513" s="98"/>
      <c r="AH2513" s="98"/>
      <c r="AI2513" s="98"/>
      <c r="AJ2513" s="98"/>
      <c r="AK2513" s="98"/>
    </row>
    <row r="2514" ht="14.25">
      <c r="A2514" s="98"/>
      <c r="B2514" s="98"/>
      <c r="C2514" s="98"/>
      <c r="D2514" s="98"/>
      <c r="E2514" s="98"/>
      <c r="F2514" s="98"/>
      <c r="G2514" s="98"/>
      <c r="H2514" s="98"/>
      <c r="I2514" s="98"/>
      <c r="J2514" s="98"/>
      <c r="K2514" s="98"/>
      <c r="L2514" s="98"/>
      <c r="M2514" s="98"/>
      <c r="R2514" s="98"/>
      <c r="S2514" s="98"/>
      <c r="T2514" s="98"/>
      <c r="U2514" s="98"/>
      <c r="V2514" s="98"/>
      <c r="W2514" s="98"/>
      <c r="X2514" s="98"/>
      <c r="Y2514" s="98"/>
      <c r="Z2514" s="98"/>
      <c r="AA2514" s="98"/>
      <c r="AE2514" s="98"/>
      <c r="AF2514" s="98"/>
      <c r="AG2514" s="98"/>
      <c r="AH2514" s="98"/>
      <c r="AI2514" s="98"/>
      <c r="AJ2514" s="98"/>
      <c r="AK2514" s="98"/>
    </row>
    <row r="2515" ht="14.25">
      <c r="A2515" s="98"/>
      <c r="B2515" s="98"/>
      <c r="C2515" s="98"/>
      <c r="D2515" s="98"/>
      <c r="E2515" s="98"/>
      <c r="F2515" s="98"/>
      <c r="G2515" s="98"/>
      <c r="H2515" s="98"/>
      <c r="I2515" s="98"/>
      <c r="J2515" s="98"/>
      <c r="K2515" s="98"/>
      <c r="L2515" s="98"/>
      <c r="M2515" s="98"/>
      <c r="R2515" s="98"/>
      <c r="S2515" s="98"/>
      <c r="T2515" s="98"/>
      <c r="U2515" s="98"/>
      <c r="V2515" s="98"/>
      <c r="W2515" s="98"/>
      <c r="X2515" s="98"/>
      <c r="Y2515" s="98"/>
      <c r="Z2515" s="98"/>
      <c r="AA2515" s="98"/>
      <c r="AE2515" s="98"/>
      <c r="AF2515" s="98"/>
      <c r="AG2515" s="98"/>
      <c r="AH2515" s="98"/>
      <c r="AI2515" s="98"/>
      <c r="AJ2515" s="98"/>
      <c r="AK2515" s="98"/>
    </row>
    <row r="2516" ht="14.25">
      <c r="A2516" s="98"/>
      <c r="B2516" s="98"/>
      <c r="C2516" s="98"/>
      <c r="D2516" s="98"/>
      <c r="E2516" s="98"/>
      <c r="F2516" s="98"/>
      <c r="G2516" s="98"/>
      <c r="H2516" s="98"/>
      <c r="I2516" s="98"/>
      <c r="J2516" s="98"/>
      <c r="K2516" s="98"/>
      <c r="L2516" s="98"/>
      <c r="M2516" s="98"/>
      <c r="R2516" s="98"/>
      <c r="S2516" s="98"/>
      <c r="T2516" s="98"/>
      <c r="U2516" s="98"/>
      <c r="V2516" s="98"/>
      <c r="W2516" s="98"/>
      <c r="X2516" s="98"/>
      <c r="Y2516" s="98"/>
      <c r="Z2516" s="98"/>
      <c r="AA2516" s="98"/>
      <c r="AE2516" s="98"/>
      <c r="AF2516" s="98"/>
      <c r="AG2516" s="98"/>
      <c r="AH2516" s="98"/>
      <c r="AI2516" s="98"/>
      <c r="AJ2516" s="98"/>
      <c r="AK2516" s="98"/>
    </row>
    <row r="2517" ht="14.25">
      <c r="A2517" s="98"/>
      <c r="B2517" s="98"/>
      <c r="C2517" s="98"/>
      <c r="D2517" s="98"/>
      <c r="E2517" s="98"/>
      <c r="F2517" s="98"/>
      <c r="G2517" s="98"/>
      <c r="H2517" s="98"/>
      <c r="I2517" s="98"/>
      <c r="J2517" s="98"/>
      <c r="K2517" s="98"/>
      <c r="L2517" s="98"/>
      <c r="M2517" s="98"/>
      <c r="R2517" s="98"/>
      <c r="S2517" s="98"/>
      <c r="T2517" s="98"/>
      <c r="U2517" s="98"/>
      <c r="V2517" s="98"/>
      <c r="W2517" s="98"/>
      <c r="X2517" s="98"/>
      <c r="Y2517" s="98"/>
      <c r="Z2517" s="98"/>
      <c r="AA2517" s="98"/>
      <c r="AE2517" s="98"/>
      <c r="AF2517" s="98"/>
      <c r="AG2517" s="98"/>
      <c r="AH2517" s="98"/>
      <c r="AI2517" s="98"/>
      <c r="AJ2517" s="98"/>
      <c r="AK2517" s="98"/>
    </row>
    <row r="2518" ht="14.25">
      <c r="A2518" s="98"/>
      <c r="B2518" s="98"/>
      <c r="C2518" s="98"/>
      <c r="D2518" s="98"/>
      <c r="E2518" s="98"/>
      <c r="F2518" s="98"/>
      <c r="G2518" s="98"/>
      <c r="H2518" s="98"/>
      <c r="I2518" s="98"/>
      <c r="J2518" s="98"/>
      <c r="K2518" s="98"/>
      <c r="L2518" s="98"/>
      <c r="M2518" s="98"/>
      <c r="R2518" s="98"/>
      <c r="S2518" s="98"/>
      <c r="T2518" s="98"/>
      <c r="U2518" s="98"/>
      <c r="V2518" s="98"/>
      <c r="W2518" s="98"/>
      <c r="X2518" s="98"/>
      <c r="Y2518" s="98"/>
      <c r="Z2518" s="98"/>
      <c r="AA2518" s="98"/>
      <c r="AE2518" s="98"/>
      <c r="AF2518" s="98"/>
      <c r="AG2518" s="98"/>
      <c r="AH2518" s="98"/>
      <c r="AI2518" s="98"/>
      <c r="AJ2518" s="98"/>
      <c r="AK2518" s="98"/>
    </row>
    <row r="2519" ht="14.25">
      <c r="A2519" s="98"/>
      <c r="B2519" s="98"/>
      <c r="C2519" s="98"/>
      <c r="D2519" s="98"/>
      <c r="E2519" s="98"/>
      <c r="F2519" s="98"/>
      <c r="G2519" s="98"/>
      <c r="H2519" s="98"/>
      <c r="I2519" s="98"/>
      <c r="J2519" s="98"/>
      <c r="K2519" s="98"/>
      <c r="L2519" s="98"/>
      <c r="M2519" s="98"/>
      <c r="R2519" s="98"/>
      <c r="S2519" s="98"/>
      <c r="T2519" s="98"/>
      <c r="U2519" s="98"/>
      <c r="V2519" s="98"/>
      <c r="W2519" s="98"/>
      <c r="X2519" s="98"/>
      <c r="Y2519" s="98"/>
      <c r="Z2519" s="98"/>
      <c r="AA2519" s="98"/>
      <c r="AE2519" s="98"/>
      <c r="AF2519" s="98"/>
      <c r="AG2519" s="98"/>
      <c r="AH2519" s="98"/>
      <c r="AI2519" s="98"/>
      <c r="AJ2519" s="98"/>
      <c r="AK2519" s="98"/>
    </row>
    <row r="2520" ht="14.25">
      <c r="A2520" s="98"/>
      <c r="B2520" s="98"/>
      <c r="C2520" s="98"/>
      <c r="D2520" s="98"/>
      <c r="E2520" s="98"/>
      <c r="F2520" s="98"/>
      <c r="G2520" s="98"/>
      <c r="H2520" s="98"/>
      <c r="I2520" s="98"/>
      <c r="J2520" s="98"/>
      <c r="K2520" s="98"/>
      <c r="L2520" s="98"/>
      <c r="M2520" s="98"/>
      <c r="R2520" s="98"/>
      <c r="S2520" s="98"/>
      <c r="T2520" s="98"/>
      <c r="U2520" s="98"/>
      <c r="V2520" s="98"/>
      <c r="W2520" s="98"/>
      <c r="X2520" s="98"/>
      <c r="Y2520" s="98"/>
      <c r="Z2520" s="98"/>
      <c r="AA2520" s="98"/>
      <c r="AE2520" s="98"/>
      <c r="AF2520" s="98"/>
      <c r="AG2520" s="98"/>
      <c r="AH2520" s="98"/>
      <c r="AI2520" s="98"/>
      <c r="AJ2520" s="98"/>
      <c r="AK2520" s="98"/>
    </row>
    <row r="2521" ht="14.25">
      <c r="A2521" s="98"/>
      <c r="B2521" s="98"/>
      <c r="C2521" s="98"/>
      <c r="D2521" s="98"/>
      <c r="E2521" s="98"/>
      <c r="F2521" s="98"/>
      <c r="G2521" s="98"/>
      <c r="H2521" s="98"/>
      <c r="I2521" s="98"/>
      <c r="J2521" s="98"/>
      <c r="K2521" s="98"/>
      <c r="L2521" s="98"/>
      <c r="M2521" s="98"/>
      <c r="R2521" s="98"/>
      <c r="S2521" s="98"/>
      <c r="T2521" s="98"/>
      <c r="U2521" s="98"/>
      <c r="V2521" s="98"/>
      <c r="W2521" s="98"/>
      <c r="X2521" s="98"/>
      <c r="Y2521" s="98"/>
      <c r="Z2521" s="98"/>
      <c r="AA2521" s="98"/>
      <c r="AE2521" s="98"/>
      <c r="AF2521" s="98"/>
      <c r="AG2521" s="98"/>
      <c r="AH2521" s="98"/>
      <c r="AI2521" s="98"/>
      <c r="AJ2521" s="98"/>
      <c r="AK2521" s="98"/>
    </row>
    <row r="2522" ht="14.25">
      <c r="A2522" s="98"/>
      <c r="B2522" s="98"/>
      <c r="C2522" s="98"/>
      <c r="D2522" s="98"/>
      <c r="E2522" s="98"/>
      <c r="F2522" s="98"/>
      <c r="G2522" s="98"/>
      <c r="H2522" s="98"/>
      <c r="I2522" s="98"/>
      <c r="J2522" s="98"/>
      <c r="K2522" s="98"/>
      <c r="L2522" s="98"/>
      <c r="M2522" s="98"/>
      <c r="R2522" s="98"/>
      <c r="S2522" s="98"/>
      <c r="T2522" s="98"/>
      <c r="U2522" s="98"/>
      <c r="V2522" s="98"/>
      <c r="W2522" s="98"/>
      <c r="X2522" s="98"/>
      <c r="Y2522" s="98"/>
      <c r="Z2522" s="98"/>
      <c r="AA2522" s="98"/>
      <c r="AE2522" s="98"/>
      <c r="AF2522" s="98"/>
      <c r="AG2522" s="98"/>
      <c r="AH2522" s="98"/>
      <c r="AI2522" s="98"/>
      <c r="AJ2522" s="98"/>
      <c r="AK2522" s="98"/>
    </row>
    <row r="2523" ht="14.25">
      <c r="A2523" s="98"/>
      <c r="B2523" s="98"/>
      <c r="C2523" s="98"/>
      <c r="D2523" s="98"/>
      <c r="E2523" s="98"/>
      <c r="F2523" s="98"/>
      <c r="G2523" s="98"/>
      <c r="H2523" s="98"/>
      <c r="I2523" s="98"/>
      <c r="J2523" s="98"/>
      <c r="K2523" s="98"/>
      <c r="L2523" s="98"/>
      <c r="M2523" s="98"/>
      <c r="R2523" s="98"/>
      <c r="S2523" s="98"/>
      <c r="T2523" s="98"/>
      <c r="U2523" s="98"/>
      <c r="V2523" s="98"/>
      <c r="W2523" s="98"/>
      <c r="X2523" s="98"/>
      <c r="Y2523" s="98"/>
      <c r="Z2523" s="98"/>
      <c r="AA2523" s="98"/>
      <c r="AE2523" s="98"/>
      <c r="AF2523" s="98"/>
      <c r="AG2523" s="98"/>
      <c r="AH2523" s="98"/>
      <c r="AI2523" s="98"/>
      <c r="AJ2523" s="98"/>
      <c r="AK2523" s="98"/>
    </row>
    <row r="2524" ht="14.25">
      <c r="A2524" s="98"/>
      <c r="B2524" s="98"/>
      <c r="C2524" s="98"/>
      <c r="D2524" s="98"/>
      <c r="E2524" s="98"/>
      <c r="F2524" s="98"/>
      <c r="G2524" s="98"/>
      <c r="H2524" s="98"/>
      <c r="I2524" s="98"/>
      <c r="J2524" s="98"/>
      <c r="K2524" s="98"/>
      <c r="L2524" s="98"/>
      <c r="M2524" s="98"/>
      <c r="R2524" s="98"/>
      <c r="S2524" s="98"/>
      <c r="T2524" s="98"/>
      <c r="U2524" s="98"/>
      <c r="V2524" s="98"/>
      <c r="W2524" s="98"/>
      <c r="X2524" s="98"/>
      <c r="Y2524" s="98"/>
      <c r="Z2524" s="98"/>
      <c r="AA2524" s="98"/>
      <c r="AE2524" s="98"/>
      <c r="AF2524" s="98"/>
      <c r="AG2524" s="98"/>
      <c r="AH2524" s="98"/>
      <c r="AI2524" s="98"/>
      <c r="AJ2524" s="98"/>
      <c r="AK2524" s="98"/>
    </row>
    <row r="2525" ht="14.25">
      <c r="A2525" s="98"/>
      <c r="B2525" s="98"/>
      <c r="C2525" s="98"/>
      <c r="D2525" s="98"/>
      <c r="E2525" s="98"/>
      <c r="F2525" s="98"/>
      <c r="G2525" s="98"/>
      <c r="H2525" s="98"/>
      <c r="I2525" s="98"/>
      <c r="J2525" s="98"/>
      <c r="K2525" s="98"/>
      <c r="L2525" s="98"/>
      <c r="M2525" s="98"/>
      <c r="R2525" s="98"/>
      <c r="S2525" s="98"/>
      <c r="T2525" s="98"/>
      <c r="U2525" s="98"/>
      <c r="V2525" s="98"/>
      <c r="W2525" s="98"/>
      <c r="X2525" s="98"/>
      <c r="Y2525" s="98"/>
      <c r="Z2525" s="98"/>
      <c r="AA2525" s="98"/>
      <c r="AE2525" s="98"/>
      <c r="AF2525" s="98"/>
      <c r="AG2525" s="98"/>
      <c r="AH2525" s="98"/>
      <c r="AI2525" s="98"/>
      <c r="AJ2525" s="98"/>
      <c r="AK2525" s="98"/>
    </row>
    <row r="2526" ht="14.25">
      <c r="A2526" s="98"/>
      <c r="B2526" s="98"/>
      <c r="C2526" s="98"/>
      <c r="D2526" s="98"/>
      <c r="E2526" s="98"/>
      <c r="F2526" s="98"/>
      <c r="G2526" s="98"/>
      <c r="H2526" s="98"/>
      <c r="I2526" s="98"/>
      <c r="J2526" s="98"/>
      <c r="K2526" s="98"/>
      <c r="L2526" s="98"/>
      <c r="M2526" s="98"/>
      <c r="R2526" s="98"/>
      <c r="S2526" s="98"/>
      <c r="T2526" s="98"/>
      <c r="U2526" s="98"/>
      <c r="V2526" s="98"/>
      <c r="W2526" s="98"/>
      <c r="X2526" s="98"/>
      <c r="Y2526" s="98"/>
      <c r="Z2526" s="98"/>
      <c r="AA2526" s="98"/>
      <c r="AE2526" s="98"/>
      <c r="AF2526" s="98"/>
      <c r="AG2526" s="98"/>
      <c r="AH2526" s="98"/>
      <c r="AI2526" s="98"/>
      <c r="AJ2526" s="98"/>
      <c r="AK2526" s="98"/>
    </row>
    <row r="2527" ht="14.25">
      <c r="A2527" s="98"/>
      <c r="B2527" s="98"/>
      <c r="C2527" s="98"/>
      <c r="D2527" s="98"/>
      <c r="E2527" s="98"/>
      <c r="F2527" s="98"/>
      <c r="G2527" s="98"/>
      <c r="H2527" s="98"/>
      <c r="I2527" s="98"/>
      <c r="J2527" s="98"/>
      <c r="K2527" s="98"/>
      <c r="L2527" s="98"/>
      <c r="M2527" s="98"/>
      <c r="R2527" s="98"/>
      <c r="S2527" s="98"/>
      <c r="T2527" s="98"/>
      <c r="U2527" s="98"/>
      <c r="V2527" s="98"/>
      <c r="W2527" s="98"/>
      <c r="X2527" s="98"/>
      <c r="Y2527" s="98"/>
      <c r="Z2527" s="98"/>
      <c r="AA2527" s="98"/>
      <c r="AE2527" s="98"/>
      <c r="AF2527" s="98"/>
      <c r="AG2527" s="98"/>
      <c r="AH2527" s="98"/>
      <c r="AI2527" s="98"/>
      <c r="AJ2527" s="98"/>
      <c r="AK2527" s="98"/>
    </row>
    <row r="2528" ht="14.25">
      <c r="A2528" s="98"/>
      <c r="B2528" s="98"/>
      <c r="C2528" s="98"/>
      <c r="D2528" s="98"/>
      <c r="E2528" s="98"/>
      <c r="F2528" s="98"/>
      <c r="G2528" s="98"/>
      <c r="H2528" s="98"/>
      <c r="I2528" s="98"/>
      <c r="J2528" s="98"/>
      <c r="K2528" s="98"/>
      <c r="L2528" s="98"/>
      <c r="M2528" s="98"/>
      <c r="R2528" s="98"/>
      <c r="S2528" s="98"/>
      <c r="T2528" s="98"/>
      <c r="U2528" s="98"/>
      <c r="V2528" s="98"/>
      <c r="W2528" s="98"/>
      <c r="X2528" s="98"/>
      <c r="Y2528" s="98"/>
      <c r="Z2528" s="98"/>
      <c r="AA2528" s="98"/>
      <c r="AE2528" s="98"/>
      <c r="AF2528" s="98"/>
      <c r="AG2528" s="98"/>
      <c r="AH2528" s="98"/>
      <c r="AI2528" s="98"/>
      <c r="AJ2528" s="98"/>
      <c r="AK2528" s="98"/>
    </row>
    <row r="2529" ht="14.25">
      <c r="A2529" s="98"/>
      <c r="B2529" s="98"/>
      <c r="C2529" s="98"/>
      <c r="D2529" s="98"/>
      <c r="E2529" s="98"/>
      <c r="F2529" s="98"/>
      <c r="G2529" s="98"/>
      <c r="H2529" s="98"/>
      <c r="I2529" s="98"/>
      <c r="J2529" s="98"/>
      <c r="K2529" s="98"/>
      <c r="L2529" s="98"/>
      <c r="M2529" s="98"/>
      <c r="R2529" s="98"/>
      <c r="S2529" s="98"/>
      <c r="T2529" s="98"/>
      <c r="U2529" s="98"/>
      <c r="V2529" s="98"/>
      <c r="W2529" s="98"/>
      <c r="X2529" s="98"/>
      <c r="Y2529" s="98"/>
      <c r="Z2529" s="98"/>
      <c r="AA2529" s="98"/>
      <c r="AE2529" s="98"/>
      <c r="AF2529" s="98"/>
      <c r="AG2529" s="98"/>
      <c r="AH2529" s="98"/>
      <c r="AI2529" s="98"/>
      <c r="AJ2529" s="98"/>
      <c r="AK2529" s="98"/>
    </row>
    <row r="2530" ht="14.25">
      <c r="A2530" s="98"/>
      <c r="B2530" s="98"/>
      <c r="C2530" s="98"/>
      <c r="D2530" s="98"/>
      <c r="E2530" s="98"/>
      <c r="F2530" s="98"/>
      <c r="G2530" s="98"/>
      <c r="H2530" s="98"/>
      <c r="I2530" s="98"/>
      <c r="J2530" s="98"/>
      <c r="K2530" s="98"/>
      <c r="L2530" s="98"/>
      <c r="M2530" s="98"/>
      <c r="R2530" s="98"/>
      <c r="S2530" s="98"/>
      <c r="T2530" s="98"/>
      <c r="U2530" s="98"/>
      <c r="V2530" s="98"/>
      <c r="W2530" s="98"/>
      <c r="X2530" s="98"/>
      <c r="Y2530" s="98"/>
      <c r="Z2530" s="98"/>
      <c r="AA2530" s="98"/>
      <c r="AE2530" s="98"/>
      <c r="AF2530" s="98"/>
      <c r="AG2530" s="98"/>
      <c r="AH2530" s="98"/>
      <c r="AI2530" s="98"/>
      <c r="AJ2530" s="98"/>
      <c r="AK2530" s="98"/>
    </row>
    <row r="2531" ht="14.25">
      <c r="A2531" s="98"/>
      <c r="B2531" s="98"/>
      <c r="C2531" s="98"/>
      <c r="D2531" s="98"/>
      <c r="E2531" s="98"/>
      <c r="F2531" s="98"/>
      <c r="G2531" s="98"/>
      <c r="H2531" s="98"/>
      <c r="I2531" s="98"/>
      <c r="J2531" s="98"/>
      <c r="K2531" s="98"/>
      <c r="L2531" s="98"/>
      <c r="M2531" s="98"/>
      <c r="R2531" s="98"/>
      <c r="S2531" s="98"/>
      <c r="T2531" s="98"/>
      <c r="U2531" s="98"/>
      <c r="V2531" s="98"/>
      <c r="W2531" s="98"/>
      <c r="X2531" s="98"/>
      <c r="Y2531" s="98"/>
      <c r="Z2531" s="98"/>
      <c r="AA2531" s="98"/>
      <c r="AE2531" s="98"/>
      <c r="AF2531" s="98"/>
      <c r="AG2531" s="98"/>
      <c r="AH2531" s="98"/>
      <c r="AI2531" s="98"/>
      <c r="AJ2531" s="98"/>
      <c r="AK2531" s="98"/>
    </row>
    <row r="2532" ht="14.25">
      <c r="A2532" s="98"/>
      <c r="B2532" s="98"/>
      <c r="C2532" s="98"/>
      <c r="D2532" s="98"/>
      <c r="E2532" s="98"/>
      <c r="F2532" s="98"/>
      <c r="G2532" s="98"/>
      <c r="H2532" s="98"/>
      <c r="I2532" s="98"/>
      <c r="J2532" s="98"/>
      <c r="K2532" s="98"/>
      <c r="L2532" s="98"/>
      <c r="M2532" s="98"/>
      <c r="R2532" s="98"/>
      <c r="S2532" s="98"/>
      <c r="T2532" s="98"/>
      <c r="U2532" s="98"/>
      <c r="V2532" s="98"/>
      <c r="W2532" s="98"/>
      <c r="X2532" s="98"/>
      <c r="Y2532" s="98"/>
      <c r="Z2532" s="98"/>
      <c r="AA2532" s="98"/>
      <c r="AE2532" s="98"/>
      <c r="AF2532" s="98"/>
      <c r="AG2532" s="98"/>
      <c r="AH2532" s="98"/>
      <c r="AI2532" s="98"/>
      <c r="AJ2532" s="98"/>
      <c r="AK2532" s="98"/>
    </row>
    <row r="2533" ht="14.25">
      <c r="A2533" s="98"/>
      <c r="B2533" s="98"/>
      <c r="C2533" s="98"/>
      <c r="D2533" s="98"/>
      <c r="E2533" s="98"/>
      <c r="F2533" s="98"/>
      <c r="G2533" s="98"/>
      <c r="H2533" s="98"/>
      <c r="I2533" s="98"/>
      <c r="J2533" s="98"/>
      <c r="K2533" s="98"/>
      <c r="L2533" s="98"/>
      <c r="M2533" s="98"/>
      <c r="R2533" s="98"/>
      <c r="S2533" s="98"/>
      <c r="T2533" s="98"/>
      <c r="U2533" s="98"/>
      <c r="V2533" s="98"/>
      <c r="W2533" s="98"/>
      <c r="X2533" s="98"/>
      <c r="Y2533" s="98"/>
      <c r="Z2533" s="98"/>
      <c r="AA2533" s="98"/>
      <c r="AE2533" s="98"/>
      <c r="AF2533" s="98"/>
      <c r="AG2533" s="98"/>
      <c r="AH2533" s="98"/>
      <c r="AI2533" s="98"/>
      <c r="AJ2533" s="98"/>
      <c r="AK2533" s="98"/>
    </row>
    <row r="2534" ht="14.25">
      <c r="A2534" s="98"/>
      <c r="B2534" s="98"/>
      <c r="C2534" s="98"/>
      <c r="D2534" s="98"/>
      <c r="E2534" s="98"/>
      <c r="F2534" s="98"/>
      <c r="G2534" s="98"/>
      <c r="H2534" s="98"/>
      <c r="I2534" s="98"/>
      <c r="J2534" s="98"/>
      <c r="K2534" s="98"/>
      <c r="L2534" s="98"/>
      <c r="M2534" s="98"/>
      <c r="R2534" s="98"/>
      <c r="S2534" s="98"/>
      <c r="T2534" s="98"/>
      <c r="U2534" s="98"/>
      <c r="V2534" s="98"/>
      <c r="W2534" s="98"/>
      <c r="X2534" s="98"/>
      <c r="Y2534" s="98"/>
      <c r="Z2534" s="98"/>
      <c r="AA2534" s="98"/>
      <c r="AE2534" s="98"/>
      <c r="AF2534" s="98"/>
      <c r="AG2534" s="98"/>
      <c r="AH2534" s="98"/>
      <c r="AI2534" s="98"/>
      <c r="AJ2534" s="98"/>
      <c r="AK2534" s="98"/>
    </row>
    <row r="2535" ht="14.25">
      <c r="A2535" s="98"/>
      <c r="B2535" s="98"/>
      <c r="C2535" s="98"/>
      <c r="D2535" s="98"/>
      <c r="E2535" s="98"/>
      <c r="F2535" s="98"/>
      <c r="G2535" s="98"/>
      <c r="H2535" s="98"/>
      <c r="I2535" s="98"/>
      <c r="J2535" s="98"/>
      <c r="K2535" s="98"/>
      <c r="L2535" s="98"/>
      <c r="M2535" s="98"/>
      <c r="R2535" s="98"/>
      <c r="S2535" s="98"/>
      <c r="T2535" s="98"/>
      <c r="U2535" s="98"/>
      <c r="V2535" s="98"/>
      <c r="W2535" s="98"/>
      <c r="X2535" s="98"/>
      <c r="Y2535" s="98"/>
      <c r="Z2535" s="98"/>
      <c r="AA2535" s="98"/>
      <c r="AE2535" s="98"/>
      <c r="AF2535" s="98"/>
      <c r="AG2535" s="98"/>
      <c r="AH2535" s="98"/>
      <c r="AI2535" s="98"/>
      <c r="AJ2535" s="98"/>
      <c r="AK2535" s="98"/>
    </row>
    <row r="2536" ht="14.25">
      <c r="A2536" s="98"/>
      <c r="B2536" s="98"/>
      <c r="C2536" s="98"/>
      <c r="D2536" s="98"/>
      <c r="E2536" s="98"/>
      <c r="F2536" s="98"/>
      <c r="G2536" s="98"/>
      <c r="H2536" s="98"/>
      <c r="I2536" s="98"/>
      <c r="J2536" s="98"/>
      <c r="K2536" s="98"/>
      <c r="L2536" s="98"/>
      <c r="M2536" s="98"/>
      <c r="R2536" s="98"/>
      <c r="S2536" s="98"/>
      <c r="T2536" s="98"/>
      <c r="U2536" s="98"/>
      <c r="V2536" s="98"/>
      <c r="W2536" s="98"/>
      <c r="X2536" s="98"/>
      <c r="Y2536" s="98"/>
      <c r="Z2536" s="98"/>
      <c r="AA2536" s="98"/>
      <c r="AE2536" s="98"/>
      <c r="AF2536" s="98"/>
      <c r="AG2536" s="98"/>
      <c r="AH2536" s="98"/>
      <c r="AI2536" s="98"/>
      <c r="AJ2536" s="98"/>
      <c r="AK2536" s="98"/>
    </row>
    <row r="2537" ht="14.25">
      <c r="A2537" s="98"/>
      <c r="B2537" s="98"/>
      <c r="C2537" s="98"/>
      <c r="D2537" s="98"/>
      <c r="E2537" s="98"/>
      <c r="F2537" s="98"/>
      <c r="G2537" s="98"/>
      <c r="H2537" s="98"/>
      <c r="I2537" s="98"/>
      <c r="J2537" s="98"/>
      <c r="K2537" s="98"/>
      <c r="L2537" s="98"/>
      <c r="M2537" s="98"/>
      <c r="R2537" s="98"/>
      <c r="S2537" s="98"/>
      <c r="T2537" s="98"/>
      <c r="U2537" s="98"/>
      <c r="V2537" s="98"/>
      <c r="W2537" s="98"/>
      <c r="X2537" s="98"/>
      <c r="Y2537" s="98"/>
      <c r="Z2537" s="98"/>
      <c r="AA2537" s="98"/>
      <c r="AE2537" s="98"/>
      <c r="AF2537" s="98"/>
      <c r="AG2537" s="98"/>
      <c r="AH2537" s="98"/>
      <c r="AI2537" s="98"/>
      <c r="AJ2537" s="98"/>
      <c r="AK2537" s="98"/>
    </row>
    <row r="2538" ht="14.25">
      <c r="A2538" s="98"/>
      <c r="B2538" s="98"/>
      <c r="C2538" s="98"/>
      <c r="D2538" s="98"/>
      <c r="E2538" s="98"/>
      <c r="F2538" s="98"/>
      <c r="G2538" s="98"/>
      <c r="H2538" s="98"/>
      <c r="I2538" s="98"/>
      <c r="J2538" s="98"/>
      <c r="K2538" s="98"/>
      <c r="L2538" s="98"/>
      <c r="M2538" s="98"/>
      <c r="R2538" s="98"/>
      <c r="S2538" s="98"/>
      <c r="T2538" s="98"/>
      <c r="U2538" s="98"/>
      <c r="V2538" s="98"/>
      <c r="W2538" s="98"/>
      <c r="X2538" s="98"/>
      <c r="Y2538" s="98"/>
      <c r="Z2538" s="98"/>
      <c r="AA2538" s="98"/>
      <c r="AE2538" s="98"/>
      <c r="AF2538" s="98"/>
      <c r="AG2538" s="98"/>
      <c r="AH2538" s="98"/>
      <c r="AI2538" s="98"/>
      <c r="AJ2538" s="98"/>
      <c r="AK2538" s="98"/>
    </row>
    <row r="2539" ht="14.25">
      <c r="A2539" s="98"/>
      <c r="B2539" s="98"/>
      <c r="C2539" s="98"/>
      <c r="D2539" s="98"/>
      <c r="E2539" s="98"/>
      <c r="F2539" s="98"/>
      <c r="G2539" s="98"/>
      <c r="H2539" s="98"/>
      <c r="I2539" s="98"/>
      <c r="J2539" s="98"/>
      <c r="K2539" s="98"/>
      <c r="L2539" s="98"/>
      <c r="M2539" s="98"/>
      <c r="R2539" s="98"/>
      <c r="S2539" s="98"/>
      <c r="T2539" s="98"/>
      <c r="U2539" s="98"/>
      <c r="V2539" s="98"/>
      <c r="W2539" s="98"/>
      <c r="X2539" s="98"/>
      <c r="Y2539" s="98"/>
      <c r="Z2539" s="98"/>
      <c r="AA2539" s="98"/>
      <c r="AE2539" s="98"/>
      <c r="AF2539" s="98"/>
      <c r="AG2539" s="98"/>
      <c r="AH2539" s="98"/>
      <c r="AI2539" s="98"/>
      <c r="AJ2539" s="98"/>
      <c r="AK2539" s="98"/>
    </row>
    <row r="2540" ht="14.25">
      <c r="A2540" s="98"/>
      <c r="B2540" s="98"/>
      <c r="C2540" s="98"/>
      <c r="D2540" s="98"/>
      <c r="E2540" s="98"/>
      <c r="F2540" s="98"/>
      <c r="G2540" s="98"/>
      <c r="H2540" s="98"/>
      <c r="I2540" s="98"/>
      <c r="J2540" s="98"/>
      <c r="K2540" s="98"/>
      <c r="L2540" s="98"/>
      <c r="M2540" s="98"/>
      <c r="R2540" s="98"/>
      <c r="S2540" s="98"/>
      <c r="T2540" s="98"/>
      <c r="U2540" s="98"/>
      <c r="V2540" s="98"/>
      <c r="W2540" s="98"/>
      <c r="X2540" s="98"/>
      <c r="Y2540" s="98"/>
      <c r="Z2540" s="98"/>
      <c r="AA2540" s="98"/>
      <c r="AE2540" s="98"/>
      <c r="AF2540" s="98"/>
      <c r="AG2540" s="98"/>
      <c r="AH2540" s="98"/>
      <c r="AI2540" s="98"/>
      <c r="AJ2540" s="98"/>
      <c r="AK2540" s="98"/>
    </row>
    <row r="2541" ht="14.25">
      <c r="A2541" s="98"/>
      <c r="B2541" s="98"/>
      <c r="C2541" s="98"/>
      <c r="D2541" s="98"/>
      <c r="E2541" s="98"/>
      <c r="F2541" s="98"/>
      <c r="G2541" s="98"/>
      <c r="H2541" s="98"/>
      <c r="I2541" s="98"/>
      <c r="J2541" s="98"/>
      <c r="K2541" s="98"/>
      <c r="L2541" s="98"/>
      <c r="M2541" s="98"/>
      <c r="R2541" s="98"/>
      <c r="S2541" s="98"/>
      <c r="T2541" s="98"/>
      <c r="U2541" s="98"/>
      <c r="V2541" s="98"/>
      <c r="W2541" s="98"/>
      <c r="X2541" s="98"/>
      <c r="Y2541" s="98"/>
      <c r="Z2541" s="98"/>
      <c r="AA2541" s="98"/>
      <c r="AE2541" s="98"/>
      <c r="AF2541" s="98"/>
      <c r="AG2541" s="98"/>
      <c r="AH2541" s="98"/>
      <c r="AI2541" s="98"/>
      <c r="AJ2541" s="98"/>
      <c r="AK2541" s="98"/>
    </row>
    <row r="2542" ht="14.25">
      <c r="A2542" s="98"/>
      <c r="B2542" s="98"/>
      <c r="C2542" s="98"/>
      <c r="D2542" s="98"/>
      <c r="E2542" s="98"/>
      <c r="F2542" s="98"/>
      <c r="G2542" s="98"/>
      <c r="H2542" s="98"/>
      <c r="I2542" s="98"/>
      <c r="J2542" s="98"/>
      <c r="K2542" s="98"/>
      <c r="L2542" s="98"/>
      <c r="M2542" s="98"/>
      <c r="R2542" s="98"/>
      <c r="S2542" s="98"/>
      <c r="T2542" s="98"/>
      <c r="U2542" s="98"/>
      <c r="V2542" s="98"/>
      <c r="W2542" s="98"/>
      <c r="X2542" s="98"/>
      <c r="Y2542" s="98"/>
      <c r="Z2542" s="98"/>
      <c r="AA2542" s="98"/>
      <c r="AE2542" s="98"/>
      <c r="AF2542" s="98"/>
      <c r="AG2542" s="98"/>
      <c r="AH2542" s="98"/>
      <c r="AI2542" s="98"/>
      <c r="AJ2542" s="98"/>
      <c r="AK2542" s="98"/>
    </row>
    <row r="2543" ht="14.25">
      <c r="A2543" s="98"/>
      <c r="B2543" s="98"/>
      <c r="C2543" s="98"/>
      <c r="D2543" s="98"/>
      <c r="E2543" s="98"/>
      <c r="F2543" s="98"/>
      <c r="G2543" s="98"/>
      <c r="H2543" s="98"/>
      <c r="I2543" s="98"/>
      <c r="J2543" s="98"/>
      <c r="K2543" s="98"/>
      <c r="L2543" s="98"/>
      <c r="M2543" s="98"/>
      <c r="R2543" s="98"/>
      <c r="S2543" s="98"/>
      <c r="T2543" s="98"/>
      <c r="U2543" s="98"/>
      <c r="V2543" s="98"/>
      <c r="W2543" s="98"/>
      <c r="X2543" s="98"/>
      <c r="Y2543" s="98"/>
      <c r="Z2543" s="98"/>
      <c r="AA2543" s="98"/>
      <c r="AE2543" s="98"/>
      <c r="AF2543" s="98"/>
      <c r="AG2543" s="98"/>
      <c r="AH2543" s="98"/>
      <c r="AI2543" s="98"/>
      <c r="AJ2543" s="98"/>
      <c r="AK2543" s="98"/>
    </row>
    <row r="2544" ht="14.25">
      <c r="A2544" s="98"/>
      <c r="B2544" s="98"/>
      <c r="C2544" s="98"/>
      <c r="D2544" s="98"/>
      <c r="E2544" s="98"/>
      <c r="F2544" s="98"/>
      <c r="G2544" s="98"/>
      <c r="H2544" s="98"/>
      <c r="I2544" s="98"/>
      <c r="J2544" s="98"/>
      <c r="K2544" s="98"/>
      <c r="L2544" s="98"/>
      <c r="M2544" s="98"/>
      <c r="R2544" s="98"/>
      <c r="S2544" s="98"/>
      <c r="T2544" s="98"/>
      <c r="U2544" s="98"/>
      <c r="V2544" s="98"/>
      <c r="W2544" s="98"/>
      <c r="X2544" s="98"/>
      <c r="Y2544" s="98"/>
      <c r="Z2544" s="98"/>
      <c r="AA2544" s="98"/>
      <c r="AE2544" s="98"/>
      <c r="AF2544" s="98"/>
      <c r="AG2544" s="98"/>
      <c r="AH2544" s="98"/>
      <c r="AI2544" s="98"/>
      <c r="AJ2544" s="98"/>
      <c r="AK2544" s="98"/>
    </row>
    <row r="2545" ht="14.25">
      <c r="A2545" s="98"/>
      <c r="B2545" s="98"/>
      <c r="C2545" s="98"/>
      <c r="D2545" s="98"/>
      <c r="E2545" s="98"/>
      <c r="F2545" s="98"/>
      <c r="G2545" s="98"/>
      <c r="H2545" s="98"/>
      <c r="I2545" s="98"/>
      <c r="J2545" s="98"/>
      <c r="K2545" s="98"/>
      <c r="L2545" s="98"/>
      <c r="M2545" s="98"/>
      <c r="R2545" s="98"/>
      <c r="S2545" s="98"/>
      <c r="T2545" s="98"/>
      <c r="U2545" s="98"/>
      <c r="V2545" s="98"/>
      <c r="W2545" s="98"/>
      <c r="X2545" s="98"/>
      <c r="Y2545" s="98"/>
      <c r="Z2545" s="98"/>
      <c r="AA2545" s="98"/>
      <c r="AE2545" s="98"/>
      <c r="AF2545" s="98"/>
      <c r="AG2545" s="98"/>
      <c r="AH2545" s="98"/>
      <c r="AI2545" s="98"/>
      <c r="AJ2545" s="98"/>
      <c r="AK2545" s="98"/>
    </row>
    <row r="2546" ht="14.25">
      <c r="A2546" s="98"/>
      <c r="B2546" s="98"/>
      <c r="C2546" s="98"/>
      <c r="D2546" s="98"/>
      <c r="E2546" s="98"/>
      <c r="F2546" s="98"/>
      <c r="G2546" s="98"/>
      <c r="H2546" s="98"/>
      <c r="I2546" s="98"/>
      <c r="J2546" s="98"/>
      <c r="K2546" s="98"/>
      <c r="L2546" s="98"/>
      <c r="M2546" s="98"/>
      <c r="R2546" s="98"/>
      <c r="S2546" s="98"/>
      <c r="T2546" s="98"/>
      <c r="U2546" s="98"/>
      <c r="V2546" s="98"/>
      <c r="W2546" s="98"/>
      <c r="X2546" s="98"/>
      <c r="Y2546" s="98"/>
      <c r="Z2546" s="98"/>
      <c r="AA2546" s="98"/>
      <c r="AE2546" s="98"/>
      <c r="AF2546" s="98"/>
      <c r="AG2546" s="98"/>
      <c r="AH2546" s="98"/>
      <c r="AI2546" s="98"/>
      <c r="AJ2546" s="98"/>
      <c r="AK2546" s="98"/>
    </row>
    <row r="2547" ht="14.25">
      <c r="A2547" s="98"/>
      <c r="B2547" s="98"/>
      <c r="C2547" s="98"/>
      <c r="D2547" s="98"/>
      <c r="E2547" s="98"/>
      <c r="F2547" s="98"/>
      <c r="G2547" s="98"/>
      <c r="H2547" s="98"/>
      <c r="I2547" s="98"/>
      <c r="J2547" s="98"/>
      <c r="K2547" s="98"/>
      <c r="L2547" s="98"/>
      <c r="M2547" s="98"/>
      <c r="R2547" s="98"/>
      <c r="S2547" s="98"/>
      <c r="T2547" s="98"/>
      <c r="U2547" s="98"/>
      <c r="V2547" s="98"/>
      <c r="W2547" s="98"/>
      <c r="X2547" s="98"/>
      <c r="Y2547" s="98"/>
      <c r="Z2547" s="98"/>
      <c r="AA2547" s="98"/>
      <c r="AE2547" s="98"/>
      <c r="AF2547" s="98"/>
      <c r="AG2547" s="98"/>
      <c r="AH2547" s="98"/>
      <c r="AI2547" s="98"/>
      <c r="AJ2547" s="98"/>
      <c r="AK2547" s="98"/>
    </row>
    <row r="2548" ht="14.25">
      <c r="A2548" s="98"/>
      <c r="B2548" s="98"/>
      <c r="C2548" s="98"/>
      <c r="D2548" s="98"/>
      <c r="E2548" s="98"/>
      <c r="F2548" s="98"/>
      <c r="G2548" s="98"/>
      <c r="H2548" s="98"/>
      <c r="I2548" s="98"/>
      <c r="J2548" s="98"/>
      <c r="K2548" s="98"/>
      <c r="L2548" s="98"/>
      <c r="M2548" s="98"/>
      <c r="R2548" s="98"/>
      <c r="S2548" s="98"/>
      <c r="T2548" s="98"/>
      <c r="U2548" s="98"/>
      <c r="V2548" s="98"/>
      <c r="W2548" s="98"/>
      <c r="X2548" s="98"/>
      <c r="Y2548" s="98"/>
      <c r="Z2548" s="98"/>
      <c r="AA2548" s="98"/>
      <c r="AE2548" s="98"/>
      <c r="AF2548" s="98"/>
      <c r="AG2548" s="98"/>
      <c r="AH2548" s="98"/>
      <c r="AI2548" s="98"/>
      <c r="AJ2548" s="98"/>
      <c r="AK2548" s="98"/>
    </row>
    <row r="2549" ht="14.25">
      <c r="A2549" s="98"/>
      <c r="B2549" s="98"/>
      <c r="C2549" s="98"/>
      <c r="D2549" s="98"/>
      <c r="E2549" s="98"/>
      <c r="F2549" s="98"/>
      <c r="G2549" s="98"/>
      <c r="H2549" s="98"/>
      <c r="I2549" s="98"/>
      <c r="J2549" s="98"/>
      <c r="K2549" s="98"/>
      <c r="L2549" s="98"/>
      <c r="M2549" s="98"/>
      <c r="R2549" s="98"/>
      <c r="S2549" s="98"/>
      <c r="T2549" s="98"/>
      <c r="U2549" s="98"/>
      <c r="V2549" s="98"/>
      <c r="W2549" s="98"/>
      <c r="X2549" s="98"/>
      <c r="Y2549" s="98"/>
      <c r="Z2549" s="98"/>
      <c r="AA2549" s="98"/>
      <c r="AE2549" s="98"/>
      <c r="AF2549" s="98"/>
      <c r="AG2549" s="98"/>
      <c r="AH2549" s="98"/>
      <c r="AI2549" s="98"/>
      <c r="AJ2549" s="98"/>
      <c r="AK2549" s="98"/>
    </row>
    <row r="2550" ht="14.25">
      <c r="A2550" s="98"/>
      <c r="B2550" s="98"/>
      <c r="C2550" s="98"/>
      <c r="D2550" s="98"/>
      <c r="E2550" s="98"/>
      <c r="F2550" s="98"/>
      <c r="G2550" s="98"/>
      <c r="H2550" s="98"/>
      <c r="I2550" s="98"/>
      <c r="J2550" s="98"/>
      <c r="K2550" s="98"/>
      <c r="L2550" s="98"/>
      <c r="M2550" s="98"/>
      <c r="R2550" s="98"/>
      <c r="S2550" s="98"/>
      <c r="T2550" s="98"/>
      <c r="U2550" s="98"/>
      <c r="V2550" s="98"/>
      <c r="W2550" s="98"/>
      <c r="X2550" s="98"/>
      <c r="Y2550" s="98"/>
      <c r="Z2550" s="98"/>
      <c r="AA2550" s="98"/>
      <c r="AE2550" s="98"/>
      <c r="AF2550" s="98"/>
      <c r="AG2550" s="98"/>
      <c r="AH2550" s="98"/>
      <c r="AI2550" s="98"/>
      <c r="AJ2550" s="98"/>
      <c r="AK2550" s="98"/>
    </row>
    <row r="2551" ht="14.25">
      <c r="A2551" s="98"/>
      <c r="B2551" s="98"/>
      <c r="C2551" s="98"/>
      <c r="D2551" s="98"/>
      <c r="E2551" s="98"/>
      <c r="F2551" s="98"/>
      <c r="G2551" s="98"/>
      <c r="H2551" s="98"/>
      <c r="I2551" s="98"/>
      <c r="J2551" s="98"/>
      <c r="K2551" s="98"/>
      <c r="L2551" s="98"/>
      <c r="M2551" s="98"/>
      <c r="R2551" s="98"/>
      <c r="S2551" s="98"/>
      <c r="T2551" s="98"/>
      <c r="U2551" s="98"/>
      <c r="V2551" s="98"/>
      <c r="W2551" s="98"/>
      <c r="X2551" s="98"/>
      <c r="Y2551" s="98"/>
      <c r="Z2551" s="98"/>
      <c r="AA2551" s="98"/>
      <c r="AE2551" s="98"/>
      <c r="AF2551" s="98"/>
      <c r="AG2551" s="98"/>
      <c r="AH2551" s="98"/>
      <c r="AI2551" s="98"/>
      <c r="AJ2551" s="98"/>
      <c r="AK2551" s="98"/>
    </row>
    <row r="2552" ht="14.25">
      <c r="A2552" s="98"/>
      <c r="B2552" s="98"/>
      <c r="C2552" s="98"/>
      <c r="D2552" s="98"/>
      <c r="E2552" s="98"/>
      <c r="F2552" s="98"/>
      <c r="G2552" s="98"/>
      <c r="H2552" s="98"/>
      <c r="I2552" s="98"/>
      <c r="J2552" s="98"/>
      <c r="K2552" s="98"/>
      <c r="L2552" s="98"/>
      <c r="M2552" s="98"/>
      <c r="R2552" s="98"/>
      <c r="S2552" s="98"/>
      <c r="T2552" s="98"/>
      <c r="U2552" s="98"/>
      <c r="V2552" s="98"/>
      <c r="W2552" s="98"/>
      <c r="X2552" s="98"/>
      <c r="Y2552" s="98"/>
      <c r="Z2552" s="98"/>
      <c r="AA2552" s="98"/>
      <c r="AE2552" s="98"/>
      <c r="AF2552" s="98"/>
      <c r="AG2552" s="98"/>
      <c r="AH2552" s="98"/>
      <c r="AI2552" s="98"/>
      <c r="AJ2552" s="98"/>
      <c r="AK2552" s="98"/>
    </row>
    <row r="2553" ht="14.25">
      <c r="A2553" s="98"/>
      <c r="B2553" s="98"/>
      <c r="C2553" s="98"/>
      <c r="D2553" s="98"/>
      <c r="E2553" s="98"/>
      <c r="F2553" s="98"/>
      <c r="G2553" s="98"/>
      <c r="H2553" s="98"/>
      <c r="I2553" s="98"/>
      <c r="J2553" s="98"/>
      <c r="K2553" s="98"/>
      <c r="L2553" s="98"/>
      <c r="M2553" s="98"/>
      <c r="R2553" s="98"/>
      <c r="S2553" s="98"/>
      <c r="T2553" s="98"/>
      <c r="U2553" s="98"/>
      <c r="V2553" s="98"/>
      <c r="W2553" s="98"/>
      <c r="X2553" s="98"/>
      <c r="Y2553" s="98"/>
      <c r="Z2553" s="98"/>
      <c r="AA2553" s="98"/>
      <c r="AE2553" s="98"/>
      <c r="AF2553" s="98"/>
      <c r="AG2553" s="98"/>
      <c r="AH2553" s="98"/>
      <c r="AI2553" s="98"/>
      <c r="AJ2553" s="98"/>
      <c r="AK2553" s="98"/>
    </row>
    <row r="2554" ht="14.25">
      <c r="A2554" s="98"/>
      <c r="B2554" s="98"/>
      <c r="C2554" s="98"/>
      <c r="D2554" s="98"/>
      <c r="E2554" s="98"/>
      <c r="F2554" s="98"/>
      <c r="G2554" s="98"/>
      <c r="H2554" s="98"/>
      <c r="I2554" s="98"/>
      <c r="J2554" s="98"/>
      <c r="K2554" s="98"/>
      <c r="L2554" s="98"/>
      <c r="M2554" s="98"/>
      <c r="R2554" s="98"/>
      <c r="S2554" s="98"/>
      <c r="T2554" s="98"/>
      <c r="U2554" s="98"/>
      <c r="V2554" s="98"/>
      <c r="W2554" s="98"/>
      <c r="X2554" s="98"/>
      <c r="Y2554" s="98"/>
      <c r="Z2554" s="98"/>
      <c r="AA2554" s="98"/>
      <c r="AE2554" s="98"/>
      <c r="AF2554" s="98"/>
      <c r="AG2554" s="98"/>
      <c r="AH2554" s="98"/>
      <c r="AI2554" s="98"/>
      <c r="AJ2554" s="98"/>
      <c r="AK2554" s="98"/>
    </row>
    <row r="2555" ht="14.25">
      <c r="A2555" s="98"/>
      <c r="B2555" s="98"/>
      <c r="C2555" s="98"/>
      <c r="D2555" s="98"/>
      <c r="E2555" s="98"/>
      <c r="F2555" s="98"/>
      <c r="G2555" s="98"/>
      <c r="H2555" s="98"/>
      <c r="I2555" s="98"/>
      <c r="J2555" s="98"/>
      <c r="K2555" s="98"/>
      <c r="L2555" s="98"/>
      <c r="M2555" s="98"/>
      <c r="R2555" s="98"/>
      <c r="S2555" s="98"/>
      <c r="T2555" s="98"/>
      <c r="U2555" s="98"/>
      <c r="V2555" s="98"/>
      <c r="W2555" s="98"/>
      <c r="X2555" s="98"/>
      <c r="Y2555" s="98"/>
      <c r="Z2555" s="98"/>
      <c r="AA2555" s="98"/>
      <c r="AE2555" s="98"/>
      <c r="AF2555" s="98"/>
      <c r="AG2555" s="98"/>
      <c r="AH2555" s="98"/>
      <c r="AI2555" s="98"/>
      <c r="AJ2555" s="98"/>
      <c r="AK2555" s="98"/>
    </row>
    <row r="2556" ht="14.25">
      <c r="A2556" s="98"/>
      <c r="B2556" s="98"/>
      <c r="C2556" s="98"/>
      <c r="D2556" s="98"/>
      <c r="E2556" s="98"/>
      <c r="F2556" s="98"/>
      <c r="G2556" s="98"/>
      <c r="H2556" s="98"/>
      <c r="I2556" s="98"/>
      <c r="J2556" s="98"/>
      <c r="K2556" s="98"/>
      <c r="L2556" s="98"/>
      <c r="M2556" s="98"/>
      <c r="R2556" s="98"/>
      <c r="S2556" s="98"/>
      <c r="T2556" s="98"/>
      <c r="U2556" s="98"/>
      <c r="V2556" s="98"/>
      <c r="W2556" s="98"/>
      <c r="X2556" s="98"/>
      <c r="Y2556" s="98"/>
      <c r="Z2556" s="98"/>
      <c r="AA2556" s="98"/>
      <c r="AE2556" s="98"/>
      <c r="AF2556" s="98"/>
      <c r="AG2556" s="98"/>
      <c r="AH2556" s="98"/>
      <c r="AI2556" s="98"/>
      <c r="AJ2556" s="98"/>
      <c r="AK2556" s="98"/>
    </row>
    <row r="2557" ht="14.25">
      <c r="A2557" s="98"/>
      <c r="B2557" s="98"/>
      <c r="C2557" s="98"/>
      <c r="D2557" s="98"/>
      <c r="E2557" s="98"/>
      <c r="F2557" s="98"/>
      <c r="G2557" s="98"/>
      <c r="H2557" s="98"/>
      <c r="I2557" s="98"/>
      <c r="J2557" s="98"/>
      <c r="K2557" s="98"/>
      <c r="L2557" s="98"/>
      <c r="M2557" s="98"/>
      <c r="R2557" s="98"/>
      <c r="S2557" s="98"/>
      <c r="T2557" s="98"/>
      <c r="U2557" s="98"/>
      <c r="V2557" s="98"/>
      <c r="W2557" s="98"/>
      <c r="X2557" s="98"/>
      <c r="Y2557" s="98"/>
      <c r="Z2557" s="98"/>
      <c r="AA2557" s="98"/>
      <c r="AE2557" s="98"/>
      <c r="AF2557" s="98"/>
      <c r="AG2557" s="98"/>
      <c r="AH2557" s="98"/>
      <c r="AI2557" s="98"/>
      <c r="AJ2557" s="98"/>
      <c r="AK2557" s="98"/>
    </row>
    <row r="2558" ht="14.25">
      <c r="A2558" s="98"/>
      <c r="B2558" s="98"/>
      <c r="C2558" s="98"/>
      <c r="D2558" s="98"/>
      <c r="E2558" s="98"/>
      <c r="F2558" s="98"/>
      <c r="G2558" s="98"/>
      <c r="H2558" s="98"/>
      <c r="I2558" s="98"/>
      <c r="J2558" s="98"/>
      <c r="K2558" s="98"/>
      <c r="L2558" s="98"/>
      <c r="M2558" s="98"/>
      <c r="R2558" s="98"/>
      <c r="S2558" s="98"/>
      <c r="T2558" s="98"/>
      <c r="U2558" s="98"/>
      <c r="V2558" s="98"/>
      <c r="W2558" s="98"/>
      <c r="X2558" s="98"/>
      <c r="Y2558" s="98"/>
      <c r="Z2558" s="98"/>
      <c r="AA2558" s="98"/>
      <c r="AE2558" s="98"/>
      <c r="AF2558" s="98"/>
      <c r="AG2558" s="98"/>
      <c r="AH2558" s="98"/>
      <c r="AI2558" s="98"/>
      <c r="AJ2558" s="98"/>
      <c r="AK2558" s="98"/>
    </row>
    <row r="2559" ht="14.25">
      <c r="A2559" s="98"/>
      <c r="B2559" s="98"/>
      <c r="C2559" s="98"/>
      <c r="D2559" s="98"/>
      <c r="E2559" s="98"/>
      <c r="F2559" s="98"/>
      <c r="G2559" s="98"/>
      <c r="H2559" s="98"/>
      <c r="I2559" s="98"/>
      <c r="J2559" s="98"/>
      <c r="K2559" s="98"/>
      <c r="L2559" s="98"/>
      <c r="M2559" s="98"/>
      <c r="R2559" s="98"/>
      <c r="S2559" s="98"/>
      <c r="T2559" s="98"/>
      <c r="U2559" s="98"/>
      <c r="V2559" s="98"/>
      <c r="W2559" s="98"/>
      <c r="X2559" s="98"/>
      <c r="Y2559" s="98"/>
      <c r="Z2559" s="98"/>
      <c r="AA2559" s="98"/>
      <c r="AE2559" s="98"/>
      <c r="AF2559" s="98"/>
      <c r="AG2559" s="98"/>
      <c r="AH2559" s="98"/>
      <c r="AI2559" s="98"/>
      <c r="AJ2559" s="98"/>
      <c r="AK2559" s="98"/>
    </row>
    <row r="2560" ht="14.25">
      <c r="A2560" s="98"/>
      <c r="B2560" s="98"/>
      <c r="C2560" s="98"/>
      <c r="D2560" s="98"/>
      <c r="E2560" s="98"/>
      <c r="F2560" s="98"/>
      <c r="G2560" s="98"/>
      <c r="H2560" s="98"/>
      <c r="I2560" s="98"/>
      <c r="J2560" s="98"/>
      <c r="K2560" s="98"/>
      <c r="L2560" s="98"/>
      <c r="M2560" s="98"/>
      <c r="R2560" s="98"/>
      <c r="S2560" s="98"/>
      <c r="T2560" s="98"/>
      <c r="U2560" s="98"/>
      <c r="V2560" s="98"/>
      <c r="W2560" s="98"/>
      <c r="X2560" s="98"/>
      <c r="Y2560" s="98"/>
      <c r="Z2560" s="98"/>
      <c r="AA2560" s="98"/>
      <c r="AE2560" s="98"/>
      <c r="AF2560" s="98"/>
      <c r="AG2560" s="98"/>
      <c r="AH2560" s="98"/>
      <c r="AI2560" s="98"/>
      <c r="AJ2560" s="98"/>
      <c r="AK2560" s="98"/>
    </row>
    <row r="2561" ht="14.25">
      <c r="A2561" s="98"/>
      <c r="B2561" s="98"/>
      <c r="C2561" s="98"/>
      <c r="D2561" s="98"/>
      <c r="E2561" s="98"/>
      <c r="F2561" s="98"/>
      <c r="G2561" s="98"/>
      <c r="H2561" s="98"/>
      <c r="I2561" s="98"/>
      <c r="J2561" s="98"/>
      <c r="K2561" s="98"/>
      <c r="L2561" s="98"/>
      <c r="M2561" s="98"/>
      <c r="R2561" s="98"/>
      <c r="S2561" s="98"/>
      <c r="T2561" s="98"/>
      <c r="U2561" s="98"/>
      <c r="V2561" s="98"/>
      <c r="W2561" s="98"/>
      <c r="X2561" s="98"/>
      <c r="Y2561" s="98"/>
      <c r="Z2561" s="98"/>
      <c r="AA2561" s="98"/>
      <c r="AE2561" s="98"/>
      <c r="AF2561" s="98"/>
      <c r="AG2561" s="98"/>
      <c r="AH2561" s="98"/>
      <c r="AI2561" s="98"/>
      <c r="AJ2561" s="98"/>
      <c r="AK2561" s="98"/>
    </row>
    <row r="2562" ht="14.25">
      <c r="A2562" s="98"/>
      <c r="B2562" s="98"/>
      <c r="C2562" s="98"/>
      <c r="D2562" s="98"/>
      <c r="E2562" s="98"/>
      <c r="F2562" s="98"/>
      <c r="G2562" s="98"/>
      <c r="H2562" s="98"/>
      <c r="I2562" s="98"/>
      <c r="J2562" s="98"/>
      <c r="K2562" s="98"/>
      <c r="L2562" s="98"/>
      <c r="M2562" s="98"/>
      <c r="R2562" s="98"/>
      <c r="S2562" s="98"/>
      <c r="T2562" s="98"/>
      <c r="U2562" s="98"/>
      <c r="V2562" s="98"/>
      <c r="W2562" s="98"/>
      <c r="X2562" s="98"/>
      <c r="Y2562" s="98"/>
      <c r="Z2562" s="98"/>
      <c r="AA2562" s="98"/>
      <c r="AE2562" s="98"/>
      <c r="AF2562" s="98"/>
      <c r="AG2562" s="98"/>
      <c r="AH2562" s="98"/>
      <c r="AI2562" s="98"/>
      <c r="AJ2562" s="98"/>
      <c r="AK2562" s="98"/>
    </row>
    <row r="2563" ht="14.25">
      <c r="A2563" s="98"/>
      <c r="B2563" s="98"/>
      <c r="C2563" s="98"/>
      <c r="D2563" s="98"/>
      <c r="E2563" s="98"/>
      <c r="F2563" s="98"/>
      <c r="G2563" s="98"/>
      <c r="H2563" s="98"/>
      <c r="I2563" s="98"/>
      <c r="J2563" s="98"/>
      <c r="K2563" s="98"/>
      <c r="L2563" s="98"/>
      <c r="M2563" s="98"/>
      <c r="R2563" s="98"/>
      <c r="S2563" s="98"/>
      <c r="T2563" s="98"/>
      <c r="U2563" s="98"/>
      <c r="V2563" s="98"/>
      <c r="W2563" s="98"/>
      <c r="X2563" s="98"/>
      <c r="Y2563" s="98"/>
      <c r="Z2563" s="98"/>
      <c r="AA2563" s="98"/>
      <c r="AE2563" s="98"/>
      <c r="AF2563" s="98"/>
      <c r="AG2563" s="98"/>
      <c r="AH2563" s="98"/>
      <c r="AI2563" s="98"/>
      <c r="AJ2563" s="98"/>
      <c r="AK2563" s="98"/>
    </row>
    <row r="2564" ht="14.25">
      <c r="A2564" s="98"/>
      <c r="B2564" s="98"/>
      <c r="C2564" s="98"/>
      <c r="D2564" s="98"/>
      <c r="E2564" s="98"/>
      <c r="F2564" s="98"/>
      <c r="G2564" s="98"/>
      <c r="H2564" s="98"/>
      <c r="I2564" s="98"/>
      <c r="J2564" s="98"/>
      <c r="K2564" s="98"/>
      <c r="L2564" s="98"/>
      <c r="M2564" s="98"/>
      <c r="R2564" s="98"/>
      <c r="S2564" s="98"/>
      <c r="T2564" s="98"/>
      <c r="U2564" s="98"/>
      <c r="V2564" s="98"/>
      <c r="W2564" s="98"/>
      <c r="X2564" s="98"/>
      <c r="Y2564" s="98"/>
      <c r="Z2564" s="98"/>
      <c r="AA2564" s="98"/>
      <c r="AE2564" s="98"/>
      <c r="AF2564" s="98"/>
      <c r="AG2564" s="98"/>
      <c r="AH2564" s="98"/>
      <c r="AI2564" s="98"/>
      <c r="AJ2564" s="98"/>
      <c r="AK2564" s="98"/>
    </row>
    <row r="2565" ht="14.25">
      <c r="A2565" s="98"/>
      <c r="B2565" s="98"/>
      <c r="C2565" s="98"/>
      <c r="D2565" s="98"/>
      <c r="E2565" s="98"/>
      <c r="F2565" s="98"/>
      <c r="G2565" s="98"/>
      <c r="H2565" s="98"/>
      <c r="I2565" s="98"/>
      <c r="J2565" s="98"/>
      <c r="K2565" s="98"/>
      <c r="L2565" s="98"/>
      <c r="M2565" s="98"/>
      <c r="R2565" s="98"/>
      <c r="S2565" s="98"/>
      <c r="T2565" s="98"/>
      <c r="U2565" s="98"/>
      <c r="V2565" s="98"/>
      <c r="W2565" s="98"/>
      <c r="X2565" s="98"/>
      <c r="Y2565" s="98"/>
      <c r="Z2565" s="98"/>
      <c r="AA2565" s="98"/>
      <c r="AE2565" s="98"/>
      <c r="AF2565" s="98"/>
      <c r="AG2565" s="98"/>
      <c r="AH2565" s="98"/>
      <c r="AI2565" s="98"/>
      <c r="AJ2565" s="98"/>
      <c r="AK2565" s="98"/>
    </row>
    <row r="2566" ht="14.25">
      <c r="A2566" s="98"/>
      <c r="B2566" s="98"/>
      <c r="C2566" s="98"/>
      <c r="D2566" s="98"/>
      <c r="E2566" s="98"/>
      <c r="F2566" s="98"/>
      <c r="G2566" s="98"/>
      <c r="H2566" s="98"/>
      <c r="I2566" s="98"/>
      <c r="J2566" s="98"/>
      <c r="K2566" s="98"/>
      <c r="L2566" s="98"/>
      <c r="M2566" s="98"/>
      <c r="R2566" s="98"/>
      <c r="S2566" s="98"/>
      <c r="T2566" s="98"/>
      <c r="U2566" s="98"/>
      <c r="V2566" s="98"/>
      <c r="W2566" s="98"/>
      <c r="X2566" s="98"/>
      <c r="Y2566" s="98"/>
      <c r="Z2566" s="98"/>
      <c r="AA2566" s="98"/>
      <c r="AE2566" s="98"/>
      <c r="AF2566" s="98"/>
      <c r="AG2566" s="98"/>
      <c r="AH2566" s="98"/>
      <c r="AI2566" s="98"/>
      <c r="AJ2566" s="98"/>
      <c r="AK2566" s="98"/>
    </row>
    <row r="2567" ht="14.25">
      <c r="A2567" s="98"/>
      <c r="B2567" s="98"/>
      <c r="C2567" s="98"/>
      <c r="D2567" s="98"/>
      <c r="E2567" s="98"/>
      <c r="F2567" s="98"/>
      <c r="G2567" s="98"/>
      <c r="H2567" s="98"/>
      <c r="I2567" s="98"/>
      <c r="J2567" s="98"/>
      <c r="K2567" s="98"/>
      <c r="L2567" s="98"/>
      <c r="M2567" s="98"/>
      <c r="R2567" s="98"/>
      <c r="S2567" s="98"/>
      <c r="T2567" s="98"/>
      <c r="U2567" s="98"/>
      <c r="V2567" s="98"/>
      <c r="W2567" s="98"/>
      <c r="X2567" s="98"/>
      <c r="Y2567" s="98"/>
      <c r="Z2567" s="98"/>
      <c r="AA2567" s="98"/>
      <c r="AE2567" s="98"/>
      <c r="AF2567" s="98"/>
      <c r="AG2567" s="98"/>
      <c r="AH2567" s="98"/>
      <c r="AI2567" s="98"/>
      <c r="AJ2567" s="98"/>
      <c r="AK2567" s="98"/>
    </row>
    <row r="2568" ht="14.25">
      <c r="A2568" s="98"/>
      <c r="B2568" s="98"/>
      <c r="C2568" s="98"/>
      <c r="D2568" s="98"/>
      <c r="E2568" s="98"/>
      <c r="F2568" s="98"/>
      <c r="G2568" s="98"/>
      <c r="H2568" s="98"/>
      <c r="I2568" s="98"/>
      <c r="J2568" s="98"/>
      <c r="K2568" s="98"/>
      <c r="L2568" s="98"/>
      <c r="M2568" s="98"/>
      <c r="R2568" s="98"/>
      <c r="S2568" s="98"/>
      <c r="T2568" s="98"/>
      <c r="U2568" s="98"/>
      <c r="V2568" s="98"/>
      <c r="W2568" s="98"/>
      <c r="X2568" s="98"/>
      <c r="Y2568" s="98"/>
      <c r="Z2568" s="98"/>
      <c r="AA2568" s="98"/>
      <c r="AE2568" s="98"/>
      <c r="AF2568" s="98"/>
      <c r="AG2568" s="98"/>
      <c r="AH2568" s="98"/>
      <c r="AI2568" s="98"/>
      <c r="AJ2568" s="98"/>
      <c r="AK2568" s="98"/>
    </row>
    <row r="2569" ht="14.25">
      <c r="A2569" s="98"/>
      <c r="B2569" s="98"/>
      <c r="C2569" s="98"/>
      <c r="D2569" s="98"/>
      <c r="E2569" s="98"/>
      <c r="F2569" s="98"/>
      <c r="G2569" s="98"/>
      <c r="H2569" s="98"/>
      <c r="I2569" s="98"/>
      <c r="J2569" s="98"/>
      <c r="K2569" s="98"/>
      <c r="L2569" s="98"/>
      <c r="M2569" s="98"/>
      <c r="R2569" s="98"/>
      <c r="S2569" s="98"/>
      <c r="T2569" s="98"/>
      <c r="U2569" s="98"/>
      <c r="V2569" s="98"/>
      <c r="W2569" s="98"/>
      <c r="X2569" s="98"/>
      <c r="Y2569" s="98"/>
      <c r="Z2569" s="98"/>
      <c r="AA2569" s="98"/>
      <c r="AE2569" s="98"/>
      <c r="AF2569" s="98"/>
      <c r="AG2569" s="98"/>
      <c r="AH2569" s="98"/>
      <c r="AI2569" s="98"/>
      <c r="AJ2569" s="98"/>
      <c r="AK2569" s="98"/>
    </row>
    <row r="2570" ht="14.25">
      <c r="A2570" s="98"/>
      <c r="B2570" s="98"/>
      <c r="C2570" s="98"/>
      <c r="D2570" s="98"/>
      <c r="E2570" s="98"/>
      <c r="F2570" s="98"/>
      <c r="G2570" s="98"/>
      <c r="H2570" s="98"/>
      <c r="I2570" s="98"/>
      <c r="J2570" s="98"/>
      <c r="K2570" s="98"/>
      <c r="L2570" s="98"/>
      <c r="M2570" s="98"/>
      <c r="R2570" s="98"/>
      <c r="S2570" s="98"/>
      <c r="T2570" s="98"/>
      <c r="U2570" s="98"/>
      <c r="V2570" s="98"/>
      <c r="W2570" s="98"/>
      <c r="X2570" s="98"/>
      <c r="Y2570" s="98"/>
      <c r="Z2570" s="98"/>
      <c r="AA2570" s="98"/>
      <c r="AE2570" s="98"/>
      <c r="AF2570" s="98"/>
      <c r="AG2570" s="98"/>
      <c r="AH2570" s="98"/>
      <c r="AI2570" s="98"/>
      <c r="AJ2570" s="98"/>
      <c r="AK2570" s="98"/>
    </row>
    <row r="2571" ht="14.25">
      <c r="A2571" s="98"/>
      <c r="B2571" s="98"/>
      <c r="C2571" s="98"/>
      <c r="D2571" s="98"/>
      <c r="E2571" s="98"/>
      <c r="F2571" s="98"/>
      <c r="G2571" s="98"/>
      <c r="H2571" s="98"/>
      <c r="I2571" s="98"/>
      <c r="J2571" s="98"/>
      <c r="K2571" s="98"/>
      <c r="L2571" s="98"/>
      <c r="M2571" s="98"/>
      <c r="R2571" s="98"/>
      <c r="S2571" s="98"/>
      <c r="T2571" s="98"/>
      <c r="U2571" s="98"/>
      <c r="V2571" s="98"/>
      <c r="W2571" s="98"/>
      <c r="X2571" s="98"/>
      <c r="Y2571" s="98"/>
      <c r="Z2571" s="98"/>
      <c r="AA2571" s="98"/>
      <c r="AE2571" s="98"/>
      <c r="AF2571" s="98"/>
      <c r="AG2571" s="98"/>
      <c r="AH2571" s="98"/>
      <c r="AI2571" s="98"/>
      <c r="AJ2571" s="98"/>
      <c r="AK2571" s="98"/>
    </row>
    <row r="2572" ht="14.25">
      <c r="A2572" s="98"/>
      <c r="B2572" s="98"/>
      <c r="C2572" s="98"/>
      <c r="D2572" s="98"/>
      <c r="E2572" s="98"/>
      <c r="F2572" s="98"/>
      <c r="G2572" s="98"/>
      <c r="H2572" s="98"/>
      <c r="I2572" s="98"/>
      <c r="J2572" s="98"/>
      <c r="K2572" s="98"/>
      <c r="L2572" s="98"/>
      <c r="M2572" s="98"/>
      <c r="R2572" s="98"/>
      <c r="S2572" s="98"/>
      <c r="T2572" s="98"/>
      <c r="U2572" s="98"/>
      <c r="V2572" s="98"/>
      <c r="W2572" s="98"/>
      <c r="X2572" s="98"/>
      <c r="Y2572" s="98"/>
      <c r="Z2572" s="98"/>
      <c r="AA2572" s="98"/>
      <c r="AE2572" s="98"/>
      <c r="AF2572" s="98"/>
      <c r="AG2572" s="98"/>
      <c r="AH2572" s="98"/>
      <c r="AI2572" s="98"/>
      <c r="AJ2572" s="98"/>
      <c r="AK2572" s="98"/>
    </row>
    <row r="2573" ht="14.25">
      <c r="A2573" s="98"/>
      <c r="B2573" s="98"/>
      <c r="C2573" s="98"/>
      <c r="D2573" s="98"/>
      <c r="E2573" s="98"/>
      <c r="F2573" s="98"/>
      <c r="G2573" s="98"/>
      <c r="H2573" s="98"/>
      <c r="I2573" s="98"/>
      <c r="J2573" s="98"/>
      <c r="K2573" s="98"/>
      <c r="L2573" s="98"/>
      <c r="M2573" s="98"/>
      <c r="R2573" s="98"/>
      <c r="S2573" s="98"/>
      <c r="T2573" s="98"/>
      <c r="U2573" s="98"/>
      <c r="V2573" s="98"/>
      <c r="W2573" s="98"/>
      <c r="X2573" s="98"/>
      <c r="Y2573" s="98"/>
      <c r="Z2573" s="98"/>
      <c r="AA2573" s="98"/>
      <c r="AE2573" s="98"/>
      <c r="AF2573" s="98"/>
      <c r="AG2573" s="98"/>
      <c r="AH2573" s="98"/>
      <c r="AI2573" s="98"/>
      <c r="AJ2573" s="98"/>
      <c r="AK2573" s="98"/>
    </row>
    <row r="2574" ht="14.25">
      <c r="A2574" s="98"/>
      <c r="B2574" s="98"/>
      <c r="C2574" s="98"/>
      <c r="D2574" s="98"/>
      <c r="E2574" s="98"/>
      <c r="F2574" s="98"/>
      <c r="G2574" s="98"/>
      <c r="H2574" s="98"/>
      <c r="I2574" s="98"/>
      <c r="J2574" s="98"/>
      <c r="K2574" s="98"/>
      <c r="L2574" s="98"/>
      <c r="M2574" s="98"/>
      <c r="R2574" s="98"/>
      <c r="S2574" s="98"/>
      <c r="T2574" s="98"/>
      <c r="U2574" s="98"/>
      <c r="V2574" s="98"/>
      <c r="W2574" s="98"/>
      <c r="X2574" s="98"/>
      <c r="Y2574" s="98"/>
      <c r="Z2574" s="98"/>
      <c r="AA2574" s="98"/>
      <c r="AE2574" s="98"/>
      <c r="AF2574" s="98"/>
      <c r="AG2574" s="98"/>
      <c r="AH2574" s="98"/>
      <c r="AI2574" s="98"/>
      <c r="AJ2574" s="98"/>
      <c r="AK2574" s="98"/>
    </row>
    <row r="2575" ht="14.25">
      <c r="A2575" s="98"/>
      <c r="B2575" s="98"/>
      <c r="C2575" s="98"/>
      <c r="D2575" s="98"/>
      <c r="E2575" s="98"/>
      <c r="F2575" s="98"/>
      <c r="G2575" s="98"/>
      <c r="H2575" s="98"/>
      <c r="I2575" s="98"/>
      <c r="J2575" s="98"/>
      <c r="K2575" s="98"/>
      <c r="L2575" s="98"/>
      <c r="M2575" s="98"/>
      <c r="R2575" s="98"/>
      <c r="S2575" s="98"/>
      <c r="T2575" s="98"/>
      <c r="U2575" s="98"/>
      <c r="V2575" s="98"/>
      <c r="W2575" s="98"/>
      <c r="X2575" s="98"/>
      <c r="Y2575" s="98"/>
      <c r="Z2575" s="98"/>
      <c r="AA2575" s="98"/>
      <c r="AE2575" s="98"/>
      <c r="AF2575" s="98"/>
      <c r="AG2575" s="98"/>
      <c r="AH2575" s="98"/>
      <c r="AI2575" s="98"/>
      <c r="AJ2575" s="98"/>
      <c r="AK2575" s="98"/>
    </row>
    <row r="2576" ht="14.25">
      <c r="A2576" s="98"/>
      <c r="B2576" s="98"/>
      <c r="C2576" s="98"/>
      <c r="D2576" s="98"/>
      <c r="E2576" s="98"/>
      <c r="F2576" s="98"/>
      <c r="G2576" s="98"/>
      <c r="H2576" s="98"/>
      <c r="I2576" s="98"/>
      <c r="J2576" s="98"/>
      <c r="K2576" s="98"/>
      <c r="L2576" s="98"/>
      <c r="M2576" s="98"/>
      <c r="R2576" s="98"/>
      <c r="S2576" s="98"/>
      <c r="T2576" s="98"/>
      <c r="U2576" s="98"/>
      <c r="V2576" s="98"/>
      <c r="W2576" s="98"/>
      <c r="X2576" s="98"/>
      <c r="Y2576" s="98"/>
      <c r="Z2576" s="98"/>
      <c r="AA2576" s="98"/>
      <c r="AE2576" s="98"/>
      <c r="AF2576" s="98"/>
      <c r="AG2576" s="98"/>
      <c r="AH2576" s="98"/>
      <c r="AI2576" s="98"/>
      <c r="AJ2576" s="98"/>
      <c r="AK2576" s="98"/>
    </row>
    <row r="2577" ht="14.25">
      <c r="A2577" s="98"/>
      <c r="B2577" s="98"/>
      <c r="C2577" s="98"/>
      <c r="D2577" s="98"/>
      <c r="E2577" s="98"/>
      <c r="F2577" s="98"/>
      <c r="G2577" s="98"/>
      <c r="H2577" s="98"/>
      <c r="I2577" s="98"/>
      <c r="J2577" s="98"/>
      <c r="K2577" s="98"/>
      <c r="L2577" s="98"/>
      <c r="M2577" s="98"/>
      <c r="R2577" s="98"/>
      <c r="S2577" s="98"/>
      <c r="T2577" s="98"/>
      <c r="U2577" s="98"/>
      <c r="V2577" s="98"/>
      <c r="W2577" s="98"/>
      <c r="X2577" s="98"/>
      <c r="Y2577" s="98"/>
      <c r="Z2577" s="98"/>
      <c r="AA2577" s="98"/>
      <c r="AE2577" s="98"/>
      <c r="AF2577" s="98"/>
      <c r="AG2577" s="98"/>
      <c r="AH2577" s="98"/>
      <c r="AI2577" s="98"/>
      <c r="AJ2577" s="98"/>
      <c r="AK2577" s="98"/>
    </row>
    <row r="2578" ht="14.25">
      <c r="A2578" s="98"/>
      <c r="B2578" s="98"/>
      <c r="C2578" s="98"/>
      <c r="D2578" s="98"/>
      <c r="E2578" s="98"/>
      <c r="F2578" s="98"/>
      <c r="G2578" s="98"/>
      <c r="H2578" s="98"/>
      <c r="I2578" s="98"/>
      <c r="J2578" s="98"/>
      <c r="K2578" s="98"/>
      <c r="L2578" s="98"/>
      <c r="M2578" s="98"/>
      <c r="R2578" s="98"/>
      <c r="S2578" s="98"/>
      <c r="T2578" s="98"/>
      <c r="U2578" s="98"/>
      <c r="V2578" s="98"/>
      <c r="W2578" s="98"/>
      <c r="X2578" s="98"/>
      <c r="Y2578" s="98"/>
      <c r="Z2578" s="98"/>
      <c r="AA2578" s="98"/>
      <c r="AE2578" s="98"/>
      <c r="AF2578" s="98"/>
      <c r="AG2578" s="98"/>
      <c r="AH2578" s="98"/>
      <c r="AI2578" s="98"/>
      <c r="AJ2578" s="98"/>
      <c r="AK2578" s="98"/>
    </row>
    <row r="2579" ht="14.25">
      <c r="A2579" s="98"/>
      <c r="B2579" s="98"/>
      <c r="C2579" s="98"/>
      <c r="D2579" s="98"/>
      <c r="E2579" s="98"/>
      <c r="F2579" s="98"/>
      <c r="G2579" s="98"/>
      <c r="H2579" s="98"/>
      <c r="I2579" s="98"/>
      <c r="J2579" s="98"/>
      <c r="K2579" s="98"/>
      <c r="L2579" s="98"/>
      <c r="M2579" s="98"/>
      <c r="R2579" s="98"/>
      <c r="S2579" s="98"/>
      <c r="T2579" s="98"/>
      <c r="U2579" s="98"/>
      <c r="V2579" s="98"/>
      <c r="W2579" s="98"/>
      <c r="X2579" s="98"/>
      <c r="Y2579" s="98"/>
      <c r="Z2579" s="98"/>
      <c r="AA2579" s="98"/>
      <c r="AE2579" s="98"/>
      <c r="AF2579" s="98"/>
      <c r="AG2579" s="98"/>
      <c r="AH2579" s="98"/>
      <c r="AI2579" s="98"/>
      <c r="AJ2579" s="98"/>
      <c r="AK2579" s="98"/>
    </row>
    <row r="2580" ht="14.25">
      <c r="A2580" s="98"/>
      <c r="B2580" s="98"/>
      <c r="C2580" s="98"/>
      <c r="D2580" s="98"/>
      <c r="E2580" s="98"/>
      <c r="F2580" s="98"/>
      <c r="G2580" s="98"/>
      <c r="H2580" s="98"/>
      <c r="I2580" s="98"/>
      <c r="J2580" s="98"/>
      <c r="K2580" s="98"/>
      <c r="L2580" s="98"/>
      <c r="M2580" s="98"/>
      <c r="R2580" s="98"/>
      <c r="S2580" s="98"/>
      <c r="T2580" s="98"/>
      <c r="U2580" s="98"/>
      <c r="V2580" s="98"/>
      <c r="W2580" s="98"/>
      <c r="X2580" s="98"/>
      <c r="Y2580" s="98"/>
      <c r="Z2580" s="98"/>
      <c r="AA2580" s="98"/>
      <c r="AE2580" s="98"/>
      <c r="AF2580" s="98"/>
      <c r="AG2580" s="98"/>
      <c r="AH2580" s="98"/>
      <c r="AI2580" s="98"/>
      <c r="AJ2580" s="98"/>
      <c r="AK2580" s="98"/>
    </row>
    <row r="2581" ht="14.25">
      <c r="A2581" s="98"/>
      <c r="B2581" s="98"/>
      <c r="C2581" s="98"/>
      <c r="D2581" s="98"/>
      <c r="E2581" s="98"/>
      <c r="F2581" s="98"/>
      <c r="G2581" s="98"/>
      <c r="H2581" s="98"/>
      <c r="I2581" s="98"/>
      <c r="J2581" s="98"/>
      <c r="K2581" s="98"/>
      <c r="L2581" s="98"/>
      <c r="M2581" s="98"/>
      <c r="R2581" s="98"/>
      <c r="S2581" s="98"/>
      <c r="T2581" s="98"/>
      <c r="U2581" s="98"/>
      <c r="V2581" s="98"/>
      <c r="W2581" s="98"/>
      <c r="X2581" s="98"/>
      <c r="Y2581" s="98"/>
      <c r="Z2581" s="98"/>
      <c r="AA2581" s="98"/>
      <c r="AE2581" s="98"/>
      <c r="AF2581" s="98"/>
      <c r="AG2581" s="98"/>
      <c r="AH2581" s="98"/>
      <c r="AI2581" s="98"/>
      <c r="AJ2581" s="98"/>
      <c r="AK2581" s="98"/>
    </row>
    <row r="2582" ht="14.25">
      <c r="A2582" s="98"/>
      <c r="B2582" s="98"/>
      <c r="C2582" s="98"/>
      <c r="D2582" s="98"/>
      <c r="E2582" s="98"/>
      <c r="F2582" s="98"/>
      <c r="G2582" s="98"/>
      <c r="H2582" s="98"/>
      <c r="I2582" s="98"/>
      <c r="J2582" s="98"/>
      <c r="K2582" s="98"/>
      <c r="L2582" s="98"/>
      <c r="M2582" s="98"/>
      <c r="R2582" s="98"/>
      <c r="S2582" s="98"/>
      <c r="T2582" s="98"/>
      <c r="U2582" s="98"/>
      <c r="V2582" s="98"/>
      <c r="W2582" s="98"/>
      <c r="X2582" s="98"/>
      <c r="Y2582" s="98"/>
      <c r="Z2582" s="98"/>
      <c r="AA2582" s="98"/>
      <c r="AE2582" s="98"/>
      <c r="AF2582" s="98"/>
      <c r="AG2582" s="98"/>
      <c r="AH2582" s="98"/>
      <c r="AI2582" s="98"/>
      <c r="AJ2582" s="98"/>
      <c r="AK2582" s="98"/>
    </row>
    <row r="2583" ht="14.25">
      <c r="A2583" s="98"/>
      <c r="B2583" s="98"/>
      <c r="C2583" s="98"/>
      <c r="D2583" s="98"/>
      <c r="E2583" s="98"/>
      <c r="F2583" s="98"/>
      <c r="G2583" s="98"/>
      <c r="H2583" s="98"/>
      <c r="I2583" s="98"/>
      <c r="J2583" s="98"/>
      <c r="K2583" s="98"/>
      <c r="L2583" s="98"/>
      <c r="M2583" s="98"/>
      <c r="R2583" s="98"/>
      <c r="S2583" s="98"/>
      <c r="T2583" s="98"/>
      <c r="U2583" s="98"/>
      <c r="V2583" s="98"/>
      <c r="W2583" s="98"/>
      <c r="X2583" s="98"/>
      <c r="Y2583" s="98"/>
      <c r="Z2583" s="98"/>
      <c r="AA2583" s="98"/>
      <c r="AE2583" s="98"/>
      <c r="AF2583" s="98"/>
      <c r="AG2583" s="98"/>
      <c r="AH2583" s="98"/>
      <c r="AI2583" s="98"/>
      <c r="AJ2583" s="98"/>
      <c r="AK2583" s="98"/>
    </row>
    <row r="2584" ht="14.25">
      <c r="A2584" s="98"/>
      <c r="B2584" s="98"/>
      <c r="C2584" s="98"/>
      <c r="D2584" s="98"/>
      <c r="E2584" s="98"/>
      <c r="F2584" s="98"/>
      <c r="G2584" s="98"/>
      <c r="H2584" s="98"/>
      <c r="I2584" s="98"/>
      <c r="J2584" s="98"/>
      <c r="K2584" s="98"/>
      <c r="L2584" s="98"/>
      <c r="M2584" s="98"/>
      <c r="R2584" s="98"/>
      <c r="S2584" s="98"/>
      <c r="T2584" s="98"/>
      <c r="U2584" s="98"/>
      <c r="V2584" s="98"/>
      <c r="W2584" s="98"/>
      <c r="X2584" s="98"/>
      <c r="Y2584" s="98"/>
      <c r="Z2584" s="98"/>
      <c r="AA2584" s="98"/>
      <c r="AE2584" s="98"/>
      <c r="AF2584" s="98"/>
      <c r="AG2584" s="98"/>
      <c r="AH2584" s="98"/>
      <c r="AI2584" s="98"/>
      <c r="AJ2584" s="98"/>
      <c r="AK2584" s="98"/>
    </row>
    <row r="2585" ht="14.25">
      <c r="A2585" s="98"/>
      <c r="B2585" s="98"/>
      <c r="C2585" s="98"/>
      <c r="D2585" s="98"/>
      <c r="E2585" s="98"/>
      <c r="F2585" s="98"/>
      <c r="G2585" s="98"/>
      <c r="H2585" s="98"/>
      <c r="I2585" s="98"/>
      <c r="J2585" s="98"/>
      <c r="K2585" s="98"/>
      <c r="L2585" s="98"/>
      <c r="M2585" s="98"/>
      <c r="R2585" s="98"/>
      <c r="S2585" s="98"/>
      <c r="T2585" s="98"/>
      <c r="U2585" s="98"/>
      <c r="V2585" s="98"/>
      <c r="W2585" s="98"/>
      <c r="X2585" s="98"/>
      <c r="Y2585" s="98"/>
      <c r="Z2585" s="98"/>
      <c r="AA2585" s="98"/>
      <c r="AE2585" s="98"/>
      <c r="AF2585" s="98"/>
      <c r="AG2585" s="98"/>
      <c r="AH2585" s="98"/>
      <c r="AI2585" s="98"/>
      <c r="AJ2585" s="98"/>
      <c r="AK2585" s="98"/>
    </row>
    <row r="2586" ht="14.25">
      <c r="A2586" s="98"/>
      <c r="B2586" s="98"/>
      <c r="C2586" s="98"/>
      <c r="D2586" s="98"/>
      <c r="E2586" s="98"/>
      <c r="F2586" s="98"/>
      <c r="G2586" s="98"/>
      <c r="H2586" s="98"/>
      <c r="I2586" s="98"/>
      <c r="J2586" s="98"/>
      <c r="K2586" s="98"/>
      <c r="L2586" s="98"/>
      <c r="M2586" s="98"/>
      <c r="R2586" s="98"/>
      <c r="S2586" s="98"/>
      <c r="T2586" s="98"/>
      <c r="U2586" s="98"/>
      <c r="V2586" s="98"/>
      <c r="W2586" s="98"/>
      <c r="X2586" s="98"/>
      <c r="Y2586" s="98"/>
      <c r="Z2586" s="98"/>
      <c r="AA2586" s="98"/>
      <c r="AE2586" s="98"/>
      <c r="AF2586" s="98"/>
      <c r="AG2586" s="98"/>
      <c r="AH2586" s="98"/>
      <c r="AI2586" s="98"/>
      <c r="AJ2586" s="98"/>
      <c r="AK2586" s="98"/>
    </row>
    <row r="2587" ht="14.25">
      <c r="A2587" s="98"/>
      <c r="B2587" s="98"/>
      <c r="C2587" s="98"/>
      <c r="D2587" s="98"/>
      <c r="E2587" s="98"/>
      <c r="F2587" s="98"/>
      <c r="G2587" s="98"/>
      <c r="H2587" s="98"/>
      <c r="I2587" s="98"/>
      <c r="J2587" s="98"/>
      <c r="K2587" s="98"/>
      <c r="L2587" s="98"/>
      <c r="M2587" s="98"/>
      <c r="R2587" s="98"/>
      <c r="S2587" s="98"/>
      <c r="T2587" s="98"/>
      <c r="U2587" s="98"/>
      <c r="V2587" s="98"/>
      <c r="W2587" s="98"/>
      <c r="X2587" s="98"/>
      <c r="Y2587" s="98"/>
      <c r="Z2587" s="98"/>
      <c r="AA2587" s="98"/>
      <c r="AE2587" s="98"/>
      <c r="AF2587" s="98"/>
      <c r="AG2587" s="98"/>
      <c r="AH2587" s="98"/>
      <c r="AI2587" s="98"/>
      <c r="AJ2587" s="98"/>
      <c r="AK2587" s="98"/>
    </row>
    <row r="2588" ht="14.25">
      <c r="A2588" s="98"/>
      <c r="B2588" s="98"/>
      <c r="C2588" s="98"/>
      <c r="D2588" s="98"/>
      <c r="E2588" s="98"/>
      <c r="F2588" s="98"/>
      <c r="G2588" s="98"/>
      <c r="H2588" s="98"/>
      <c r="I2588" s="98"/>
      <c r="J2588" s="98"/>
      <c r="K2588" s="98"/>
      <c r="L2588" s="98"/>
      <c r="M2588" s="98"/>
      <c r="R2588" s="98"/>
      <c r="S2588" s="98"/>
      <c r="T2588" s="98"/>
      <c r="U2588" s="98"/>
      <c r="V2588" s="98"/>
      <c r="W2588" s="98"/>
      <c r="X2588" s="98"/>
      <c r="Y2588" s="98"/>
      <c r="Z2588" s="98"/>
      <c r="AA2588" s="98"/>
      <c r="AE2588" s="98"/>
      <c r="AF2588" s="98"/>
      <c r="AG2588" s="98"/>
      <c r="AH2588" s="98"/>
      <c r="AI2588" s="98"/>
      <c r="AJ2588" s="98"/>
      <c r="AK2588" s="98"/>
    </row>
    <row r="2589" ht="14.25">
      <c r="A2589" s="98"/>
      <c r="B2589" s="98"/>
      <c r="C2589" s="98"/>
      <c r="D2589" s="98"/>
      <c r="E2589" s="98"/>
      <c r="F2589" s="98"/>
      <c r="G2589" s="98"/>
      <c r="H2589" s="98"/>
      <c r="I2589" s="98"/>
      <c r="J2589" s="98"/>
      <c r="K2589" s="98"/>
      <c r="L2589" s="98"/>
      <c r="M2589" s="98"/>
      <c r="R2589" s="98"/>
      <c r="S2589" s="98"/>
      <c r="T2589" s="98"/>
      <c r="U2589" s="98"/>
      <c r="V2589" s="98"/>
      <c r="W2589" s="98"/>
      <c r="X2589" s="98"/>
      <c r="Y2589" s="98"/>
      <c r="Z2589" s="98"/>
      <c r="AA2589" s="98"/>
      <c r="AE2589" s="98"/>
      <c r="AF2589" s="98"/>
      <c r="AG2589" s="98"/>
      <c r="AH2589" s="98"/>
      <c r="AI2589" s="98"/>
      <c r="AJ2589" s="98"/>
      <c r="AK2589" s="98"/>
    </row>
    <row r="2590" ht="14.25">
      <c r="A2590" s="98"/>
      <c r="B2590" s="98"/>
      <c r="C2590" s="98"/>
      <c r="D2590" s="98"/>
      <c r="E2590" s="98"/>
      <c r="F2590" s="98"/>
      <c r="G2590" s="98"/>
      <c r="H2590" s="98"/>
      <c r="I2590" s="98"/>
      <c r="J2590" s="98"/>
      <c r="K2590" s="98"/>
      <c r="L2590" s="98"/>
      <c r="M2590" s="98"/>
      <c r="R2590" s="98"/>
      <c r="S2590" s="98"/>
      <c r="T2590" s="98"/>
      <c r="U2590" s="98"/>
      <c r="V2590" s="98"/>
      <c r="W2590" s="98"/>
      <c r="X2590" s="98"/>
      <c r="Y2590" s="98"/>
      <c r="Z2590" s="98"/>
      <c r="AA2590" s="98"/>
      <c r="AE2590" s="98"/>
      <c r="AF2590" s="98"/>
      <c r="AG2590" s="98"/>
      <c r="AH2590" s="98"/>
      <c r="AI2590" s="98"/>
      <c r="AJ2590" s="98"/>
      <c r="AK2590" s="98"/>
    </row>
    <row r="2591" ht="14.25">
      <c r="A2591" s="98"/>
      <c r="B2591" s="98"/>
      <c r="C2591" s="98"/>
      <c r="D2591" s="98"/>
      <c r="E2591" s="98"/>
      <c r="F2591" s="98"/>
      <c r="G2591" s="98"/>
      <c r="H2591" s="98"/>
      <c r="I2591" s="98"/>
      <c r="J2591" s="98"/>
      <c r="K2591" s="98"/>
      <c r="L2591" s="98"/>
      <c r="M2591" s="98"/>
      <c r="R2591" s="98"/>
      <c r="S2591" s="98"/>
      <c r="T2591" s="98"/>
      <c r="U2591" s="98"/>
      <c r="V2591" s="98"/>
      <c r="W2591" s="98"/>
      <c r="X2591" s="98"/>
      <c r="Y2591" s="98"/>
      <c r="Z2591" s="98"/>
      <c r="AA2591" s="98"/>
      <c r="AE2591" s="98"/>
      <c r="AF2591" s="98"/>
      <c r="AG2591" s="98"/>
      <c r="AH2591" s="98"/>
      <c r="AI2591" s="98"/>
      <c r="AJ2591" s="98"/>
      <c r="AK2591" s="98"/>
    </row>
    <row r="2592" ht="14.25">
      <c r="A2592" s="98"/>
      <c r="B2592" s="98"/>
      <c r="C2592" s="98"/>
      <c r="D2592" s="98"/>
      <c r="E2592" s="98"/>
      <c r="F2592" s="98"/>
      <c r="G2592" s="98"/>
      <c r="H2592" s="98"/>
      <c r="I2592" s="98"/>
      <c r="J2592" s="98"/>
      <c r="K2592" s="98"/>
      <c r="L2592" s="98"/>
      <c r="M2592" s="98"/>
      <c r="R2592" s="98"/>
      <c r="S2592" s="98"/>
      <c r="T2592" s="98"/>
      <c r="U2592" s="98"/>
      <c r="V2592" s="98"/>
      <c r="W2592" s="98"/>
      <c r="X2592" s="98"/>
      <c r="Y2592" s="98"/>
      <c r="Z2592" s="98"/>
      <c r="AA2592" s="98"/>
      <c r="AE2592" s="98"/>
      <c r="AF2592" s="98"/>
      <c r="AG2592" s="98"/>
      <c r="AH2592" s="98"/>
      <c r="AI2592" s="98"/>
      <c r="AJ2592" s="98"/>
      <c r="AK2592" s="98"/>
    </row>
    <row r="2593" ht="14.25">
      <c r="A2593" s="98"/>
      <c r="B2593" s="98"/>
      <c r="C2593" s="98"/>
      <c r="D2593" s="98"/>
      <c r="E2593" s="98"/>
      <c r="F2593" s="98"/>
      <c r="G2593" s="98"/>
      <c r="H2593" s="98"/>
      <c r="I2593" s="98"/>
      <c r="J2593" s="98"/>
      <c r="K2593" s="98"/>
      <c r="L2593" s="98"/>
      <c r="M2593" s="98"/>
      <c r="R2593" s="98"/>
      <c r="S2593" s="98"/>
      <c r="T2593" s="98"/>
      <c r="U2593" s="98"/>
      <c r="V2593" s="98"/>
      <c r="W2593" s="98"/>
      <c r="X2593" s="98"/>
      <c r="Y2593" s="98"/>
      <c r="Z2593" s="98"/>
      <c r="AA2593" s="98"/>
      <c r="AE2593" s="98"/>
      <c r="AF2593" s="98"/>
      <c r="AG2593" s="98"/>
      <c r="AH2593" s="98"/>
      <c r="AI2593" s="98"/>
      <c r="AJ2593" s="98"/>
      <c r="AK2593" s="98"/>
    </row>
    <row r="2594" ht="14.25">
      <c r="A2594" s="98"/>
      <c r="B2594" s="98"/>
      <c r="C2594" s="98"/>
      <c r="D2594" s="98"/>
      <c r="E2594" s="98"/>
      <c r="F2594" s="98"/>
      <c r="G2594" s="98"/>
      <c r="H2594" s="98"/>
      <c r="I2594" s="98"/>
      <c r="J2594" s="98"/>
      <c r="K2594" s="98"/>
      <c r="L2594" s="98"/>
      <c r="M2594" s="98"/>
      <c r="R2594" s="98"/>
      <c r="S2594" s="98"/>
      <c r="T2594" s="98"/>
      <c r="U2594" s="98"/>
      <c r="V2594" s="98"/>
      <c r="W2594" s="98"/>
      <c r="X2594" s="98"/>
      <c r="Y2594" s="98"/>
      <c r="Z2594" s="98"/>
      <c r="AA2594" s="98"/>
      <c r="AE2594" s="98"/>
      <c r="AF2594" s="98"/>
      <c r="AG2594" s="98"/>
      <c r="AH2594" s="98"/>
      <c r="AI2594" s="98"/>
      <c r="AJ2594" s="98"/>
      <c r="AK2594" s="98"/>
    </row>
    <row r="2595" ht="14.25">
      <c r="A2595" s="98"/>
      <c r="B2595" s="98"/>
      <c r="C2595" s="98"/>
      <c r="D2595" s="98"/>
      <c r="E2595" s="98"/>
      <c r="F2595" s="98"/>
      <c r="G2595" s="98"/>
      <c r="H2595" s="98"/>
      <c r="I2595" s="98"/>
      <c r="J2595" s="98"/>
      <c r="K2595" s="98"/>
      <c r="L2595" s="98"/>
      <c r="M2595" s="98"/>
      <c r="R2595" s="98"/>
      <c r="S2595" s="98"/>
      <c r="T2595" s="98"/>
      <c r="U2595" s="98"/>
      <c r="V2595" s="98"/>
      <c r="W2595" s="98"/>
      <c r="X2595" s="98"/>
      <c r="Y2595" s="98"/>
      <c r="Z2595" s="98"/>
      <c r="AA2595" s="98"/>
      <c r="AE2595" s="98"/>
      <c r="AF2595" s="98"/>
      <c r="AG2595" s="98"/>
      <c r="AH2595" s="98"/>
      <c r="AI2595" s="98"/>
      <c r="AJ2595" s="98"/>
      <c r="AK2595" s="98"/>
    </row>
    <row r="2596" ht="14.25">
      <c r="A2596" s="98"/>
      <c r="B2596" s="98"/>
      <c r="C2596" s="98"/>
      <c r="D2596" s="98"/>
      <c r="E2596" s="98"/>
      <c r="F2596" s="98"/>
      <c r="G2596" s="98"/>
      <c r="H2596" s="98"/>
      <c r="I2596" s="98"/>
      <c r="J2596" s="98"/>
      <c r="K2596" s="98"/>
      <c r="L2596" s="98"/>
      <c r="M2596" s="98"/>
      <c r="R2596" s="98"/>
      <c r="S2596" s="98"/>
      <c r="T2596" s="98"/>
      <c r="U2596" s="98"/>
      <c r="V2596" s="98"/>
      <c r="W2596" s="98"/>
      <c r="X2596" s="98"/>
      <c r="Y2596" s="98"/>
      <c r="Z2596" s="98"/>
      <c r="AA2596" s="98"/>
      <c r="AE2596" s="98"/>
      <c r="AF2596" s="98"/>
      <c r="AG2596" s="98"/>
      <c r="AH2596" s="98"/>
      <c r="AI2596" s="98"/>
      <c r="AJ2596" s="98"/>
      <c r="AK2596" s="98"/>
    </row>
    <row r="2597" ht="14.25">
      <c r="A2597" s="98"/>
      <c r="B2597" s="98"/>
      <c r="C2597" s="98"/>
      <c r="D2597" s="98"/>
      <c r="E2597" s="98"/>
      <c r="F2597" s="98"/>
      <c r="G2597" s="98"/>
      <c r="H2597" s="98"/>
      <c r="I2597" s="98"/>
      <c r="J2597" s="98"/>
      <c r="K2597" s="98"/>
      <c r="L2597" s="98"/>
      <c r="M2597" s="98"/>
      <c r="R2597" s="98"/>
      <c r="S2597" s="98"/>
      <c r="T2597" s="98"/>
      <c r="U2597" s="98"/>
      <c r="V2597" s="98"/>
      <c r="W2597" s="98"/>
      <c r="X2597" s="98"/>
      <c r="Y2597" s="98"/>
      <c r="Z2597" s="98"/>
      <c r="AA2597" s="98"/>
      <c r="AE2597" s="98"/>
      <c r="AF2597" s="98"/>
      <c r="AG2597" s="98"/>
      <c r="AH2597" s="98"/>
      <c r="AI2597" s="98"/>
      <c r="AJ2597" s="98"/>
      <c r="AK2597" s="98"/>
    </row>
    <row r="2598" ht="14.25">
      <c r="A2598" s="98"/>
      <c r="B2598" s="98"/>
      <c r="C2598" s="98"/>
      <c r="D2598" s="98"/>
      <c r="E2598" s="98"/>
      <c r="F2598" s="98"/>
      <c r="G2598" s="98"/>
      <c r="H2598" s="98"/>
      <c r="I2598" s="98"/>
      <c r="J2598" s="98"/>
      <c r="K2598" s="98"/>
      <c r="L2598" s="98"/>
      <c r="M2598" s="98"/>
      <c r="R2598" s="98"/>
      <c r="S2598" s="98"/>
      <c r="T2598" s="98"/>
      <c r="U2598" s="98"/>
      <c r="V2598" s="98"/>
      <c r="W2598" s="98"/>
      <c r="X2598" s="98"/>
      <c r="Y2598" s="98"/>
      <c r="Z2598" s="98"/>
      <c r="AA2598" s="98"/>
      <c r="AE2598" s="98"/>
      <c r="AF2598" s="98"/>
      <c r="AG2598" s="98"/>
      <c r="AH2598" s="98"/>
      <c r="AI2598" s="98"/>
      <c r="AJ2598" s="98"/>
      <c r="AK2598" s="98"/>
    </row>
    <row r="2599" ht="14.25">
      <c r="A2599" s="98"/>
      <c r="B2599" s="98"/>
      <c r="C2599" s="98"/>
      <c r="D2599" s="98"/>
      <c r="E2599" s="98"/>
      <c r="F2599" s="98"/>
      <c r="G2599" s="98"/>
      <c r="H2599" s="98"/>
      <c r="I2599" s="98"/>
      <c r="J2599" s="98"/>
      <c r="K2599" s="98"/>
      <c r="L2599" s="98"/>
      <c r="M2599" s="98"/>
      <c r="R2599" s="98"/>
      <c r="S2599" s="98"/>
      <c r="T2599" s="98"/>
      <c r="U2599" s="98"/>
      <c r="V2599" s="98"/>
      <c r="W2599" s="98"/>
      <c r="X2599" s="98"/>
      <c r="Y2599" s="98"/>
      <c r="Z2599" s="98"/>
      <c r="AA2599" s="98"/>
      <c r="AE2599" s="98"/>
      <c r="AF2599" s="98"/>
      <c r="AG2599" s="98"/>
      <c r="AH2599" s="98"/>
      <c r="AI2599" s="98"/>
      <c r="AJ2599" s="98"/>
      <c r="AK2599" s="98"/>
    </row>
    <row r="2600" ht="14.25">
      <c r="A2600" s="98"/>
      <c r="B2600" s="98"/>
      <c r="C2600" s="98"/>
      <c r="D2600" s="98"/>
      <c r="E2600" s="98"/>
      <c r="F2600" s="98"/>
      <c r="G2600" s="98"/>
      <c r="H2600" s="98"/>
      <c r="I2600" s="98"/>
      <c r="J2600" s="98"/>
      <c r="K2600" s="98"/>
      <c r="L2600" s="98"/>
      <c r="M2600" s="98"/>
      <c r="R2600" s="98"/>
      <c r="S2600" s="98"/>
      <c r="T2600" s="98"/>
      <c r="U2600" s="98"/>
      <c r="V2600" s="98"/>
      <c r="W2600" s="98"/>
      <c r="X2600" s="98"/>
      <c r="Y2600" s="98"/>
      <c r="Z2600" s="98"/>
      <c r="AA2600" s="98"/>
      <c r="AE2600" s="98"/>
      <c r="AF2600" s="98"/>
      <c r="AG2600" s="98"/>
      <c r="AH2600" s="98"/>
      <c r="AI2600" s="98"/>
      <c r="AJ2600" s="98"/>
      <c r="AK2600" s="98"/>
    </row>
    <row r="2601" ht="14.25">
      <c r="A2601" s="98"/>
      <c r="B2601" s="98"/>
      <c r="C2601" s="98"/>
      <c r="D2601" s="98"/>
      <c r="E2601" s="98"/>
      <c r="F2601" s="98"/>
      <c r="G2601" s="98"/>
      <c r="H2601" s="98"/>
      <c r="I2601" s="98"/>
      <c r="J2601" s="98"/>
      <c r="K2601" s="98"/>
      <c r="L2601" s="98"/>
      <c r="M2601" s="98"/>
      <c r="R2601" s="98"/>
      <c r="S2601" s="98"/>
      <c r="T2601" s="98"/>
      <c r="U2601" s="98"/>
      <c r="V2601" s="98"/>
      <c r="W2601" s="98"/>
      <c r="X2601" s="98"/>
      <c r="Y2601" s="98"/>
      <c r="Z2601" s="98"/>
      <c r="AA2601" s="98"/>
      <c r="AE2601" s="98"/>
      <c r="AF2601" s="98"/>
      <c r="AG2601" s="98"/>
      <c r="AH2601" s="98"/>
      <c r="AI2601" s="98"/>
      <c r="AJ2601" s="98"/>
      <c r="AK2601" s="98"/>
    </row>
    <row r="2602" ht="14.25">
      <c r="A2602" s="98"/>
      <c r="B2602" s="98"/>
      <c r="C2602" s="98"/>
      <c r="D2602" s="98"/>
      <c r="E2602" s="98"/>
      <c r="F2602" s="98"/>
      <c r="G2602" s="98"/>
      <c r="H2602" s="98"/>
      <c r="I2602" s="98"/>
      <c r="J2602" s="98"/>
      <c r="K2602" s="98"/>
      <c r="L2602" s="98"/>
      <c r="M2602" s="98"/>
      <c r="R2602" s="98"/>
      <c r="S2602" s="98"/>
      <c r="T2602" s="98"/>
      <c r="U2602" s="98"/>
      <c r="V2602" s="98"/>
      <c r="W2602" s="98"/>
      <c r="X2602" s="98"/>
      <c r="Y2602" s="98"/>
      <c r="Z2602" s="98"/>
      <c r="AA2602" s="98"/>
      <c r="AE2602" s="98"/>
      <c r="AF2602" s="98"/>
      <c r="AG2602" s="98"/>
      <c r="AH2602" s="98"/>
      <c r="AI2602" s="98"/>
      <c r="AJ2602" s="98"/>
      <c r="AK2602" s="98"/>
    </row>
    <row r="2603" ht="14.25">
      <c r="A2603" s="98"/>
      <c r="B2603" s="98"/>
      <c r="C2603" s="98"/>
      <c r="D2603" s="98"/>
      <c r="E2603" s="98"/>
      <c r="F2603" s="98"/>
      <c r="G2603" s="98"/>
      <c r="H2603" s="98"/>
      <c r="I2603" s="98"/>
      <c r="J2603" s="98"/>
      <c r="K2603" s="98"/>
      <c r="L2603" s="98"/>
      <c r="M2603" s="98"/>
      <c r="R2603" s="98"/>
      <c r="S2603" s="98"/>
      <c r="T2603" s="98"/>
      <c r="U2603" s="98"/>
      <c r="V2603" s="98"/>
      <c r="W2603" s="98"/>
      <c r="X2603" s="98"/>
      <c r="Y2603" s="98"/>
      <c r="Z2603" s="98"/>
      <c r="AA2603" s="98"/>
      <c r="AE2603" s="98"/>
      <c r="AF2603" s="98"/>
      <c r="AG2603" s="98"/>
      <c r="AH2603" s="98"/>
      <c r="AI2603" s="98"/>
      <c r="AJ2603" s="98"/>
      <c r="AK2603" s="98"/>
    </row>
    <row r="2604" ht="14.25">
      <c r="A2604" s="98"/>
      <c r="B2604" s="98"/>
      <c r="C2604" s="98"/>
      <c r="D2604" s="98"/>
      <c r="E2604" s="98"/>
      <c r="F2604" s="98"/>
      <c r="G2604" s="98"/>
      <c r="H2604" s="98"/>
      <c r="I2604" s="98"/>
      <c r="J2604" s="98"/>
      <c r="K2604" s="98"/>
      <c r="L2604" s="98"/>
      <c r="M2604" s="98"/>
      <c r="R2604" s="98"/>
      <c r="S2604" s="98"/>
      <c r="T2604" s="98"/>
      <c r="U2604" s="98"/>
      <c r="V2604" s="98"/>
      <c r="W2604" s="98"/>
      <c r="X2604" s="98"/>
      <c r="Y2604" s="98"/>
      <c r="Z2604" s="98"/>
      <c r="AA2604" s="98"/>
      <c r="AE2604" s="98"/>
      <c r="AF2604" s="98"/>
      <c r="AG2604" s="98"/>
      <c r="AH2604" s="98"/>
      <c r="AI2604" s="98"/>
      <c r="AJ2604" s="98"/>
      <c r="AK2604" s="98"/>
    </row>
    <row r="2605" ht="14.25">
      <c r="A2605" s="98"/>
      <c r="B2605" s="98"/>
      <c r="C2605" s="98"/>
      <c r="D2605" s="98"/>
      <c r="E2605" s="98"/>
      <c r="F2605" s="98"/>
      <c r="G2605" s="98"/>
      <c r="H2605" s="98"/>
      <c r="I2605" s="98"/>
      <c r="J2605" s="98"/>
      <c r="K2605" s="98"/>
      <c r="L2605" s="98"/>
      <c r="M2605" s="98"/>
      <c r="R2605" s="98"/>
      <c r="S2605" s="98"/>
      <c r="T2605" s="98"/>
      <c r="U2605" s="98"/>
      <c r="V2605" s="98"/>
      <c r="W2605" s="98"/>
      <c r="X2605" s="98"/>
      <c r="Y2605" s="98"/>
      <c r="Z2605" s="98"/>
      <c r="AA2605" s="98"/>
      <c r="AE2605" s="98"/>
      <c r="AF2605" s="98"/>
      <c r="AG2605" s="98"/>
      <c r="AH2605" s="98"/>
      <c r="AI2605" s="98"/>
      <c r="AJ2605" s="98"/>
      <c r="AK2605" s="98"/>
    </row>
    <row r="2606" ht="14.25">
      <c r="A2606" s="98"/>
      <c r="B2606" s="98"/>
      <c r="C2606" s="98"/>
      <c r="D2606" s="98"/>
      <c r="E2606" s="98"/>
      <c r="F2606" s="98"/>
      <c r="G2606" s="98"/>
      <c r="H2606" s="98"/>
      <c r="I2606" s="98"/>
      <c r="J2606" s="98"/>
      <c r="K2606" s="98"/>
      <c r="L2606" s="98"/>
      <c r="M2606" s="98"/>
      <c r="R2606" s="98"/>
      <c r="S2606" s="98"/>
      <c r="T2606" s="98"/>
      <c r="U2606" s="98"/>
      <c r="V2606" s="98"/>
      <c r="W2606" s="98"/>
      <c r="X2606" s="98"/>
      <c r="Y2606" s="98"/>
      <c r="Z2606" s="98"/>
      <c r="AA2606" s="98"/>
      <c r="AE2606" s="98"/>
      <c r="AF2606" s="98"/>
      <c r="AG2606" s="98"/>
      <c r="AH2606" s="98"/>
      <c r="AI2606" s="98"/>
      <c r="AJ2606" s="98"/>
      <c r="AK2606" s="98"/>
    </row>
    <row r="2607" ht="14.25">
      <c r="A2607" s="98"/>
      <c r="B2607" s="98"/>
      <c r="C2607" s="98"/>
      <c r="D2607" s="98"/>
      <c r="E2607" s="98"/>
      <c r="F2607" s="98"/>
      <c r="G2607" s="98"/>
      <c r="H2607" s="98"/>
      <c r="I2607" s="98"/>
      <c r="J2607" s="98"/>
      <c r="K2607" s="98"/>
      <c r="L2607" s="98"/>
      <c r="M2607" s="98"/>
      <c r="R2607" s="98"/>
      <c r="S2607" s="98"/>
      <c r="T2607" s="98"/>
      <c r="U2607" s="98"/>
      <c r="V2607" s="98"/>
      <c r="W2607" s="98"/>
      <c r="X2607" s="98"/>
      <c r="Y2607" s="98"/>
      <c r="Z2607" s="98"/>
      <c r="AA2607" s="98"/>
      <c r="AE2607" s="98"/>
      <c r="AF2607" s="98"/>
      <c r="AG2607" s="98"/>
      <c r="AH2607" s="98"/>
      <c r="AI2607" s="98"/>
      <c r="AJ2607" s="98"/>
      <c r="AK2607" s="98"/>
    </row>
    <row r="2608" ht="14.25">
      <c r="A2608" s="98"/>
      <c r="B2608" s="98"/>
      <c r="C2608" s="98"/>
      <c r="D2608" s="98"/>
      <c r="E2608" s="98"/>
      <c r="F2608" s="98"/>
      <c r="G2608" s="98"/>
      <c r="H2608" s="98"/>
      <c r="I2608" s="98"/>
      <c r="J2608" s="98"/>
      <c r="K2608" s="98"/>
      <c r="L2608" s="98"/>
      <c r="M2608" s="98"/>
      <c r="R2608" s="98"/>
      <c r="S2608" s="98"/>
      <c r="T2608" s="98"/>
      <c r="U2608" s="98"/>
      <c r="V2608" s="98"/>
      <c r="W2608" s="98"/>
      <c r="X2608" s="98"/>
      <c r="Y2608" s="98"/>
      <c r="Z2608" s="98"/>
      <c r="AA2608" s="98"/>
      <c r="AE2608" s="98"/>
      <c r="AF2608" s="98"/>
      <c r="AG2608" s="98"/>
      <c r="AH2608" s="98"/>
      <c r="AI2608" s="98"/>
      <c r="AJ2608" s="98"/>
      <c r="AK2608" s="98"/>
    </row>
    <row r="2609" ht="14.25">
      <c r="A2609" s="98"/>
      <c r="B2609" s="98"/>
      <c r="C2609" s="98"/>
      <c r="D2609" s="98"/>
      <c r="E2609" s="98"/>
      <c r="F2609" s="98"/>
      <c r="G2609" s="98"/>
      <c r="H2609" s="98"/>
      <c r="I2609" s="98"/>
      <c r="J2609" s="98"/>
      <c r="K2609" s="98"/>
      <c r="L2609" s="98"/>
      <c r="M2609" s="98"/>
      <c r="R2609" s="98"/>
      <c r="S2609" s="98"/>
      <c r="T2609" s="98"/>
      <c r="U2609" s="98"/>
      <c r="V2609" s="98"/>
      <c r="W2609" s="98"/>
      <c r="X2609" s="98"/>
      <c r="Y2609" s="98"/>
      <c r="Z2609" s="98"/>
      <c r="AA2609" s="98"/>
      <c r="AE2609" s="98"/>
      <c r="AF2609" s="98"/>
      <c r="AG2609" s="98"/>
      <c r="AH2609" s="98"/>
      <c r="AI2609" s="98"/>
      <c r="AJ2609" s="98"/>
      <c r="AK2609" s="98"/>
    </row>
    <row r="2610" ht="14.25">
      <c r="A2610" s="98"/>
      <c r="B2610" s="98"/>
      <c r="C2610" s="98"/>
      <c r="D2610" s="98"/>
      <c r="E2610" s="98"/>
      <c r="F2610" s="98"/>
      <c r="G2610" s="98"/>
      <c r="H2610" s="98"/>
      <c r="I2610" s="98"/>
      <c r="J2610" s="98"/>
      <c r="K2610" s="98"/>
      <c r="L2610" s="98"/>
      <c r="M2610" s="98"/>
      <c r="R2610" s="98"/>
      <c r="S2610" s="98"/>
      <c r="T2610" s="98"/>
      <c r="U2610" s="98"/>
      <c r="V2610" s="98"/>
      <c r="W2610" s="98"/>
      <c r="X2610" s="98"/>
      <c r="Y2610" s="98"/>
      <c r="Z2610" s="98"/>
      <c r="AA2610" s="98"/>
      <c r="AE2610" s="98"/>
      <c r="AF2610" s="98"/>
      <c r="AG2610" s="98"/>
      <c r="AH2610" s="98"/>
      <c r="AI2610" s="98"/>
      <c r="AJ2610" s="98"/>
      <c r="AK2610" s="98"/>
    </row>
    <row r="2611" ht="14.25">
      <c r="A2611" s="98"/>
      <c r="B2611" s="98"/>
      <c r="C2611" s="98"/>
      <c r="D2611" s="98"/>
      <c r="E2611" s="98"/>
      <c r="F2611" s="98"/>
      <c r="G2611" s="98"/>
      <c r="H2611" s="98"/>
      <c r="I2611" s="98"/>
      <c r="J2611" s="98"/>
      <c r="K2611" s="98"/>
      <c r="L2611" s="98"/>
      <c r="M2611" s="98"/>
      <c r="R2611" s="98"/>
      <c r="S2611" s="98"/>
      <c r="T2611" s="98"/>
      <c r="U2611" s="98"/>
      <c r="V2611" s="98"/>
      <c r="W2611" s="98"/>
      <c r="X2611" s="98"/>
      <c r="Y2611" s="98"/>
      <c r="Z2611" s="98"/>
      <c r="AA2611" s="98"/>
      <c r="AE2611" s="98"/>
      <c r="AF2611" s="98"/>
      <c r="AG2611" s="98"/>
      <c r="AH2611" s="98"/>
      <c r="AI2611" s="98"/>
      <c r="AJ2611" s="98"/>
      <c r="AK2611" s="98"/>
    </row>
    <row r="2612" ht="14.25">
      <c r="A2612" s="98"/>
      <c r="B2612" s="98"/>
      <c r="C2612" s="98"/>
      <c r="D2612" s="98"/>
      <c r="E2612" s="98"/>
      <c r="F2612" s="98"/>
      <c r="G2612" s="98"/>
      <c r="H2612" s="98"/>
      <c r="I2612" s="98"/>
      <c r="J2612" s="98"/>
      <c r="K2612" s="98"/>
      <c r="L2612" s="98"/>
      <c r="M2612" s="98"/>
      <c r="R2612" s="98"/>
      <c r="S2612" s="98"/>
      <c r="T2612" s="98"/>
      <c r="U2612" s="98"/>
      <c r="V2612" s="98"/>
      <c r="W2612" s="98"/>
      <c r="X2612" s="98"/>
      <c r="Y2612" s="98"/>
      <c r="Z2612" s="98"/>
      <c r="AA2612" s="98"/>
      <c r="AE2612" s="98"/>
      <c r="AF2612" s="98"/>
      <c r="AG2612" s="98"/>
      <c r="AH2612" s="98"/>
      <c r="AI2612" s="98"/>
      <c r="AJ2612" s="98"/>
      <c r="AK2612" s="98"/>
    </row>
    <row r="2613" ht="14.25">
      <c r="A2613" s="98"/>
      <c r="B2613" s="98"/>
      <c r="C2613" s="98"/>
      <c r="D2613" s="98"/>
      <c r="E2613" s="98"/>
      <c r="F2613" s="98"/>
      <c r="G2613" s="98"/>
      <c r="H2613" s="98"/>
      <c r="I2613" s="98"/>
      <c r="J2613" s="98"/>
      <c r="K2613" s="98"/>
      <c r="L2613" s="98"/>
      <c r="M2613" s="98"/>
      <c r="R2613" s="98"/>
      <c r="S2613" s="98"/>
      <c r="T2613" s="98"/>
      <c r="U2613" s="98"/>
      <c r="V2613" s="98"/>
      <c r="W2613" s="98"/>
      <c r="X2613" s="98"/>
      <c r="Y2613" s="98"/>
      <c r="Z2613" s="98"/>
      <c r="AA2613" s="98"/>
      <c r="AE2613" s="98"/>
      <c r="AF2613" s="98"/>
      <c r="AG2613" s="98"/>
      <c r="AH2613" s="98"/>
      <c r="AI2613" s="98"/>
      <c r="AJ2613" s="98"/>
      <c r="AK2613" s="98"/>
    </row>
    <row r="2614" ht="14.25">
      <c r="A2614" s="98"/>
      <c r="B2614" s="98"/>
      <c r="C2614" s="98"/>
      <c r="D2614" s="98"/>
      <c r="E2614" s="98"/>
      <c r="F2614" s="98"/>
      <c r="G2614" s="98"/>
      <c r="H2614" s="98"/>
      <c r="I2614" s="98"/>
      <c r="J2614" s="98"/>
      <c r="K2614" s="98"/>
      <c r="L2614" s="98"/>
      <c r="M2614" s="98"/>
      <c r="R2614" s="98"/>
      <c r="S2614" s="98"/>
      <c r="T2614" s="98"/>
      <c r="U2614" s="98"/>
      <c r="V2614" s="98"/>
      <c r="W2614" s="98"/>
      <c r="X2614" s="98"/>
      <c r="Y2614" s="98"/>
      <c r="Z2614" s="98"/>
      <c r="AA2614" s="98"/>
      <c r="AE2614" s="98"/>
      <c r="AF2614" s="98"/>
      <c r="AG2614" s="98"/>
      <c r="AH2614" s="98"/>
      <c r="AI2614" s="98"/>
      <c r="AJ2614" s="98"/>
      <c r="AK2614" s="98"/>
    </row>
    <row r="2615" ht="14.25">
      <c r="A2615" s="98"/>
      <c r="B2615" s="98"/>
      <c r="C2615" s="98"/>
      <c r="D2615" s="98"/>
      <c r="E2615" s="98"/>
      <c r="F2615" s="98"/>
      <c r="G2615" s="98"/>
      <c r="H2615" s="98"/>
      <c r="I2615" s="98"/>
      <c r="J2615" s="98"/>
      <c r="K2615" s="98"/>
      <c r="L2615" s="98"/>
      <c r="M2615" s="98"/>
      <c r="R2615" s="98"/>
      <c r="S2615" s="98"/>
      <c r="T2615" s="98"/>
      <c r="U2615" s="98"/>
      <c r="V2615" s="98"/>
      <c r="W2615" s="98"/>
      <c r="X2615" s="98"/>
      <c r="Y2615" s="98"/>
      <c r="Z2615" s="98"/>
      <c r="AA2615" s="98"/>
      <c r="AE2615" s="98"/>
      <c r="AF2615" s="98"/>
      <c r="AG2615" s="98"/>
      <c r="AH2615" s="98"/>
      <c r="AI2615" s="98"/>
      <c r="AJ2615" s="98"/>
      <c r="AK2615" s="98"/>
    </row>
    <row r="2616" ht="14.25">
      <c r="A2616" s="98"/>
      <c r="B2616" s="98"/>
      <c r="C2616" s="98"/>
      <c r="D2616" s="98"/>
      <c r="E2616" s="98"/>
      <c r="F2616" s="98"/>
      <c r="G2616" s="98"/>
      <c r="H2616" s="98"/>
      <c r="I2616" s="98"/>
      <c r="J2616" s="98"/>
      <c r="K2616" s="98"/>
      <c r="L2616" s="98"/>
      <c r="M2616" s="98"/>
      <c r="R2616" s="98"/>
      <c r="S2616" s="98"/>
      <c r="T2616" s="98"/>
      <c r="U2616" s="98"/>
      <c r="V2616" s="98"/>
      <c r="W2616" s="98"/>
      <c r="X2616" s="98"/>
      <c r="Y2616" s="98"/>
      <c r="Z2616" s="98"/>
      <c r="AA2616" s="98"/>
      <c r="AE2616" s="98"/>
      <c r="AF2616" s="98"/>
      <c r="AG2616" s="98"/>
      <c r="AH2616" s="98"/>
      <c r="AI2616" s="98"/>
      <c r="AJ2616" s="98"/>
      <c r="AK2616" s="98"/>
    </row>
    <row r="2617" ht="14.25">
      <c r="A2617" s="98"/>
      <c r="B2617" s="98"/>
      <c r="C2617" s="98"/>
      <c r="D2617" s="98"/>
      <c r="E2617" s="98"/>
      <c r="F2617" s="98"/>
      <c r="G2617" s="98"/>
      <c r="H2617" s="98"/>
      <c r="I2617" s="98"/>
      <c r="J2617" s="98"/>
      <c r="K2617" s="98"/>
      <c r="L2617" s="98"/>
      <c r="M2617" s="98"/>
      <c r="R2617" s="98"/>
      <c r="S2617" s="98"/>
      <c r="T2617" s="98"/>
      <c r="U2617" s="98"/>
      <c r="V2617" s="98"/>
      <c r="W2617" s="98"/>
      <c r="X2617" s="98"/>
      <c r="Y2617" s="98"/>
      <c r="Z2617" s="98"/>
      <c r="AA2617" s="98"/>
      <c r="AE2617" s="98"/>
      <c r="AF2617" s="98"/>
      <c r="AG2617" s="98"/>
      <c r="AH2617" s="98"/>
      <c r="AI2617" s="98"/>
      <c r="AJ2617" s="98"/>
      <c r="AK2617" s="98"/>
    </row>
    <row r="2618" ht="14.25">
      <c r="A2618" s="98"/>
      <c r="B2618" s="98"/>
      <c r="C2618" s="98"/>
      <c r="D2618" s="98"/>
      <c r="E2618" s="98"/>
      <c r="F2618" s="98"/>
      <c r="G2618" s="98"/>
      <c r="H2618" s="98"/>
      <c r="I2618" s="98"/>
      <c r="J2618" s="98"/>
      <c r="K2618" s="98"/>
      <c r="L2618" s="98"/>
      <c r="M2618" s="98"/>
      <c r="R2618" s="98"/>
      <c r="S2618" s="98"/>
      <c r="T2618" s="98"/>
      <c r="U2618" s="98"/>
      <c r="V2618" s="98"/>
      <c r="W2618" s="98"/>
      <c r="X2618" s="98"/>
      <c r="Y2618" s="98"/>
      <c r="Z2618" s="98"/>
      <c r="AA2618" s="98"/>
      <c r="AE2618" s="98"/>
      <c r="AF2618" s="98"/>
      <c r="AG2618" s="98"/>
      <c r="AH2618" s="98"/>
      <c r="AI2618" s="98"/>
      <c r="AJ2618" s="98"/>
      <c r="AK2618" s="98"/>
    </row>
    <row r="2619" ht="14.25">
      <c r="A2619" s="98"/>
      <c r="B2619" s="98"/>
      <c r="C2619" s="98"/>
      <c r="D2619" s="98"/>
      <c r="E2619" s="98"/>
      <c r="F2619" s="98"/>
      <c r="G2619" s="98"/>
      <c r="H2619" s="98"/>
      <c r="I2619" s="98"/>
      <c r="J2619" s="98"/>
      <c r="K2619" s="98"/>
      <c r="L2619" s="98"/>
      <c r="M2619" s="98"/>
      <c r="R2619" s="98"/>
      <c r="S2619" s="98"/>
      <c r="T2619" s="98"/>
      <c r="U2619" s="98"/>
      <c r="V2619" s="98"/>
      <c r="W2619" s="98"/>
      <c r="X2619" s="98"/>
      <c r="Y2619" s="98"/>
      <c r="Z2619" s="98"/>
      <c r="AA2619" s="98"/>
      <c r="AE2619" s="98"/>
      <c r="AF2619" s="98"/>
      <c r="AG2619" s="98"/>
      <c r="AH2619" s="98"/>
      <c r="AI2619" s="98"/>
      <c r="AJ2619" s="98"/>
      <c r="AK2619" s="98"/>
    </row>
    <row r="2620" ht="14.25">
      <c r="A2620" s="98"/>
      <c r="B2620" s="98"/>
      <c r="C2620" s="98"/>
      <c r="D2620" s="98"/>
      <c r="E2620" s="98"/>
      <c r="F2620" s="98"/>
      <c r="G2620" s="98"/>
      <c r="H2620" s="98"/>
      <c r="I2620" s="98"/>
      <c r="J2620" s="98"/>
      <c r="K2620" s="98"/>
      <c r="L2620" s="98"/>
      <c r="M2620" s="98"/>
      <c r="R2620" s="98"/>
      <c r="S2620" s="98"/>
      <c r="T2620" s="98"/>
      <c r="U2620" s="98"/>
      <c r="V2620" s="98"/>
      <c r="W2620" s="98"/>
      <c r="X2620" s="98"/>
      <c r="Y2620" s="98"/>
      <c r="Z2620" s="98"/>
      <c r="AA2620" s="98"/>
      <c r="AE2620" s="98"/>
      <c r="AF2620" s="98"/>
      <c r="AG2620" s="98"/>
      <c r="AH2620" s="98"/>
      <c r="AI2620" s="98"/>
      <c r="AJ2620" s="98"/>
      <c r="AK2620" s="98"/>
    </row>
    <row r="2621" ht="14.25">
      <c r="A2621" s="98"/>
      <c r="B2621" s="98"/>
      <c r="C2621" s="98"/>
      <c r="D2621" s="98"/>
      <c r="E2621" s="98"/>
      <c r="F2621" s="98"/>
      <c r="G2621" s="98"/>
      <c r="H2621" s="98"/>
      <c r="I2621" s="98"/>
      <c r="J2621" s="98"/>
      <c r="K2621" s="98"/>
      <c r="L2621" s="98"/>
      <c r="M2621" s="98"/>
      <c r="R2621" s="98"/>
      <c r="S2621" s="98"/>
      <c r="T2621" s="98"/>
      <c r="U2621" s="98"/>
      <c r="V2621" s="98"/>
      <c r="W2621" s="98"/>
      <c r="X2621" s="98"/>
      <c r="Y2621" s="98"/>
      <c r="Z2621" s="98"/>
      <c r="AA2621" s="98"/>
      <c r="AE2621" s="98"/>
      <c r="AF2621" s="98"/>
      <c r="AG2621" s="98"/>
      <c r="AH2621" s="98"/>
      <c r="AI2621" s="98"/>
      <c r="AJ2621" s="98"/>
      <c r="AK2621" s="98"/>
    </row>
    <row r="2622" ht="14.25">
      <c r="A2622" s="98"/>
      <c r="B2622" s="98"/>
      <c r="C2622" s="98"/>
      <c r="D2622" s="98"/>
      <c r="E2622" s="98"/>
      <c r="F2622" s="98"/>
      <c r="G2622" s="98"/>
      <c r="H2622" s="98"/>
      <c r="I2622" s="98"/>
      <c r="J2622" s="98"/>
      <c r="K2622" s="98"/>
      <c r="L2622" s="98"/>
      <c r="M2622" s="98"/>
      <c r="R2622" s="98"/>
      <c r="S2622" s="98"/>
      <c r="T2622" s="98"/>
      <c r="U2622" s="98"/>
      <c r="V2622" s="98"/>
      <c r="W2622" s="98"/>
      <c r="X2622" s="98"/>
      <c r="Y2622" s="98"/>
      <c r="Z2622" s="98"/>
      <c r="AA2622" s="98"/>
      <c r="AE2622" s="98"/>
      <c r="AF2622" s="98"/>
      <c r="AG2622" s="98"/>
      <c r="AH2622" s="98"/>
      <c r="AI2622" s="98"/>
      <c r="AJ2622" s="98"/>
      <c r="AK2622" s="98"/>
    </row>
    <row r="2623" ht="14.25">
      <c r="A2623" s="98"/>
      <c r="B2623" s="98"/>
      <c r="C2623" s="98"/>
      <c r="D2623" s="98"/>
      <c r="E2623" s="98"/>
      <c r="F2623" s="98"/>
      <c r="G2623" s="98"/>
      <c r="H2623" s="98"/>
      <c r="I2623" s="98"/>
      <c r="J2623" s="98"/>
      <c r="K2623" s="98"/>
      <c r="L2623" s="98"/>
      <c r="M2623" s="98"/>
      <c r="R2623" s="98"/>
      <c r="S2623" s="98"/>
      <c r="T2623" s="98"/>
      <c r="U2623" s="98"/>
      <c r="V2623" s="98"/>
      <c r="W2623" s="98"/>
      <c r="X2623" s="98"/>
      <c r="Y2623" s="98"/>
      <c r="Z2623" s="98"/>
      <c r="AA2623" s="98"/>
      <c r="AE2623" s="98"/>
      <c r="AF2623" s="98"/>
      <c r="AG2623" s="98"/>
      <c r="AH2623" s="98"/>
      <c r="AI2623" s="98"/>
      <c r="AJ2623" s="98"/>
      <c r="AK2623" s="98"/>
    </row>
    <row r="2624" ht="14.25">
      <c r="A2624" s="98"/>
      <c r="B2624" s="98"/>
      <c r="C2624" s="98"/>
      <c r="D2624" s="98"/>
      <c r="E2624" s="98"/>
      <c r="F2624" s="98"/>
      <c r="G2624" s="98"/>
      <c r="H2624" s="98"/>
      <c r="I2624" s="98"/>
      <c r="J2624" s="98"/>
      <c r="K2624" s="98"/>
      <c r="L2624" s="98"/>
      <c r="M2624" s="98"/>
      <c r="R2624" s="98"/>
      <c r="S2624" s="98"/>
      <c r="T2624" s="98"/>
      <c r="U2624" s="98"/>
      <c r="V2624" s="98"/>
      <c r="W2624" s="98"/>
      <c r="X2624" s="98"/>
      <c r="Y2624" s="98"/>
      <c r="Z2624" s="98"/>
      <c r="AA2624" s="98"/>
      <c r="AE2624" s="98"/>
      <c r="AF2624" s="98"/>
      <c r="AG2624" s="98"/>
      <c r="AH2624" s="98"/>
      <c r="AI2624" s="98"/>
      <c r="AJ2624" s="98"/>
      <c r="AK2624" s="98"/>
    </row>
    <row r="2625" ht="14.25">
      <c r="A2625" s="98"/>
      <c r="B2625" s="98"/>
      <c r="C2625" s="98"/>
      <c r="D2625" s="98"/>
      <c r="E2625" s="98"/>
      <c r="F2625" s="98"/>
      <c r="G2625" s="98"/>
      <c r="H2625" s="98"/>
      <c r="I2625" s="98"/>
      <c r="J2625" s="98"/>
      <c r="K2625" s="98"/>
      <c r="L2625" s="98"/>
      <c r="M2625" s="98"/>
      <c r="R2625" s="98"/>
      <c r="S2625" s="98"/>
      <c r="T2625" s="98"/>
      <c r="U2625" s="98"/>
      <c r="V2625" s="98"/>
      <c r="W2625" s="98"/>
      <c r="X2625" s="98"/>
      <c r="Y2625" s="98"/>
      <c r="Z2625" s="98"/>
      <c r="AA2625" s="98"/>
      <c r="AE2625" s="98"/>
      <c r="AF2625" s="98"/>
      <c r="AG2625" s="98"/>
      <c r="AH2625" s="98"/>
      <c r="AI2625" s="98"/>
      <c r="AJ2625" s="98"/>
      <c r="AK2625" s="98"/>
    </row>
    <row r="2626" ht="14.25">
      <c r="A2626" s="98"/>
      <c r="B2626" s="98"/>
      <c r="C2626" s="98"/>
      <c r="D2626" s="98"/>
      <c r="E2626" s="98"/>
      <c r="F2626" s="98"/>
      <c r="G2626" s="98"/>
      <c r="H2626" s="98"/>
      <c r="I2626" s="98"/>
      <c r="J2626" s="98"/>
      <c r="K2626" s="98"/>
      <c r="L2626" s="98"/>
      <c r="M2626" s="98"/>
      <c r="R2626" s="98"/>
      <c r="S2626" s="98"/>
      <c r="T2626" s="98"/>
      <c r="U2626" s="98"/>
      <c r="V2626" s="98"/>
      <c r="W2626" s="98"/>
      <c r="X2626" s="98"/>
      <c r="Y2626" s="98"/>
      <c r="Z2626" s="98"/>
      <c r="AA2626" s="98"/>
      <c r="AE2626" s="98"/>
      <c r="AF2626" s="98"/>
      <c r="AG2626" s="98"/>
      <c r="AH2626" s="98"/>
      <c r="AI2626" s="98"/>
      <c r="AJ2626" s="98"/>
      <c r="AK2626" s="98"/>
    </row>
    <row r="2627" ht="14.25">
      <c r="A2627" s="98"/>
      <c r="B2627" s="98"/>
      <c r="C2627" s="98"/>
      <c r="D2627" s="98"/>
      <c r="E2627" s="98"/>
      <c r="F2627" s="98"/>
      <c r="G2627" s="98"/>
      <c r="H2627" s="98"/>
      <c r="I2627" s="98"/>
      <c r="J2627" s="98"/>
      <c r="K2627" s="98"/>
      <c r="L2627" s="98"/>
      <c r="M2627" s="98"/>
      <c r="R2627" s="98"/>
      <c r="S2627" s="98"/>
      <c r="T2627" s="98"/>
      <c r="U2627" s="98"/>
      <c r="V2627" s="98"/>
      <c r="W2627" s="98"/>
      <c r="X2627" s="98"/>
      <c r="Y2627" s="98"/>
      <c r="Z2627" s="98"/>
      <c r="AA2627" s="98"/>
      <c r="AE2627" s="98"/>
      <c r="AF2627" s="98"/>
      <c r="AG2627" s="98"/>
      <c r="AH2627" s="98"/>
      <c r="AI2627" s="98"/>
      <c r="AJ2627" s="98"/>
      <c r="AK2627" s="98"/>
    </row>
    <row r="2628" ht="14.25">
      <c r="A2628" s="98"/>
      <c r="B2628" s="98"/>
      <c r="C2628" s="98"/>
      <c r="D2628" s="98"/>
      <c r="E2628" s="98"/>
      <c r="F2628" s="98"/>
      <c r="G2628" s="98"/>
      <c r="H2628" s="98"/>
      <c r="I2628" s="98"/>
      <c r="J2628" s="98"/>
      <c r="K2628" s="98"/>
      <c r="L2628" s="98"/>
      <c r="M2628" s="98"/>
      <c r="R2628" s="98"/>
      <c r="S2628" s="98"/>
      <c r="T2628" s="98"/>
      <c r="U2628" s="98"/>
      <c r="V2628" s="98"/>
      <c r="W2628" s="98"/>
      <c r="X2628" s="98"/>
      <c r="Y2628" s="98"/>
      <c r="Z2628" s="98"/>
      <c r="AA2628" s="98"/>
      <c r="AE2628" s="98"/>
      <c r="AF2628" s="98"/>
      <c r="AG2628" s="98"/>
      <c r="AH2628" s="98"/>
      <c r="AI2628" s="98"/>
      <c r="AJ2628" s="98"/>
      <c r="AK2628" s="98"/>
    </row>
    <row r="2629" ht="14.25">
      <c r="A2629" s="98"/>
      <c r="B2629" s="98"/>
      <c r="C2629" s="98"/>
      <c r="D2629" s="98"/>
      <c r="E2629" s="98"/>
      <c r="F2629" s="98"/>
      <c r="G2629" s="98"/>
      <c r="H2629" s="98"/>
      <c r="I2629" s="98"/>
      <c r="J2629" s="98"/>
      <c r="K2629" s="98"/>
      <c r="L2629" s="98"/>
      <c r="M2629" s="98"/>
      <c r="R2629" s="98"/>
      <c r="S2629" s="98"/>
      <c r="T2629" s="98"/>
      <c r="U2629" s="98"/>
      <c r="V2629" s="98"/>
      <c r="W2629" s="98"/>
      <c r="X2629" s="98"/>
      <c r="Y2629" s="98"/>
      <c r="Z2629" s="98"/>
      <c r="AA2629" s="98"/>
      <c r="AE2629" s="98"/>
      <c r="AF2629" s="98"/>
      <c r="AG2629" s="98"/>
      <c r="AH2629" s="98"/>
      <c r="AI2629" s="98"/>
      <c r="AJ2629" s="98"/>
      <c r="AK2629" s="98"/>
    </row>
    <row r="2630" ht="14.25">
      <c r="A2630" s="98"/>
      <c r="B2630" s="98"/>
      <c r="C2630" s="98"/>
      <c r="D2630" s="98"/>
      <c r="E2630" s="98"/>
      <c r="F2630" s="98"/>
      <c r="G2630" s="98"/>
      <c r="H2630" s="98"/>
      <c r="I2630" s="98"/>
      <c r="J2630" s="98"/>
      <c r="K2630" s="98"/>
      <c r="L2630" s="98"/>
      <c r="M2630" s="98"/>
      <c r="R2630" s="98"/>
      <c r="S2630" s="98"/>
      <c r="T2630" s="98"/>
      <c r="U2630" s="98"/>
      <c r="V2630" s="98"/>
      <c r="W2630" s="98"/>
      <c r="X2630" s="98"/>
      <c r="Y2630" s="98"/>
      <c r="Z2630" s="98"/>
      <c r="AA2630" s="98"/>
      <c r="AE2630" s="98"/>
      <c r="AF2630" s="98"/>
      <c r="AG2630" s="98"/>
      <c r="AH2630" s="98"/>
      <c r="AI2630" s="98"/>
      <c r="AJ2630" s="98"/>
      <c r="AK2630" s="98"/>
    </row>
    <row r="2631" ht="14.25">
      <c r="A2631" s="98"/>
      <c r="B2631" s="98"/>
      <c r="C2631" s="98"/>
      <c r="D2631" s="98"/>
      <c r="E2631" s="98"/>
      <c r="F2631" s="98"/>
      <c r="G2631" s="98"/>
      <c r="H2631" s="98"/>
      <c r="I2631" s="98"/>
      <c r="J2631" s="98"/>
      <c r="K2631" s="98"/>
      <c r="L2631" s="98"/>
      <c r="M2631" s="98"/>
      <c r="R2631" s="98"/>
      <c r="S2631" s="98"/>
      <c r="T2631" s="98"/>
      <c r="U2631" s="98"/>
      <c r="V2631" s="98"/>
      <c r="W2631" s="98"/>
      <c r="X2631" s="98"/>
      <c r="Y2631" s="98"/>
      <c r="Z2631" s="98"/>
      <c r="AA2631" s="98"/>
      <c r="AE2631" s="98"/>
      <c r="AF2631" s="98"/>
      <c r="AG2631" s="98"/>
      <c r="AH2631" s="98"/>
      <c r="AI2631" s="98"/>
      <c r="AJ2631" s="98"/>
      <c r="AK2631" s="98"/>
    </row>
    <row r="2632" ht="14.25">
      <c r="A2632" s="98"/>
      <c r="B2632" s="98"/>
      <c r="C2632" s="98"/>
      <c r="D2632" s="98"/>
      <c r="E2632" s="98"/>
      <c r="F2632" s="98"/>
      <c r="G2632" s="98"/>
      <c r="H2632" s="98"/>
      <c r="I2632" s="98"/>
      <c r="J2632" s="98"/>
      <c r="K2632" s="98"/>
      <c r="L2632" s="98"/>
      <c r="M2632" s="98"/>
      <c r="R2632" s="98"/>
      <c r="S2632" s="98"/>
      <c r="T2632" s="98"/>
      <c r="U2632" s="98"/>
      <c r="V2632" s="98"/>
      <c r="W2632" s="98"/>
      <c r="X2632" s="98"/>
      <c r="Y2632" s="98"/>
      <c r="Z2632" s="98"/>
      <c r="AA2632" s="98"/>
      <c r="AE2632" s="98"/>
      <c r="AF2632" s="98"/>
      <c r="AG2632" s="98"/>
      <c r="AH2632" s="98"/>
      <c r="AI2632" s="98"/>
      <c r="AJ2632" s="98"/>
      <c r="AK2632" s="98"/>
    </row>
    <row r="2633" ht="14.25">
      <c r="A2633" s="98"/>
      <c r="B2633" s="98"/>
      <c r="C2633" s="98"/>
      <c r="D2633" s="98"/>
      <c r="E2633" s="98"/>
      <c r="F2633" s="98"/>
      <c r="G2633" s="98"/>
      <c r="H2633" s="98"/>
      <c r="I2633" s="98"/>
      <c r="J2633" s="98"/>
      <c r="K2633" s="98"/>
      <c r="L2633" s="98"/>
      <c r="M2633" s="98"/>
      <c r="R2633" s="98"/>
      <c r="S2633" s="98"/>
      <c r="T2633" s="98"/>
      <c r="U2633" s="98"/>
      <c r="V2633" s="98"/>
      <c r="W2633" s="98"/>
      <c r="X2633" s="98"/>
      <c r="Y2633" s="98"/>
      <c r="Z2633" s="98"/>
      <c r="AA2633" s="98"/>
      <c r="AE2633" s="98"/>
      <c r="AF2633" s="98"/>
      <c r="AG2633" s="98"/>
      <c r="AH2633" s="98"/>
      <c r="AI2633" s="98"/>
      <c r="AJ2633" s="98"/>
      <c r="AK2633" s="98"/>
    </row>
    <row r="2634" ht="14.25">
      <c r="A2634" s="98"/>
      <c r="B2634" s="98"/>
      <c r="C2634" s="98"/>
      <c r="D2634" s="98"/>
      <c r="E2634" s="98"/>
      <c r="F2634" s="98"/>
      <c r="G2634" s="98"/>
      <c r="H2634" s="98"/>
      <c r="I2634" s="98"/>
      <c r="J2634" s="98"/>
      <c r="K2634" s="98"/>
      <c r="L2634" s="98"/>
      <c r="M2634" s="98"/>
      <c r="R2634" s="98"/>
      <c r="S2634" s="98"/>
      <c r="T2634" s="98"/>
      <c r="U2634" s="98"/>
      <c r="V2634" s="98"/>
      <c r="W2634" s="98"/>
      <c r="X2634" s="98"/>
      <c r="Y2634" s="98"/>
      <c r="Z2634" s="98"/>
      <c r="AA2634" s="98"/>
      <c r="AE2634" s="98"/>
      <c r="AF2634" s="98"/>
      <c r="AG2634" s="98"/>
      <c r="AH2634" s="98"/>
      <c r="AI2634" s="98"/>
      <c r="AJ2634" s="98"/>
      <c r="AK2634" s="98"/>
    </row>
    <row r="2635" ht="14.25">
      <c r="A2635" s="98"/>
      <c r="B2635" s="98"/>
      <c r="C2635" s="98"/>
      <c r="D2635" s="98"/>
      <c r="E2635" s="98"/>
      <c r="F2635" s="98"/>
      <c r="G2635" s="98"/>
      <c r="H2635" s="98"/>
      <c r="I2635" s="98"/>
      <c r="J2635" s="98"/>
      <c r="K2635" s="98"/>
      <c r="L2635" s="98"/>
      <c r="M2635" s="98"/>
      <c r="R2635" s="98"/>
      <c r="S2635" s="98"/>
      <c r="T2635" s="98"/>
      <c r="U2635" s="98"/>
      <c r="V2635" s="98"/>
      <c r="W2635" s="98"/>
      <c r="X2635" s="98"/>
      <c r="Y2635" s="98"/>
      <c r="Z2635" s="98"/>
      <c r="AA2635" s="98"/>
      <c r="AE2635" s="98"/>
      <c r="AF2635" s="98"/>
      <c r="AG2635" s="98"/>
      <c r="AH2635" s="98"/>
      <c r="AI2635" s="98"/>
      <c r="AJ2635" s="98"/>
      <c r="AK2635" s="98"/>
    </row>
    <row r="2636" ht="14.25">
      <c r="A2636" s="98"/>
      <c r="B2636" s="98"/>
      <c r="C2636" s="98"/>
      <c r="D2636" s="98"/>
      <c r="E2636" s="98"/>
      <c r="F2636" s="98"/>
      <c r="G2636" s="98"/>
      <c r="H2636" s="98"/>
      <c r="I2636" s="98"/>
      <c r="J2636" s="98"/>
      <c r="K2636" s="98"/>
      <c r="L2636" s="98"/>
      <c r="M2636" s="98"/>
      <c r="R2636" s="98"/>
      <c r="S2636" s="98"/>
      <c r="T2636" s="98"/>
      <c r="U2636" s="98"/>
      <c r="V2636" s="98"/>
      <c r="W2636" s="98"/>
      <c r="X2636" s="98"/>
      <c r="Y2636" s="98"/>
      <c r="Z2636" s="98"/>
      <c r="AA2636" s="98"/>
      <c r="AE2636" s="98"/>
      <c r="AF2636" s="98"/>
      <c r="AG2636" s="98"/>
      <c r="AH2636" s="98"/>
      <c r="AI2636" s="98"/>
      <c r="AJ2636" s="98"/>
      <c r="AK2636" s="98"/>
    </row>
    <row r="2637" ht="14.25">
      <c r="A2637" s="98"/>
      <c r="B2637" s="98"/>
      <c r="C2637" s="98"/>
      <c r="D2637" s="98"/>
      <c r="E2637" s="98"/>
      <c r="F2637" s="98"/>
      <c r="G2637" s="98"/>
      <c r="H2637" s="98"/>
      <c r="I2637" s="98"/>
      <c r="J2637" s="98"/>
      <c r="K2637" s="98"/>
      <c r="L2637" s="98"/>
      <c r="M2637" s="98"/>
      <c r="R2637" s="98"/>
      <c r="S2637" s="98"/>
      <c r="T2637" s="98"/>
      <c r="U2637" s="98"/>
      <c r="V2637" s="98"/>
      <c r="W2637" s="98"/>
      <c r="X2637" s="98"/>
      <c r="Y2637" s="98"/>
      <c r="Z2637" s="98"/>
      <c r="AA2637" s="98"/>
      <c r="AE2637" s="98"/>
      <c r="AF2637" s="98"/>
      <c r="AG2637" s="98"/>
      <c r="AH2637" s="98"/>
      <c r="AI2637" s="98"/>
      <c r="AJ2637" s="98"/>
      <c r="AK2637" s="98"/>
    </row>
    <row r="2638" ht="14.25">
      <c r="A2638" s="98"/>
      <c r="B2638" s="98"/>
      <c r="C2638" s="98"/>
      <c r="D2638" s="98"/>
      <c r="E2638" s="98"/>
      <c r="F2638" s="98"/>
      <c r="G2638" s="98"/>
      <c r="H2638" s="98"/>
      <c r="I2638" s="98"/>
      <c r="J2638" s="98"/>
      <c r="K2638" s="98"/>
      <c r="L2638" s="98"/>
      <c r="M2638" s="98"/>
      <c r="R2638" s="98"/>
      <c r="S2638" s="98"/>
      <c r="T2638" s="98"/>
      <c r="U2638" s="98"/>
      <c r="V2638" s="98"/>
      <c r="W2638" s="98"/>
      <c r="X2638" s="98"/>
      <c r="Y2638" s="98"/>
      <c r="Z2638" s="98"/>
      <c r="AA2638" s="98"/>
      <c r="AE2638" s="98"/>
      <c r="AF2638" s="98"/>
      <c r="AG2638" s="98"/>
      <c r="AH2638" s="98"/>
      <c r="AI2638" s="98"/>
      <c r="AJ2638" s="98"/>
      <c r="AK2638" s="98"/>
    </row>
    <row r="2639" ht="14.25">
      <c r="A2639" s="98"/>
      <c r="B2639" s="98"/>
      <c r="C2639" s="98"/>
      <c r="D2639" s="98"/>
      <c r="E2639" s="98"/>
      <c r="F2639" s="98"/>
      <c r="G2639" s="98"/>
      <c r="H2639" s="98"/>
      <c r="I2639" s="98"/>
      <c r="J2639" s="98"/>
      <c r="K2639" s="98"/>
      <c r="L2639" s="98"/>
      <c r="M2639" s="98"/>
      <c r="R2639" s="98"/>
      <c r="S2639" s="98"/>
      <c r="T2639" s="98"/>
      <c r="U2639" s="98"/>
      <c r="V2639" s="98"/>
      <c r="W2639" s="98"/>
      <c r="X2639" s="98"/>
      <c r="Y2639" s="98"/>
      <c r="Z2639" s="98"/>
      <c r="AA2639" s="98"/>
      <c r="AE2639" s="98"/>
      <c r="AF2639" s="98"/>
      <c r="AG2639" s="98"/>
      <c r="AH2639" s="98"/>
      <c r="AI2639" s="98"/>
      <c r="AJ2639" s="98"/>
      <c r="AK2639" s="98"/>
    </row>
    <row r="2640" ht="14.25">
      <c r="A2640" s="98"/>
      <c r="B2640" s="98"/>
      <c r="C2640" s="98"/>
      <c r="D2640" s="98"/>
      <c r="E2640" s="98"/>
      <c r="F2640" s="98"/>
      <c r="G2640" s="98"/>
      <c r="H2640" s="98"/>
      <c r="I2640" s="98"/>
      <c r="J2640" s="98"/>
      <c r="K2640" s="98"/>
      <c r="L2640" s="98"/>
      <c r="M2640" s="98"/>
      <c r="R2640" s="98"/>
      <c r="S2640" s="98"/>
      <c r="T2640" s="98"/>
      <c r="U2640" s="98"/>
      <c r="V2640" s="98"/>
      <c r="W2640" s="98"/>
      <c r="X2640" s="98"/>
      <c r="Y2640" s="98"/>
      <c r="Z2640" s="98"/>
      <c r="AA2640" s="98"/>
      <c r="AE2640" s="98"/>
      <c r="AF2640" s="98"/>
      <c r="AG2640" s="98"/>
      <c r="AH2640" s="98"/>
      <c r="AI2640" s="98"/>
      <c r="AJ2640" s="98"/>
      <c r="AK2640" s="98"/>
    </row>
    <row r="2641" ht="14.25">
      <c r="A2641" s="98"/>
      <c r="B2641" s="98"/>
      <c r="C2641" s="98"/>
      <c r="D2641" s="98"/>
      <c r="E2641" s="98"/>
      <c r="F2641" s="98"/>
      <c r="G2641" s="98"/>
      <c r="H2641" s="98"/>
      <c r="I2641" s="98"/>
      <c r="J2641" s="98"/>
      <c r="K2641" s="98"/>
      <c r="L2641" s="98"/>
      <c r="M2641" s="98"/>
      <c r="R2641" s="98"/>
      <c r="S2641" s="98"/>
      <c r="T2641" s="98"/>
      <c r="U2641" s="98"/>
      <c r="V2641" s="98"/>
      <c r="W2641" s="98"/>
      <c r="X2641" s="98"/>
      <c r="Y2641" s="98"/>
      <c r="Z2641" s="98"/>
      <c r="AA2641" s="98"/>
      <c r="AE2641" s="98"/>
      <c r="AF2641" s="98"/>
      <c r="AG2641" s="98"/>
      <c r="AH2641" s="98"/>
      <c r="AI2641" s="98"/>
      <c r="AJ2641" s="98"/>
      <c r="AK2641" s="98"/>
    </row>
    <row r="2642" ht="14.25">
      <c r="A2642" s="98"/>
      <c r="B2642" s="98"/>
      <c r="C2642" s="98"/>
      <c r="D2642" s="98"/>
      <c r="E2642" s="98"/>
      <c r="F2642" s="98"/>
      <c r="G2642" s="98"/>
      <c r="H2642" s="98"/>
      <c r="I2642" s="98"/>
      <c r="J2642" s="98"/>
      <c r="K2642" s="98"/>
      <c r="L2642" s="98"/>
      <c r="M2642" s="98"/>
      <c r="R2642" s="98"/>
      <c r="S2642" s="98"/>
      <c r="T2642" s="98"/>
      <c r="U2642" s="98"/>
      <c r="V2642" s="98"/>
      <c r="W2642" s="98"/>
      <c r="X2642" s="98"/>
      <c r="Y2642" s="98"/>
      <c r="Z2642" s="98"/>
      <c r="AA2642" s="98"/>
      <c r="AE2642" s="98"/>
      <c r="AF2642" s="98"/>
      <c r="AG2642" s="98"/>
      <c r="AH2642" s="98"/>
      <c r="AI2642" s="98"/>
      <c r="AJ2642" s="98"/>
      <c r="AK2642" s="98"/>
    </row>
    <row r="2643" ht="14.25">
      <c r="A2643" s="98"/>
      <c r="B2643" s="98"/>
      <c r="C2643" s="98"/>
      <c r="D2643" s="98"/>
      <c r="E2643" s="98"/>
      <c r="F2643" s="98"/>
      <c r="G2643" s="98"/>
      <c r="H2643" s="98"/>
      <c r="I2643" s="98"/>
      <c r="J2643" s="98"/>
      <c r="K2643" s="98"/>
      <c r="L2643" s="98"/>
      <c r="M2643" s="98"/>
      <c r="R2643" s="98"/>
      <c r="S2643" s="98"/>
      <c r="T2643" s="98"/>
      <c r="U2643" s="98"/>
      <c r="V2643" s="98"/>
      <c r="W2643" s="98"/>
      <c r="X2643" s="98"/>
      <c r="Y2643" s="98"/>
      <c r="Z2643" s="98"/>
      <c r="AA2643" s="98"/>
      <c r="AE2643" s="98"/>
      <c r="AF2643" s="98"/>
      <c r="AG2643" s="98"/>
      <c r="AH2643" s="98"/>
      <c r="AI2643" s="98"/>
      <c r="AJ2643" s="98"/>
      <c r="AK2643" s="98"/>
    </row>
    <row r="2644" ht="14.25">
      <c r="A2644" s="98"/>
      <c r="B2644" s="98"/>
      <c r="C2644" s="98"/>
      <c r="D2644" s="98"/>
      <c r="E2644" s="98"/>
      <c r="F2644" s="98"/>
      <c r="G2644" s="98"/>
      <c r="H2644" s="98"/>
      <c r="I2644" s="98"/>
      <c r="J2644" s="98"/>
      <c r="K2644" s="98"/>
      <c r="L2644" s="98"/>
      <c r="M2644" s="98"/>
      <c r="R2644" s="98"/>
      <c r="S2644" s="98"/>
      <c r="T2644" s="98"/>
      <c r="U2644" s="98"/>
      <c r="V2644" s="98"/>
      <c r="W2644" s="98"/>
      <c r="X2644" s="98"/>
      <c r="Y2644" s="98"/>
      <c r="Z2644" s="98"/>
      <c r="AA2644" s="98"/>
      <c r="AE2644" s="98"/>
      <c r="AF2644" s="98"/>
      <c r="AG2644" s="98"/>
      <c r="AH2644" s="98"/>
      <c r="AI2644" s="98"/>
      <c r="AJ2644" s="98"/>
      <c r="AK2644" s="98"/>
    </row>
    <row r="2645" ht="14.25">
      <c r="A2645" s="98"/>
      <c r="B2645" s="98"/>
      <c r="C2645" s="98"/>
      <c r="D2645" s="98"/>
      <c r="E2645" s="98"/>
      <c r="F2645" s="98"/>
      <c r="G2645" s="98"/>
      <c r="H2645" s="98"/>
      <c r="I2645" s="98"/>
      <c r="J2645" s="98"/>
      <c r="K2645" s="98"/>
      <c r="L2645" s="98"/>
      <c r="M2645" s="98"/>
      <c r="R2645" s="98"/>
      <c r="S2645" s="98"/>
      <c r="T2645" s="98"/>
      <c r="U2645" s="98"/>
      <c r="V2645" s="98"/>
      <c r="W2645" s="98"/>
      <c r="X2645" s="98"/>
      <c r="Y2645" s="98"/>
      <c r="Z2645" s="98"/>
      <c r="AA2645" s="98"/>
      <c r="AE2645" s="98"/>
      <c r="AF2645" s="98"/>
      <c r="AG2645" s="98"/>
      <c r="AH2645" s="98"/>
      <c r="AI2645" s="98"/>
      <c r="AJ2645" s="98"/>
      <c r="AK2645" s="98"/>
    </row>
    <row r="2646" ht="14.25">
      <c r="A2646" s="98"/>
      <c r="B2646" s="98"/>
      <c r="C2646" s="98"/>
      <c r="D2646" s="98"/>
      <c r="E2646" s="98"/>
      <c r="F2646" s="98"/>
      <c r="G2646" s="98"/>
      <c r="H2646" s="98"/>
      <c r="I2646" s="98"/>
      <c r="J2646" s="98"/>
      <c r="K2646" s="98"/>
      <c r="L2646" s="98"/>
      <c r="M2646" s="98"/>
      <c r="R2646" s="98"/>
      <c r="S2646" s="98"/>
      <c r="T2646" s="98"/>
      <c r="U2646" s="98"/>
      <c r="V2646" s="98"/>
      <c r="W2646" s="98"/>
      <c r="X2646" s="98"/>
      <c r="Y2646" s="98"/>
      <c r="Z2646" s="98"/>
      <c r="AA2646" s="98"/>
      <c r="AE2646" s="98"/>
      <c r="AF2646" s="98"/>
      <c r="AG2646" s="98"/>
      <c r="AH2646" s="98"/>
      <c r="AI2646" s="98"/>
      <c r="AJ2646" s="98"/>
      <c r="AK2646" s="98"/>
    </row>
    <row r="2647" ht="14.25">
      <c r="A2647" s="98"/>
      <c r="B2647" s="98"/>
      <c r="C2647" s="98"/>
      <c r="D2647" s="98"/>
      <c r="E2647" s="98"/>
      <c r="F2647" s="98"/>
      <c r="G2647" s="98"/>
      <c r="H2647" s="98"/>
      <c r="I2647" s="98"/>
      <c r="J2647" s="98"/>
      <c r="K2647" s="98"/>
      <c r="L2647" s="98"/>
      <c r="M2647" s="98"/>
      <c r="R2647" s="98"/>
      <c r="S2647" s="98"/>
      <c r="T2647" s="98"/>
      <c r="U2647" s="98"/>
      <c r="V2647" s="98"/>
      <c r="W2647" s="98"/>
      <c r="X2647" s="98"/>
      <c r="Y2647" s="98"/>
      <c r="Z2647" s="98"/>
      <c r="AA2647" s="98"/>
      <c r="AE2647" s="98"/>
      <c r="AF2647" s="98"/>
      <c r="AG2647" s="98"/>
      <c r="AH2647" s="98"/>
      <c r="AI2647" s="98"/>
      <c r="AJ2647" s="98"/>
      <c r="AK2647" s="98"/>
    </row>
    <row r="2648" ht="14.25">
      <c r="A2648" s="98"/>
      <c r="B2648" s="98"/>
      <c r="C2648" s="98"/>
      <c r="D2648" s="98"/>
      <c r="E2648" s="98"/>
      <c r="F2648" s="98"/>
      <c r="G2648" s="98"/>
      <c r="H2648" s="98"/>
      <c r="I2648" s="98"/>
      <c r="J2648" s="98"/>
      <c r="K2648" s="98"/>
      <c r="L2648" s="98"/>
      <c r="M2648" s="98"/>
      <c r="R2648" s="98"/>
      <c r="S2648" s="98"/>
      <c r="T2648" s="98"/>
      <c r="U2648" s="98"/>
      <c r="V2648" s="98"/>
      <c r="W2648" s="98"/>
      <c r="X2648" s="98"/>
      <c r="Y2648" s="98"/>
      <c r="Z2648" s="98"/>
      <c r="AA2648" s="98"/>
      <c r="AE2648" s="98"/>
      <c r="AF2648" s="98"/>
      <c r="AG2648" s="98"/>
      <c r="AH2648" s="98"/>
      <c r="AI2648" s="98"/>
      <c r="AJ2648" s="98"/>
      <c r="AK2648" s="98"/>
    </row>
    <row r="2649" ht="14.25">
      <c r="A2649" s="98"/>
      <c r="B2649" s="98"/>
      <c r="C2649" s="98"/>
      <c r="D2649" s="98"/>
      <c r="E2649" s="98"/>
      <c r="F2649" s="98"/>
      <c r="G2649" s="98"/>
      <c r="H2649" s="98"/>
      <c r="I2649" s="98"/>
      <c r="J2649" s="98"/>
      <c r="K2649" s="98"/>
      <c r="L2649" s="98"/>
      <c r="M2649" s="98"/>
      <c r="R2649" s="98"/>
      <c r="S2649" s="98"/>
      <c r="T2649" s="98"/>
      <c r="U2649" s="98"/>
      <c r="V2649" s="98"/>
      <c r="W2649" s="98"/>
      <c r="X2649" s="98"/>
      <c r="Y2649" s="98"/>
      <c r="Z2649" s="98"/>
      <c r="AA2649" s="98"/>
      <c r="AE2649" s="98"/>
      <c r="AF2649" s="98"/>
      <c r="AG2649" s="98"/>
      <c r="AH2649" s="98"/>
      <c r="AI2649" s="98"/>
      <c r="AJ2649" s="98"/>
      <c r="AK2649" s="98"/>
    </row>
    <row r="2650" ht="14.25">
      <c r="A2650" s="98"/>
      <c r="B2650" s="98"/>
      <c r="C2650" s="98"/>
      <c r="D2650" s="98"/>
      <c r="E2650" s="98"/>
      <c r="F2650" s="98"/>
      <c r="G2650" s="98"/>
      <c r="H2650" s="98"/>
      <c r="I2650" s="98"/>
      <c r="J2650" s="98"/>
      <c r="K2650" s="98"/>
      <c r="L2650" s="98"/>
      <c r="M2650" s="98"/>
      <c r="R2650" s="98"/>
      <c r="S2650" s="98"/>
      <c r="T2650" s="98"/>
      <c r="U2650" s="98"/>
      <c r="V2650" s="98"/>
      <c r="W2650" s="98"/>
      <c r="X2650" s="98"/>
      <c r="Y2650" s="98"/>
      <c r="Z2650" s="98"/>
      <c r="AA2650" s="98"/>
      <c r="AE2650" s="98"/>
      <c r="AF2650" s="98"/>
      <c r="AG2650" s="98"/>
      <c r="AH2650" s="98"/>
      <c r="AI2650" s="98"/>
      <c r="AJ2650" s="98"/>
      <c r="AK2650" s="98"/>
    </row>
    <row r="2651" ht="14.25">
      <c r="A2651" s="98"/>
      <c r="B2651" s="98"/>
      <c r="C2651" s="98"/>
      <c r="D2651" s="98"/>
      <c r="E2651" s="98"/>
      <c r="F2651" s="98"/>
      <c r="G2651" s="98"/>
      <c r="H2651" s="98"/>
      <c r="I2651" s="98"/>
      <c r="J2651" s="98"/>
      <c r="K2651" s="98"/>
      <c r="L2651" s="98"/>
      <c r="M2651" s="98"/>
      <c r="R2651" s="98"/>
      <c r="S2651" s="98"/>
      <c r="T2651" s="98"/>
      <c r="U2651" s="98"/>
      <c r="V2651" s="98"/>
      <c r="W2651" s="98"/>
      <c r="X2651" s="98"/>
      <c r="Y2651" s="98"/>
      <c r="Z2651" s="98"/>
      <c r="AA2651" s="98"/>
      <c r="AE2651" s="98"/>
      <c r="AF2651" s="98"/>
      <c r="AG2651" s="98"/>
      <c r="AH2651" s="98"/>
      <c r="AI2651" s="98"/>
      <c r="AJ2651" s="98"/>
      <c r="AK2651" s="98"/>
    </row>
    <row r="2652" ht="14.25">
      <c r="A2652" s="98"/>
      <c r="B2652" s="98"/>
      <c r="C2652" s="98"/>
      <c r="D2652" s="98"/>
      <c r="E2652" s="98"/>
      <c r="F2652" s="98"/>
      <c r="G2652" s="98"/>
      <c r="H2652" s="98"/>
      <c r="I2652" s="98"/>
      <c r="J2652" s="98"/>
      <c r="K2652" s="98"/>
      <c r="L2652" s="98"/>
      <c r="M2652" s="98"/>
      <c r="R2652" s="98"/>
      <c r="S2652" s="98"/>
      <c r="T2652" s="98"/>
      <c r="U2652" s="98"/>
      <c r="V2652" s="98"/>
      <c r="W2652" s="98"/>
      <c r="X2652" s="98"/>
      <c r="Y2652" s="98"/>
      <c r="Z2652" s="98"/>
      <c r="AA2652" s="98"/>
      <c r="AE2652" s="98"/>
      <c r="AF2652" s="98"/>
      <c r="AG2652" s="98"/>
      <c r="AH2652" s="98"/>
      <c r="AI2652" s="98"/>
      <c r="AJ2652" s="98"/>
      <c r="AK2652" s="98"/>
    </row>
    <row r="2653" ht="14.25">
      <c r="A2653" s="98"/>
      <c r="B2653" s="98"/>
      <c r="C2653" s="98"/>
      <c r="D2653" s="98"/>
      <c r="E2653" s="98"/>
      <c r="F2653" s="98"/>
      <c r="G2653" s="98"/>
      <c r="H2653" s="98"/>
      <c r="I2653" s="98"/>
      <c r="J2653" s="98"/>
      <c r="K2653" s="98"/>
      <c r="L2653" s="98"/>
      <c r="M2653" s="98"/>
      <c r="R2653" s="98"/>
      <c r="S2653" s="98"/>
      <c r="T2653" s="98"/>
      <c r="U2653" s="98"/>
      <c r="V2653" s="98"/>
      <c r="W2653" s="98"/>
      <c r="X2653" s="98"/>
      <c r="Y2653" s="98"/>
      <c r="Z2653" s="98"/>
      <c r="AA2653" s="98"/>
      <c r="AE2653" s="98"/>
      <c r="AF2653" s="98"/>
      <c r="AG2653" s="98"/>
      <c r="AH2653" s="98"/>
      <c r="AI2653" s="98"/>
      <c r="AJ2653" s="98"/>
      <c r="AK2653" s="98"/>
    </row>
    <row r="2654" ht="14.25">
      <c r="A2654" s="98"/>
      <c r="B2654" s="98"/>
      <c r="C2654" s="98"/>
      <c r="D2654" s="98"/>
      <c r="E2654" s="98"/>
      <c r="F2654" s="98"/>
      <c r="G2654" s="98"/>
      <c r="H2654" s="98"/>
      <c r="I2654" s="98"/>
      <c r="J2654" s="98"/>
      <c r="K2654" s="98"/>
      <c r="L2654" s="98"/>
      <c r="M2654" s="98"/>
      <c r="R2654" s="98"/>
      <c r="S2654" s="98"/>
      <c r="T2654" s="98"/>
      <c r="U2654" s="98"/>
      <c r="V2654" s="98"/>
      <c r="W2654" s="98"/>
      <c r="X2654" s="98"/>
      <c r="Y2654" s="98"/>
      <c r="Z2654" s="98"/>
      <c r="AA2654" s="98"/>
      <c r="AE2654" s="98"/>
      <c r="AF2654" s="98"/>
      <c r="AG2654" s="98"/>
      <c r="AH2654" s="98"/>
      <c r="AI2654" s="98"/>
      <c r="AJ2654" s="98"/>
      <c r="AK2654" s="98"/>
    </row>
    <row r="2655" ht="14.25">
      <c r="A2655" s="98"/>
      <c r="B2655" s="98"/>
      <c r="C2655" s="98"/>
      <c r="D2655" s="98"/>
      <c r="E2655" s="98"/>
      <c r="F2655" s="98"/>
      <c r="G2655" s="98"/>
      <c r="H2655" s="98"/>
      <c r="I2655" s="98"/>
      <c r="J2655" s="98"/>
      <c r="K2655" s="98"/>
      <c r="L2655" s="98"/>
      <c r="M2655" s="98"/>
      <c r="R2655" s="98"/>
      <c r="S2655" s="98"/>
      <c r="T2655" s="98"/>
      <c r="U2655" s="98"/>
      <c r="V2655" s="98"/>
      <c r="W2655" s="98"/>
      <c r="X2655" s="98"/>
      <c r="Y2655" s="98"/>
      <c r="Z2655" s="98"/>
      <c r="AA2655" s="98"/>
      <c r="AE2655" s="98"/>
      <c r="AF2655" s="98"/>
      <c r="AG2655" s="98"/>
      <c r="AH2655" s="98"/>
      <c r="AI2655" s="98"/>
      <c r="AJ2655" s="98"/>
      <c r="AK2655" s="98"/>
    </row>
    <row r="2656" ht="14.25">
      <c r="A2656" s="98"/>
      <c r="B2656" s="98"/>
      <c r="C2656" s="98"/>
      <c r="D2656" s="98"/>
      <c r="E2656" s="98"/>
      <c r="F2656" s="98"/>
      <c r="G2656" s="98"/>
      <c r="H2656" s="98"/>
      <c r="I2656" s="98"/>
      <c r="J2656" s="98"/>
      <c r="K2656" s="98"/>
      <c r="L2656" s="98"/>
      <c r="M2656" s="98"/>
      <c r="R2656" s="98"/>
      <c r="S2656" s="98"/>
      <c r="T2656" s="98"/>
      <c r="U2656" s="98"/>
      <c r="V2656" s="98"/>
      <c r="W2656" s="98"/>
      <c r="X2656" s="98"/>
      <c r="Y2656" s="98"/>
      <c r="Z2656" s="98"/>
      <c r="AA2656" s="98"/>
      <c r="AE2656" s="98"/>
      <c r="AF2656" s="98"/>
      <c r="AG2656" s="98"/>
      <c r="AH2656" s="98"/>
      <c r="AI2656" s="98"/>
      <c r="AJ2656" s="98"/>
      <c r="AK2656" s="98"/>
    </row>
    <row r="2657" ht="14.25">
      <c r="A2657" s="98"/>
      <c r="B2657" s="98"/>
      <c r="C2657" s="98"/>
      <c r="D2657" s="98"/>
      <c r="E2657" s="98"/>
      <c r="F2657" s="98"/>
      <c r="G2657" s="98"/>
      <c r="H2657" s="98"/>
      <c r="I2657" s="98"/>
      <c r="J2657" s="98"/>
      <c r="K2657" s="98"/>
      <c r="L2657" s="98"/>
      <c r="M2657" s="98"/>
      <c r="R2657" s="98"/>
      <c r="S2657" s="98"/>
      <c r="T2657" s="98"/>
      <c r="U2657" s="98"/>
      <c r="V2657" s="98"/>
      <c r="W2657" s="98"/>
      <c r="X2657" s="98"/>
      <c r="Y2657" s="98"/>
      <c r="Z2657" s="98"/>
      <c r="AA2657" s="98"/>
      <c r="AE2657" s="98"/>
      <c r="AF2657" s="98"/>
      <c r="AG2657" s="98"/>
      <c r="AH2657" s="98"/>
      <c r="AI2657" s="98"/>
      <c r="AJ2657" s="98"/>
      <c r="AK2657" s="98"/>
    </row>
    <row r="2658" ht="14.25">
      <c r="A2658" s="98"/>
      <c r="B2658" s="98"/>
      <c r="C2658" s="98"/>
      <c r="D2658" s="98"/>
      <c r="E2658" s="98"/>
      <c r="F2658" s="98"/>
      <c r="G2658" s="98"/>
      <c r="H2658" s="98"/>
      <c r="I2658" s="98"/>
      <c r="J2658" s="98"/>
      <c r="K2658" s="98"/>
      <c r="L2658" s="98"/>
      <c r="M2658" s="98"/>
      <c r="R2658" s="98"/>
      <c r="S2658" s="98"/>
      <c r="T2658" s="98"/>
      <c r="U2658" s="98"/>
      <c r="V2658" s="98"/>
      <c r="W2658" s="98"/>
      <c r="X2658" s="98"/>
      <c r="Y2658" s="98"/>
      <c r="Z2658" s="98"/>
      <c r="AA2658" s="98"/>
      <c r="AE2658" s="98"/>
      <c r="AF2658" s="98"/>
      <c r="AG2658" s="98"/>
      <c r="AH2658" s="98"/>
      <c r="AI2658" s="98"/>
      <c r="AJ2658" s="98"/>
      <c r="AK2658" s="98"/>
    </row>
    <row r="2659" ht="14.25">
      <c r="A2659" s="98"/>
      <c r="B2659" s="98"/>
      <c r="C2659" s="98"/>
      <c r="D2659" s="98"/>
      <c r="E2659" s="98"/>
      <c r="F2659" s="98"/>
      <c r="G2659" s="98"/>
      <c r="H2659" s="98"/>
      <c r="I2659" s="98"/>
      <c r="J2659" s="98"/>
      <c r="K2659" s="98"/>
      <c r="L2659" s="98"/>
      <c r="M2659" s="98"/>
      <c r="R2659" s="98"/>
      <c r="S2659" s="98"/>
      <c r="T2659" s="98"/>
      <c r="U2659" s="98"/>
      <c r="V2659" s="98"/>
      <c r="W2659" s="98"/>
      <c r="X2659" s="98"/>
      <c r="Y2659" s="98"/>
      <c r="Z2659" s="98"/>
      <c r="AA2659" s="98"/>
      <c r="AE2659" s="98"/>
      <c r="AF2659" s="98"/>
      <c r="AG2659" s="98"/>
      <c r="AH2659" s="98"/>
      <c r="AI2659" s="98"/>
      <c r="AJ2659" s="98"/>
      <c r="AK2659" s="98"/>
    </row>
    <row r="2660" ht="14.25">
      <c r="A2660" s="98"/>
      <c r="B2660" s="98"/>
      <c r="C2660" s="98"/>
      <c r="D2660" s="98"/>
      <c r="E2660" s="98"/>
      <c r="F2660" s="98"/>
      <c r="G2660" s="98"/>
      <c r="H2660" s="98"/>
      <c r="I2660" s="98"/>
      <c r="J2660" s="98"/>
      <c r="K2660" s="98"/>
      <c r="L2660" s="98"/>
      <c r="M2660" s="98"/>
      <c r="R2660" s="98"/>
      <c r="S2660" s="98"/>
      <c r="T2660" s="98"/>
      <c r="U2660" s="98"/>
      <c r="V2660" s="98"/>
      <c r="W2660" s="98"/>
      <c r="X2660" s="98"/>
      <c r="Y2660" s="98"/>
      <c r="Z2660" s="98"/>
      <c r="AA2660" s="98"/>
      <c r="AE2660" s="98"/>
      <c r="AF2660" s="98"/>
      <c r="AG2660" s="98"/>
      <c r="AH2660" s="98"/>
      <c r="AI2660" s="98"/>
      <c r="AJ2660" s="98"/>
      <c r="AK2660" s="98"/>
    </row>
    <row r="2661" ht="14.25">
      <c r="A2661" s="98"/>
      <c r="B2661" s="98"/>
      <c r="C2661" s="98"/>
      <c r="D2661" s="98"/>
      <c r="E2661" s="98"/>
      <c r="F2661" s="98"/>
      <c r="G2661" s="98"/>
      <c r="H2661" s="98"/>
      <c r="I2661" s="98"/>
      <c r="J2661" s="98"/>
      <c r="K2661" s="98"/>
      <c r="L2661" s="98"/>
      <c r="M2661" s="98"/>
      <c r="R2661" s="98"/>
      <c r="S2661" s="98"/>
      <c r="T2661" s="98"/>
      <c r="U2661" s="98"/>
      <c r="V2661" s="98"/>
      <c r="W2661" s="98"/>
      <c r="X2661" s="98"/>
      <c r="Y2661" s="98"/>
      <c r="Z2661" s="98"/>
      <c r="AA2661" s="98"/>
      <c r="AE2661" s="98"/>
      <c r="AF2661" s="98"/>
      <c r="AG2661" s="98"/>
      <c r="AH2661" s="98"/>
      <c r="AI2661" s="98"/>
      <c r="AJ2661" s="98"/>
      <c r="AK2661" s="98"/>
    </row>
    <row r="2662" ht="14.25">
      <c r="A2662" s="98"/>
      <c r="B2662" s="98"/>
      <c r="C2662" s="98"/>
      <c r="D2662" s="98"/>
      <c r="E2662" s="98"/>
      <c r="F2662" s="98"/>
      <c r="G2662" s="98"/>
      <c r="H2662" s="98"/>
      <c r="I2662" s="98"/>
      <c r="J2662" s="98"/>
      <c r="K2662" s="98"/>
      <c r="L2662" s="98"/>
      <c r="M2662" s="98"/>
      <c r="R2662" s="98"/>
      <c r="S2662" s="98"/>
      <c r="T2662" s="98"/>
      <c r="U2662" s="98"/>
      <c r="V2662" s="98"/>
      <c r="W2662" s="98"/>
      <c r="X2662" s="98"/>
      <c r="Y2662" s="98"/>
      <c r="Z2662" s="98"/>
      <c r="AA2662" s="98"/>
      <c r="AE2662" s="98"/>
      <c r="AF2662" s="98"/>
      <c r="AG2662" s="98"/>
      <c r="AH2662" s="98"/>
      <c r="AI2662" s="98"/>
      <c r="AJ2662" s="98"/>
      <c r="AK2662" s="98"/>
    </row>
    <row r="2663" ht="14.25">
      <c r="A2663" s="98"/>
      <c r="B2663" s="98"/>
      <c r="C2663" s="98"/>
      <c r="D2663" s="98"/>
      <c r="E2663" s="98"/>
      <c r="F2663" s="98"/>
      <c r="G2663" s="98"/>
      <c r="H2663" s="98"/>
      <c r="I2663" s="98"/>
      <c r="J2663" s="98"/>
      <c r="K2663" s="98"/>
      <c r="L2663" s="98"/>
      <c r="M2663" s="98"/>
      <c r="R2663" s="98"/>
      <c r="S2663" s="98"/>
      <c r="T2663" s="98"/>
      <c r="U2663" s="98"/>
      <c r="V2663" s="98"/>
      <c r="W2663" s="98"/>
      <c r="X2663" s="98"/>
      <c r="Y2663" s="98"/>
      <c r="Z2663" s="98"/>
      <c r="AA2663" s="98"/>
      <c r="AE2663" s="98"/>
      <c r="AF2663" s="98"/>
      <c r="AG2663" s="98"/>
      <c r="AH2663" s="98"/>
      <c r="AI2663" s="98"/>
      <c r="AJ2663" s="98"/>
      <c r="AK2663" s="98"/>
    </row>
    <row r="2664" ht="14.25">
      <c r="A2664" s="98"/>
      <c r="B2664" s="98"/>
      <c r="C2664" s="98"/>
      <c r="D2664" s="98"/>
      <c r="E2664" s="98"/>
      <c r="F2664" s="98"/>
      <c r="G2664" s="98"/>
      <c r="H2664" s="98"/>
      <c r="I2664" s="98"/>
      <c r="J2664" s="98"/>
      <c r="K2664" s="98"/>
      <c r="L2664" s="98"/>
      <c r="M2664" s="98"/>
      <c r="R2664" s="98"/>
      <c r="S2664" s="98"/>
      <c r="T2664" s="98"/>
      <c r="U2664" s="98"/>
      <c r="V2664" s="98"/>
      <c r="W2664" s="98"/>
      <c r="X2664" s="98"/>
      <c r="Y2664" s="98"/>
      <c r="Z2664" s="98"/>
      <c r="AA2664" s="98"/>
      <c r="AE2664" s="98"/>
      <c r="AF2664" s="98"/>
      <c r="AG2664" s="98"/>
      <c r="AH2664" s="98"/>
      <c r="AI2664" s="98"/>
      <c r="AJ2664" s="98"/>
      <c r="AK2664" s="98"/>
    </row>
    <row r="2665" ht="14.25">
      <c r="A2665" s="98"/>
      <c r="B2665" s="98"/>
      <c r="C2665" s="98"/>
      <c r="D2665" s="98"/>
      <c r="E2665" s="98"/>
      <c r="F2665" s="98"/>
      <c r="G2665" s="98"/>
      <c r="H2665" s="98"/>
      <c r="I2665" s="98"/>
      <c r="J2665" s="98"/>
      <c r="K2665" s="98"/>
      <c r="L2665" s="98"/>
      <c r="M2665" s="98"/>
      <c r="R2665" s="98"/>
      <c r="S2665" s="98"/>
      <c r="T2665" s="98"/>
      <c r="U2665" s="98"/>
      <c r="V2665" s="98"/>
      <c r="W2665" s="98"/>
      <c r="X2665" s="98"/>
      <c r="Y2665" s="98"/>
      <c r="Z2665" s="98"/>
      <c r="AA2665" s="98"/>
      <c r="AE2665" s="98"/>
      <c r="AF2665" s="98"/>
      <c r="AG2665" s="98"/>
      <c r="AH2665" s="98"/>
      <c r="AI2665" s="98"/>
      <c r="AJ2665" s="98"/>
      <c r="AK2665" s="98"/>
    </row>
    <row r="2666" ht="14.25">
      <c r="A2666" s="98"/>
      <c r="B2666" s="98"/>
      <c r="C2666" s="98"/>
      <c r="D2666" s="98"/>
      <c r="E2666" s="98"/>
      <c r="F2666" s="98"/>
      <c r="G2666" s="98"/>
      <c r="H2666" s="98"/>
      <c r="I2666" s="98"/>
      <c r="J2666" s="98"/>
      <c r="K2666" s="98"/>
      <c r="L2666" s="98"/>
      <c r="M2666" s="98"/>
      <c r="R2666" s="98"/>
      <c r="S2666" s="98"/>
      <c r="T2666" s="98"/>
      <c r="U2666" s="98"/>
      <c r="V2666" s="98"/>
      <c r="W2666" s="98"/>
      <c r="X2666" s="98"/>
      <c r="Y2666" s="98"/>
      <c r="Z2666" s="98"/>
      <c r="AA2666" s="98"/>
      <c r="AE2666" s="98"/>
      <c r="AF2666" s="98"/>
      <c r="AG2666" s="98"/>
      <c r="AH2666" s="98"/>
      <c r="AI2666" s="98"/>
      <c r="AJ2666" s="98"/>
      <c r="AK2666" s="98"/>
    </row>
    <row r="2667" ht="14.25">
      <c r="A2667" s="98"/>
      <c r="B2667" s="98"/>
      <c r="C2667" s="98"/>
      <c r="D2667" s="98"/>
      <c r="E2667" s="98"/>
      <c r="F2667" s="98"/>
      <c r="G2667" s="98"/>
      <c r="H2667" s="98"/>
      <c r="I2667" s="98"/>
      <c r="J2667" s="98"/>
      <c r="K2667" s="98"/>
      <c r="L2667" s="98"/>
      <c r="M2667" s="98"/>
      <c r="R2667" s="98"/>
      <c r="S2667" s="98"/>
      <c r="T2667" s="98"/>
      <c r="U2667" s="98"/>
      <c r="V2667" s="98"/>
      <c r="W2667" s="98"/>
      <c r="X2667" s="98"/>
      <c r="Y2667" s="98"/>
      <c r="Z2667" s="98"/>
      <c r="AA2667" s="98"/>
      <c r="AE2667" s="98"/>
      <c r="AF2667" s="98"/>
      <c r="AG2667" s="98"/>
      <c r="AH2667" s="98"/>
      <c r="AI2667" s="98"/>
      <c r="AJ2667" s="98"/>
      <c r="AK2667" s="98"/>
    </row>
    <row r="2668" ht="14.25">
      <c r="A2668" s="98"/>
      <c r="B2668" s="98"/>
      <c r="C2668" s="98"/>
      <c r="D2668" s="98"/>
      <c r="E2668" s="98"/>
      <c r="F2668" s="98"/>
      <c r="G2668" s="98"/>
      <c r="H2668" s="98"/>
      <c r="I2668" s="98"/>
      <c r="J2668" s="98"/>
      <c r="K2668" s="98"/>
      <c r="L2668" s="98"/>
      <c r="M2668" s="98"/>
      <c r="R2668" s="98"/>
      <c r="S2668" s="98"/>
      <c r="T2668" s="98"/>
      <c r="U2668" s="98"/>
      <c r="V2668" s="98"/>
      <c r="W2668" s="98"/>
      <c r="X2668" s="98"/>
      <c r="Y2668" s="98"/>
      <c r="Z2668" s="98"/>
      <c r="AA2668" s="98"/>
      <c r="AE2668" s="98"/>
      <c r="AF2668" s="98"/>
      <c r="AG2668" s="98"/>
      <c r="AH2668" s="98"/>
      <c r="AI2668" s="98"/>
      <c r="AJ2668" s="98"/>
      <c r="AK2668" s="98"/>
    </row>
    <row r="2669" ht="14.25">
      <c r="A2669" s="98"/>
      <c r="B2669" s="98"/>
      <c r="C2669" s="98"/>
      <c r="D2669" s="98"/>
      <c r="E2669" s="98"/>
      <c r="F2669" s="98"/>
      <c r="G2669" s="98"/>
      <c r="H2669" s="98"/>
      <c r="I2669" s="98"/>
      <c r="J2669" s="98"/>
      <c r="K2669" s="98"/>
      <c r="L2669" s="98"/>
      <c r="M2669" s="98"/>
      <c r="R2669" s="98"/>
      <c r="S2669" s="98"/>
      <c r="T2669" s="98"/>
      <c r="U2669" s="98"/>
      <c r="V2669" s="98"/>
      <c r="W2669" s="98"/>
      <c r="X2669" s="98"/>
      <c r="Y2669" s="98"/>
      <c r="Z2669" s="98"/>
      <c r="AA2669" s="98"/>
      <c r="AE2669" s="98"/>
      <c r="AF2669" s="98"/>
      <c r="AG2669" s="98"/>
      <c r="AH2669" s="98"/>
      <c r="AI2669" s="98"/>
      <c r="AJ2669" s="98"/>
      <c r="AK2669" s="98"/>
    </row>
    <row r="2670" ht="14.25">
      <c r="A2670" s="98"/>
      <c r="B2670" s="98"/>
      <c r="C2670" s="98"/>
      <c r="D2670" s="98"/>
      <c r="E2670" s="98"/>
      <c r="F2670" s="98"/>
      <c r="G2670" s="98"/>
      <c r="H2670" s="98"/>
      <c r="I2670" s="98"/>
      <c r="J2670" s="98"/>
      <c r="K2670" s="98"/>
      <c r="L2670" s="98"/>
      <c r="M2670" s="98"/>
      <c r="R2670" s="98"/>
      <c r="S2670" s="98"/>
      <c r="T2670" s="98"/>
      <c r="U2670" s="98"/>
      <c r="V2670" s="98"/>
      <c r="W2670" s="98"/>
      <c r="X2670" s="98"/>
      <c r="Y2670" s="98"/>
      <c r="Z2670" s="98"/>
      <c r="AA2670" s="98"/>
      <c r="AE2670" s="98"/>
      <c r="AF2670" s="98"/>
      <c r="AG2670" s="98"/>
      <c r="AH2670" s="98"/>
      <c r="AI2670" s="98"/>
      <c r="AJ2670" s="98"/>
      <c r="AK2670" s="98"/>
    </row>
    <row r="2671" ht="14.25">
      <c r="A2671" s="98"/>
      <c r="B2671" s="98"/>
      <c r="C2671" s="98"/>
      <c r="D2671" s="98"/>
      <c r="E2671" s="98"/>
      <c r="F2671" s="98"/>
      <c r="G2671" s="98"/>
      <c r="H2671" s="98"/>
      <c r="I2671" s="98"/>
      <c r="J2671" s="98"/>
      <c r="K2671" s="98"/>
      <c r="L2671" s="98"/>
      <c r="M2671" s="98"/>
      <c r="R2671" s="98"/>
      <c r="S2671" s="98"/>
      <c r="T2671" s="98"/>
      <c r="U2671" s="98"/>
      <c r="V2671" s="98"/>
      <c r="W2671" s="98"/>
      <c r="X2671" s="98"/>
      <c r="Y2671" s="98"/>
      <c r="Z2671" s="98"/>
      <c r="AA2671" s="98"/>
      <c r="AE2671" s="98"/>
      <c r="AF2671" s="98"/>
      <c r="AG2671" s="98"/>
      <c r="AH2671" s="98"/>
      <c r="AI2671" s="98"/>
      <c r="AJ2671" s="98"/>
      <c r="AK2671" s="98"/>
    </row>
    <row r="2672" ht="14.25">
      <c r="A2672" s="98"/>
      <c r="B2672" s="98"/>
      <c r="C2672" s="98"/>
      <c r="D2672" s="98"/>
      <c r="E2672" s="98"/>
      <c r="F2672" s="98"/>
      <c r="G2672" s="98"/>
      <c r="H2672" s="98"/>
      <c r="I2672" s="98"/>
      <c r="J2672" s="98"/>
      <c r="K2672" s="98"/>
      <c r="L2672" s="98"/>
      <c r="M2672" s="98"/>
      <c r="R2672" s="98"/>
      <c r="S2672" s="98"/>
      <c r="T2672" s="98"/>
      <c r="U2672" s="98"/>
      <c r="V2672" s="98"/>
      <c r="W2672" s="98"/>
      <c r="X2672" s="98"/>
      <c r="Y2672" s="98"/>
      <c r="Z2672" s="98"/>
      <c r="AA2672" s="98"/>
      <c r="AE2672" s="98"/>
      <c r="AF2672" s="98"/>
      <c r="AG2672" s="98"/>
      <c r="AH2672" s="98"/>
      <c r="AI2672" s="98"/>
      <c r="AJ2672" s="98"/>
      <c r="AK2672" s="98"/>
    </row>
    <row r="2673" ht="14.25">
      <c r="A2673" s="98"/>
      <c r="B2673" s="98"/>
      <c r="C2673" s="98"/>
      <c r="D2673" s="98"/>
      <c r="E2673" s="98"/>
      <c r="F2673" s="98"/>
      <c r="G2673" s="98"/>
      <c r="H2673" s="98"/>
      <c r="I2673" s="98"/>
      <c r="J2673" s="98"/>
      <c r="K2673" s="98"/>
      <c r="L2673" s="98"/>
      <c r="M2673" s="98"/>
      <c r="R2673" s="98"/>
      <c r="S2673" s="98"/>
      <c r="T2673" s="98"/>
      <c r="U2673" s="98"/>
      <c r="V2673" s="98"/>
      <c r="W2673" s="98"/>
      <c r="X2673" s="98"/>
      <c r="Y2673" s="98"/>
      <c r="Z2673" s="98"/>
      <c r="AA2673" s="98"/>
      <c r="AE2673" s="98"/>
      <c r="AF2673" s="98"/>
      <c r="AG2673" s="98"/>
      <c r="AH2673" s="98"/>
      <c r="AI2673" s="98"/>
      <c r="AJ2673" s="98"/>
      <c r="AK2673" s="98"/>
    </row>
    <row r="2674" ht="14.25">
      <c r="A2674" s="98"/>
      <c r="B2674" s="98"/>
      <c r="C2674" s="98"/>
      <c r="D2674" s="98"/>
      <c r="E2674" s="98"/>
      <c r="F2674" s="98"/>
      <c r="G2674" s="98"/>
      <c r="H2674" s="98"/>
      <c r="I2674" s="98"/>
      <c r="J2674" s="98"/>
      <c r="K2674" s="98"/>
      <c r="L2674" s="98"/>
      <c r="M2674" s="98"/>
      <c r="R2674" s="98"/>
      <c r="S2674" s="98"/>
      <c r="T2674" s="98"/>
      <c r="U2674" s="98"/>
      <c r="V2674" s="98"/>
      <c r="W2674" s="98"/>
      <c r="X2674" s="98"/>
      <c r="Y2674" s="98"/>
      <c r="Z2674" s="98"/>
      <c r="AA2674" s="98"/>
      <c r="AE2674" s="98"/>
      <c r="AF2674" s="98"/>
      <c r="AG2674" s="98"/>
      <c r="AH2674" s="98"/>
      <c r="AI2674" s="98"/>
      <c r="AJ2674" s="98"/>
      <c r="AK2674" s="98"/>
    </row>
    <row r="2675" ht="14.25">
      <c r="A2675" s="98"/>
      <c r="B2675" s="98"/>
      <c r="C2675" s="98"/>
      <c r="D2675" s="98"/>
      <c r="E2675" s="98"/>
      <c r="F2675" s="98"/>
      <c r="G2675" s="98"/>
      <c r="H2675" s="98"/>
      <c r="I2675" s="98"/>
      <c r="J2675" s="98"/>
      <c r="K2675" s="98"/>
      <c r="L2675" s="98"/>
      <c r="M2675" s="98"/>
      <c r="R2675" s="98"/>
      <c r="S2675" s="98"/>
      <c r="T2675" s="98"/>
      <c r="U2675" s="98"/>
      <c r="V2675" s="98"/>
      <c r="W2675" s="98"/>
      <c r="X2675" s="98"/>
      <c r="Y2675" s="98"/>
      <c r="Z2675" s="98"/>
      <c r="AA2675" s="98"/>
      <c r="AE2675" s="98"/>
      <c r="AF2675" s="98"/>
      <c r="AG2675" s="98"/>
      <c r="AH2675" s="98"/>
      <c r="AI2675" s="98"/>
      <c r="AJ2675" s="98"/>
      <c r="AK2675" s="98"/>
    </row>
    <row r="2676" ht="14.25">
      <c r="A2676" s="98"/>
      <c r="B2676" s="98"/>
      <c r="C2676" s="98"/>
      <c r="D2676" s="98"/>
      <c r="E2676" s="98"/>
      <c r="F2676" s="98"/>
      <c r="G2676" s="98"/>
      <c r="H2676" s="98"/>
      <c r="I2676" s="98"/>
      <c r="J2676" s="98"/>
      <c r="K2676" s="98"/>
      <c r="L2676" s="98"/>
      <c r="M2676" s="98"/>
      <c r="R2676" s="98"/>
      <c r="S2676" s="98"/>
      <c r="T2676" s="98"/>
      <c r="U2676" s="98"/>
      <c r="V2676" s="98"/>
      <c r="W2676" s="98"/>
      <c r="X2676" s="98"/>
      <c r="Y2676" s="98"/>
      <c r="Z2676" s="98"/>
      <c r="AA2676" s="98"/>
      <c r="AE2676" s="98"/>
      <c r="AF2676" s="98"/>
      <c r="AG2676" s="98"/>
      <c r="AH2676" s="98"/>
      <c r="AI2676" s="98"/>
      <c r="AJ2676" s="98"/>
      <c r="AK2676" s="98"/>
    </row>
    <row r="2677" ht="14.25">
      <c r="A2677" s="98"/>
      <c r="B2677" s="98"/>
      <c r="C2677" s="98"/>
      <c r="D2677" s="98"/>
      <c r="E2677" s="98"/>
      <c r="F2677" s="98"/>
      <c r="G2677" s="98"/>
      <c r="H2677" s="98"/>
      <c r="I2677" s="98"/>
      <c r="J2677" s="98"/>
      <c r="K2677" s="98"/>
      <c r="L2677" s="98"/>
      <c r="M2677" s="98"/>
      <c r="R2677" s="98"/>
      <c r="S2677" s="98"/>
      <c r="T2677" s="98"/>
      <c r="U2677" s="98"/>
      <c r="V2677" s="98"/>
      <c r="W2677" s="98"/>
      <c r="X2677" s="98"/>
      <c r="Y2677" s="98"/>
      <c r="Z2677" s="98"/>
      <c r="AA2677" s="98"/>
      <c r="AE2677" s="98"/>
      <c r="AF2677" s="98"/>
      <c r="AG2677" s="98"/>
      <c r="AH2677" s="98"/>
      <c r="AI2677" s="98"/>
      <c r="AJ2677" s="98"/>
      <c r="AK2677" s="98"/>
    </row>
    <row r="2678" ht="14.25">
      <c r="A2678" s="98"/>
      <c r="B2678" s="98"/>
      <c r="C2678" s="98"/>
      <c r="D2678" s="98"/>
      <c r="E2678" s="98"/>
      <c r="F2678" s="98"/>
      <c r="G2678" s="98"/>
      <c r="H2678" s="98"/>
      <c r="I2678" s="98"/>
      <c r="J2678" s="98"/>
      <c r="K2678" s="98"/>
      <c r="L2678" s="98"/>
      <c r="M2678" s="98"/>
      <c r="R2678" s="98"/>
      <c r="S2678" s="98"/>
      <c r="T2678" s="98"/>
      <c r="U2678" s="98"/>
      <c r="V2678" s="98"/>
      <c r="W2678" s="98"/>
      <c r="X2678" s="98"/>
      <c r="Y2678" s="98"/>
      <c r="Z2678" s="98"/>
      <c r="AA2678" s="98"/>
      <c r="AE2678" s="98"/>
      <c r="AF2678" s="98"/>
      <c r="AG2678" s="98"/>
      <c r="AH2678" s="98"/>
      <c r="AI2678" s="98"/>
      <c r="AJ2678" s="98"/>
      <c r="AK2678" s="98"/>
    </row>
    <row r="2679" ht="14.25">
      <c r="A2679" s="98"/>
      <c r="B2679" s="98"/>
      <c r="C2679" s="98"/>
      <c r="D2679" s="98"/>
      <c r="E2679" s="98"/>
      <c r="F2679" s="98"/>
      <c r="G2679" s="98"/>
      <c r="H2679" s="98"/>
      <c r="I2679" s="98"/>
      <c r="J2679" s="98"/>
      <c r="K2679" s="98"/>
      <c r="L2679" s="98"/>
      <c r="M2679" s="98"/>
      <c r="R2679" s="98"/>
      <c r="S2679" s="98"/>
      <c r="T2679" s="98"/>
      <c r="U2679" s="98"/>
      <c r="V2679" s="98"/>
      <c r="W2679" s="98"/>
      <c r="X2679" s="98"/>
      <c r="Y2679" s="98"/>
      <c r="Z2679" s="98"/>
      <c r="AA2679" s="98"/>
      <c r="AE2679" s="98"/>
      <c r="AF2679" s="98"/>
      <c r="AG2679" s="98"/>
      <c r="AH2679" s="98"/>
      <c r="AI2679" s="98"/>
      <c r="AJ2679" s="98"/>
      <c r="AK2679" s="98"/>
    </row>
    <row r="2680" ht="14.25">
      <c r="A2680" s="98"/>
      <c r="B2680" s="98"/>
      <c r="C2680" s="98"/>
      <c r="D2680" s="98"/>
      <c r="E2680" s="98"/>
      <c r="F2680" s="98"/>
      <c r="G2680" s="98"/>
      <c r="H2680" s="98"/>
      <c r="I2680" s="98"/>
      <c r="J2680" s="98"/>
      <c r="K2680" s="98"/>
      <c r="L2680" s="98"/>
      <c r="M2680" s="98"/>
      <c r="R2680" s="98"/>
      <c r="S2680" s="98"/>
      <c r="T2680" s="98"/>
      <c r="U2680" s="98"/>
      <c r="V2680" s="98"/>
      <c r="W2680" s="98"/>
      <c r="X2680" s="98"/>
      <c r="Y2680" s="98"/>
      <c r="Z2680" s="98"/>
      <c r="AA2680" s="98"/>
      <c r="AE2680" s="98"/>
      <c r="AF2680" s="98"/>
      <c r="AG2680" s="98"/>
      <c r="AH2680" s="98"/>
      <c r="AI2680" s="98"/>
      <c r="AJ2680" s="98"/>
      <c r="AK2680" s="98"/>
    </row>
    <row r="2681" ht="14.25">
      <c r="A2681" s="98"/>
      <c r="B2681" s="98"/>
      <c r="C2681" s="98"/>
      <c r="D2681" s="98"/>
      <c r="E2681" s="98"/>
      <c r="F2681" s="98"/>
      <c r="G2681" s="98"/>
      <c r="H2681" s="98"/>
      <c r="I2681" s="98"/>
      <c r="J2681" s="98"/>
      <c r="K2681" s="98"/>
      <c r="L2681" s="98"/>
      <c r="M2681" s="98"/>
      <c r="R2681" s="98"/>
      <c r="S2681" s="98"/>
      <c r="T2681" s="98"/>
      <c r="U2681" s="98"/>
      <c r="V2681" s="98"/>
      <c r="W2681" s="98"/>
      <c r="X2681" s="98"/>
      <c r="Y2681" s="98"/>
      <c r="Z2681" s="98"/>
      <c r="AA2681" s="98"/>
      <c r="AE2681" s="98"/>
      <c r="AF2681" s="98"/>
      <c r="AG2681" s="98"/>
      <c r="AH2681" s="98"/>
      <c r="AI2681" s="98"/>
      <c r="AJ2681" s="98"/>
      <c r="AK2681" s="98"/>
    </row>
    <row r="2682" ht="14.25">
      <c r="A2682" s="98"/>
      <c r="B2682" s="98"/>
      <c r="C2682" s="98"/>
      <c r="D2682" s="98"/>
      <c r="E2682" s="98"/>
      <c r="F2682" s="98"/>
      <c r="G2682" s="98"/>
      <c r="H2682" s="98"/>
      <c r="I2682" s="98"/>
      <c r="J2682" s="98"/>
      <c r="K2682" s="98"/>
      <c r="L2682" s="98"/>
      <c r="M2682" s="98"/>
      <c r="R2682" s="98"/>
      <c r="S2682" s="98"/>
      <c r="T2682" s="98"/>
      <c r="U2682" s="98"/>
      <c r="V2682" s="98"/>
      <c r="W2682" s="98"/>
      <c r="X2682" s="98"/>
      <c r="Y2682" s="98"/>
      <c r="Z2682" s="98"/>
      <c r="AA2682" s="98"/>
      <c r="AE2682" s="98"/>
      <c r="AF2682" s="98"/>
      <c r="AG2682" s="98"/>
      <c r="AH2682" s="98"/>
      <c r="AI2682" s="98"/>
      <c r="AJ2682" s="98"/>
      <c r="AK2682" s="98"/>
    </row>
    <row r="2683" ht="14.25">
      <c r="A2683" s="98"/>
      <c r="B2683" s="98"/>
      <c r="C2683" s="98"/>
      <c r="D2683" s="98"/>
      <c r="E2683" s="98"/>
      <c r="F2683" s="98"/>
      <c r="G2683" s="98"/>
      <c r="H2683" s="98"/>
      <c r="I2683" s="98"/>
      <c r="J2683" s="98"/>
      <c r="K2683" s="98"/>
      <c r="L2683" s="98"/>
      <c r="M2683" s="98"/>
      <c r="R2683" s="98"/>
      <c r="S2683" s="98"/>
      <c r="T2683" s="98"/>
      <c r="U2683" s="98"/>
      <c r="V2683" s="98"/>
      <c r="W2683" s="98"/>
      <c r="X2683" s="98"/>
      <c r="Y2683" s="98"/>
      <c r="Z2683" s="98"/>
      <c r="AA2683" s="98"/>
      <c r="AE2683" s="98"/>
      <c r="AF2683" s="98"/>
      <c r="AG2683" s="98"/>
      <c r="AH2683" s="98"/>
      <c r="AI2683" s="98"/>
      <c r="AJ2683" s="98"/>
      <c r="AK2683" s="98"/>
    </row>
    <row r="2684" ht="14.25">
      <c r="A2684" s="98"/>
      <c r="B2684" s="98"/>
      <c r="C2684" s="98"/>
      <c r="D2684" s="98"/>
      <c r="E2684" s="98"/>
      <c r="F2684" s="98"/>
      <c r="G2684" s="98"/>
      <c r="H2684" s="98"/>
      <c r="I2684" s="98"/>
      <c r="J2684" s="98"/>
      <c r="K2684" s="98"/>
      <c r="L2684" s="98"/>
      <c r="M2684" s="98"/>
      <c r="R2684" s="98"/>
      <c r="S2684" s="98"/>
      <c r="T2684" s="98"/>
      <c r="U2684" s="98"/>
      <c r="V2684" s="98"/>
      <c r="W2684" s="98"/>
      <c r="X2684" s="98"/>
      <c r="Y2684" s="98"/>
      <c r="Z2684" s="98"/>
      <c r="AA2684" s="98"/>
      <c r="AE2684" s="98"/>
      <c r="AF2684" s="98"/>
      <c r="AG2684" s="98"/>
      <c r="AH2684" s="98"/>
      <c r="AI2684" s="98"/>
      <c r="AJ2684" s="98"/>
      <c r="AK2684" s="98"/>
    </row>
    <row r="2685" ht="14.25">
      <c r="A2685" s="98"/>
      <c r="B2685" s="98"/>
      <c r="C2685" s="98"/>
      <c r="D2685" s="98"/>
      <c r="E2685" s="98"/>
      <c r="F2685" s="98"/>
      <c r="G2685" s="98"/>
      <c r="H2685" s="98"/>
      <c r="I2685" s="98"/>
      <c r="J2685" s="98"/>
      <c r="K2685" s="98"/>
      <c r="L2685" s="98"/>
      <c r="M2685" s="98"/>
      <c r="R2685" s="98"/>
      <c r="S2685" s="98"/>
      <c r="T2685" s="98"/>
      <c r="U2685" s="98"/>
      <c r="V2685" s="98"/>
      <c r="W2685" s="98"/>
      <c r="X2685" s="98"/>
      <c r="Y2685" s="98"/>
      <c r="Z2685" s="98"/>
      <c r="AA2685" s="98"/>
      <c r="AE2685" s="98"/>
      <c r="AF2685" s="98"/>
      <c r="AG2685" s="98"/>
      <c r="AH2685" s="98"/>
      <c r="AI2685" s="98"/>
      <c r="AJ2685" s="98"/>
      <c r="AK2685" s="98"/>
    </row>
    <row r="2686" ht="14.25">
      <c r="A2686" s="98"/>
      <c r="B2686" s="98"/>
      <c r="C2686" s="98"/>
      <c r="D2686" s="98"/>
      <c r="E2686" s="98"/>
      <c r="F2686" s="98"/>
      <c r="G2686" s="98"/>
      <c r="H2686" s="98"/>
      <c r="I2686" s="98"/>
      <c r="J2686" s="98"/>
      <c r="K2686" s="98"/>
      <c r="L2686" s="98"/>
      <c r="M2686" s="98"/>
      <c r="R2686" s="98"/>
      <c r="S2686" s="98"/>
      <c r="T2686" s="98"/>
      <c r="U2686" s="98"/>
      <c r="V2686" s="98"/>
      <c r="W2686" s="98"/>
      <c r="X2686" s="98"/>
      <c r="Y2686" s="98"/>
      <c r="Z2686" s="98"/>
      <c r="AA2686" s="98"/>
      <c r="AE2686" s="98"/>
      <c r="AF2686" s="98"/>
      <c r="AG2686" s="98"/>
      <c r="AH2686" s="98"/>
      <c r="AI2686" s="98"/>
      <c r="AJ2686" s="98"/>
      <c r="AK2686" s="98"/>
    </row>
    <row r="2687" ht="14.25">
      <c r="A2687" s="98"/>
      <c r="B2687" s="98"/>
      <c r="C2687" s="98"/>
      <c r="D2687" s="98"/>
      <c r="E2687" s="98"/>
      <c r="F2687" s="98"/>
      <c r="G2687" s="98"/>
      <c r="H2687" s="98"/>
      <c r="I2687" s="98"/>
      <c r="J2687" s="98"/>
      <c r="K2687" s="98"/>
      <c r="L2687" s="98"/>
      <c r="M2687" s="98"/>
      <c r="R2687" s="98"/>
      <c r="S2687" s="98"/>
      <c r="T2687" s="98"/>
      <c r="U2687" s="98"/>
      <c r="V2687" s="98"/>
      <c r="W2687" s="98"/>
      <c r="X2687" s="98"/>
      <c r="Y2687" s="98"/>
      <c r="Z2687" s="98"/>
      <c r="AA2687" s="98"/>
      <c r="AE2687" s="98"/>
      <c r="AF2687" s="98"/>
      <c r="AG2687" s="98"/>
      <c r="AH2687" s="98"/>
      <c r="AI2687" s="98"/>
      <c r="AJ2687" s="98"/>
      <c r="AK2687" s="98"/>
    </row>
    <row r="2688" ht="14.25">
      <c r="A2688" s="98"/>
      <c r="B2688" s="98"/>
      <c r="C2688" s="98"/>
      <c r="D2688" s="98"/>
      <c r="E2688" s="98"/>
      <c r="F2688" s="98"/>
      <c r="G2688" s="98"/>
      <c r="H2688" s="98"/>
      <c r="I2688" s="98"/>
      <c r="J2688" s="98"/>
      <c r="K2688" s="98"/>
      <c r="L2688" s="98"/>
      <c r="M2688" s="98"/>
      <c r="R2688" s="98"/>
      <c r="S2688" s="98"/>
      <c r="T2688" s="98"/>
      <c r="U2688" s="98"/>
      <c r="V2688" s="98"/>
      <c r="W2688" s="98"/>
      <c r="X2688" s="98"/>
      <c r="Y2688" s="98"/>
      <c r="Z2688" s="98"/>
      <c r="AA2688" s="98"/>
      <c r="AE2688" s="98"/>
      <c r="AF2688" s="98"/>
      <c r="AG2688" s="98"/>
      <c r="AH2688" s="98"/>
      <c r="AI2688" s="98"/>
      <c r="AJ2688" s="98"/>
      <c r="AK2688" s="98"/>
    </row>
    <row r="2689" ht="14.25">
      <c r="A2689" s="98"/>
      <c r="B2689" s="98"/>
      <c r="C2689" s="98"/>
      <c r="D2689" s="98"/>
      <c r="E2689" s="98"/>
      <c r="F2689" s="98"/>
      <c r="G2689" s="98"/>
      <c r="H2689" s="98"/>
      <c r="I2689" s="98"/>
      <c r="J2689" s="98"/>
      <c r="K2689" s="98"/>
      <c r="L2689" s="98"/>
      <c r="M2689" s="98"/>
      <c r="R2689" s="98"/>
      <c r="S2689" s="98"/>
      <c r="T2689" s="98"/>
      <c r="U2689" s="98"/>
      <c r="V2689" s="98"/>
      <c r="W2689" s="98"/>
      <c r="X2689" s="98"/>
      <c r="Y2689" s="98"/>
      <c r="Z2689" s="98"/>
      <c r="AA2689" s="98"/>
      <c r="AE2689" s="98"/>
      <c r="AF2689" s="98"/>
      <c r="AG2689" s="98"/>
      <c r="AH2689" s="98"/>
      <c r="AI2689" s="98"/>
      <c r="AJ2689" s="98"/>
      <c r="AK2689" s="98"/>
    </row>
    <row r="2690" ht="14.25">
      <c r="A2690" s="98"/>
      <c r="B2690" s="98"/>
      <c r="C2690" s="98"/>
      <c r="D2690" s="98"/>
      <c r="E2690" s="98"/>
      <c r="F2690" s="98"/>
      <c r="G2690" s="98"/>
      <c r="H2690" s="98"/>
      <c r="I2690" s="98"/>
      <c r="J2690" s="98"/>
      <c r="K2690" s="98"/>
      <c r="L2690" s="98"/>
      <c r="M2690" s="98"/>
      <c r="R2690" s="98"/>
      <c r="S2690" s="98"/>
      <c r="T2690" s="98"/>
      <c r="U2690" s="98"/>
      <c r="V2690" s="98"/>
      <c r="W2690" s="98"/>
      <c r="X2690" s="98"/>
      <c r="Y2690" s="98"/>
      <c r="Z2690" s="98"/>
      <c r="AA2690" s="98"/>
      <c r="AE2690" s="98"/>
      <c r="AF2690" s="98"/>
      <c r="AG2690" s="98"/>
      <c r="AH2690" s="98"/>
      <c r="AI2690" s="98"/>
      <c r="AJ2690" s="98"/>
      <c r="AK2690" s="98"/>
    </row>
    <row r="2691" ht="14.25">
      <c r="A2691" s="98"/>
      <c r="B2691" s="98"/>
      <c r="C2691" s="98"/>
      <c r="D2691" s="98"/>
      <c r="E2691" s="98"/>
      <c r="F2691" s="98"/>
      <c r="G2691" s="98"/>
      <c r="H2691" s="98"/>
      <c r="I2691" s="98"/>
      <c r="J2691" s="98"/>
      <c r="K2691" s="98"/>
      <c r="L2691" s="98"/>
      <c r="M2691" s="98"/>
      <c r="R2691" s="98"/>
      <c r="S2691" s="98"/>
      <c r="T2691" s="98"/>
      <c r="U2691" s="98"/>
      <c r="V2691" s="98"/>
      <c r="W2691" s="98"/>
      <c r="X2691" s="98"/>
      <c r="Y2691" s="98"/>
      <c r="Z2691" s="98"/>
      <c r="AA2691" s="98"/>
      <c r="AE2691" s="98"/>
      <c r="AF2691" s="98"/>
      <c r="AG2691" s="98"/>
      <c r="AH2691" s="98"/>
      <c r="AI2691" s="98"/>
      <c r="AJ2691" s="98"/>
      <c r="AK2691" s="98"/>
    </row>
    <row r="2692" ht="14.25">
      <c r="A2692" s="98"/>
      <c r="B2692" s="98"/>
      <c r="C2692" s="98"/>
      <c r="D2692" s="98"/>
      <c r="E2692" s="98"/>
      <c r="F2692" s="98"/>
      <c r="G2692" s="98"/>
      <c r="H2692" s="98"/>
      <c r="I2692" s="98"/>
      <c r="J2692" s="98"/>
      <c r="K2692" s="98"/>
      <c r="L2692" s="98"/>
      <c r="M2692" s="98"/>
      <c r="R2692" s="98"/>
      <c r="S2692" s="98"/>
      <c r="T2692" s="98"/>
      <c r="U2692" s="98"/>
      <c r="V2692" s="98"/>
      <c r="W2692" s="98"/>
      <c r="X2692" s="98"/>
      <c r="Y2692" s="98"/>
      <c r="Z2692" s="98"/>
      <c r="AA2692" s="98"/>
      <c r="AE2692" s="98"/>
      <c r="AF2692" s="98"/>
      <c r="AG2692" s="98"/>
      <c r="AH2692" s="98"/>
      <c r="AI2692" s="98"/>
      <c r="AJ2692" s="98"/>
      <c r="AK2692" s="98"/>
    </row>
    <row r="2693" ht="14.25">
      <c r="A2693" s="98"/>
      <c r="B2693" s="98"/>
      <c r="C2693" s="98"/>
      <c r="D2693" s="98"/>
      <c r="E2693" s="98"/>
      <c r="F2693" s="98"/>
      <c r="G2693" s="98"/>
      <c r="H2693" s="98"/>
      <c r="I2693" s="98"/>
      <c r="J2693" s="98"/>
      <c r="K2693" s="98"/>
      <c r="L2693" s="98"/>
      <c r="M2693" s="98"/>
      <c r="R2693" s="98"/>
      <c r="S2693" s="98"/>
      <c r="T2693" s="98"/>
      <c r="U2693" s="98"/>
      <c r="V2693" s="98"/>
      <c r="W2693" s="98"/>
      <c r="X2693" s="98"/>
      <c r="Y2693" s="98"/>
      <c r="Z2693" s="98"/>
      <c r="AA2693" s="98"/>
      <c r="AE2693" s="98"/>
      <c r="AF2693" s="98"/>
      <c r="AG2693" s="98"/>
      <c r="AH2693" s="98"/>
      <c r="AI2693" s="98"/>
      <c r="AJ2693" s="98"/>
      <c r="AK2693" s="98"/>
    </row>
    <row r="2694" ht="14.25">
      <c r="A2694" s="98"/>
      <c r="B2694" s="98"/>
      <c r="C2694" s="98"/>
      <c r="D2694" s="98"/>
      <c r="E2694" s="98"/>
      <c r="F2694" s="98"/>
      <c r="G2694" s="98"/>
      <c r="H2694" s="98"/>
      <c r="I2694" s="98"/>
      <c r="J2694" s="98"/>
      <c r="K2694" s="98"/>
      <c r="L2694" s="98"/>
      <c r="M2694" s="98"/>
      <c r="R2694" s="98"/>
      <c r="S2694" s="98"/>
      <c r="T2694" s="98"/>
      <c r="U2694" s="98"/>
      <c r="V2694" s="98"/>
      <c r="W2694" s="98"/>
      <c r="X2694" s="98"/>
      <c r="Y2694" s="98"/>
      <c r="Z2694" s="98"/>
      <c r="AA2694" s="98"/>
      <c r="AE2694" s="98"/>
      <c r="AF2694" s="98"/>
      <c r="AG2694" s="98"/>
      <c r="AH2694" s="98"/>
      <c r="AI2694" s="98"/>
      <c r="AJ2694" s="98"/>
      <c r="AK2694" s="98"/>
    </row>
    <row r="2695" ht="14.25">
      <c r="A2695" s="98"/>
      <c r="B2695" s="98"/>
      <c r="C2695" s="98"/>
      <c r="D2695" s="98"/>
      <c r="E2695" s="98"/>
      <c r="F2695" s="98"/>
      <c r="G2695" s="98"/>
      <c r="H2695" s="98"/>
      <c r="I2695" s="98"/>
      <c r="J2695" s="98"/>
      <c r="K2695" s="98"/>
      <c r="L2695" s="98"/>
      <c r="M2695" s="98"/>
      <c r="R2695" s="98"/>
      <c r="S2695" s="98"/>
      <c r="T2695" s="98"/>
      <c r="U2695" s="98"/>
      <c r="V2695" s="98"/>
      <c r="W2695" s="98"/>
      <c r="X2695" s="98"/>
      <c r="Y2695" s="98"/>
      <c r="Z2695" s="98"/>
      <c r="AA2695" s="98"/>
      <c r="AE2695" s="98"/>
      <c r="AF2695" s="98"/>
      <c r="AG2695" s="98"/>
      <c r="AH2695" s="98"/>
      <c r="AI2695" s="98"/>
      <c r="AJ2695" s="98"/>
      <c r="AK2695" s="98"/>
    </row>
    <row r="2696" ht="14.25">
      <c r="A2696" s="98"/>
      <c r="B2696" s="98"/>
      <c r="C2696" s="98"/>
      <c r="D2696" s="98"/>
      <c r="E2696" s="98"/>
      <c r="F2696" s="98"/>
      <c r="G2696" s="98"/>
      <c r="H2696" s="98"/>
      <c r="I2696" s="98"/>
      <c r="J2696" s="98"/>
      <c r="K2696" s="98"/>
      <c r="L2696" s="98"/>
      <c r="M2696" s="98"/>
      <c r="R2696" s="98"/>
      <c r="S2696" s="98"/>
      <c r="T2696" s="98"/>
      <c r="U2696" s="98"/>
      <c r="V2696" s="98"/>
      <c r="W2696" s="98"/>
      <c r="X2696" s="98"/>
      <c r="Y2696" s="98"/>
      <c r="Z2696" s="98"/>
      <c r="AA2696" s="98"/>
      <c r="AE2696" s="98"/>
      <c r="AF2696" s="98"/>
      <c r="AG2696" s="98"/>
      <c r="AH2696" s="98"/>
      <c r="AI2696" s="98"/>
      <c r="AJ2696" s="98"/>
      <c r="AK2696" s="98"/>
    </row>
    <row r="2697" ht="14.25">
      <c r="A2697" s="98"/>
      <c r="B2697" s="98"/>
      <c r="C2697" s="98"/>
      <c r="D2697" s="98"/>
      <c r="E2697" s="98"/>
      <c r="F2697" s="98"/>
      <c r="G2697" s="98"/>
      <c r="H2697" s="98"/>
      <c r="I2697" s="98"/>
      <c r="J2697" s="98"/>
      <c r="K2697" s="98"/>
      <c r="L2697" s="98"/>
      <c r="M2697" s="98"/>
      <c r="R2697" s="98"/>
      <c r="S2697" s="98"/>
      <c r="T2697" s="98"/>
      <c r="U2697" s="98"/>
      <c r="V2697" s="98"/>
      <c r="W2697" s="98"/>
      <c r="X2697" s="98"/>
      <c r="Y2697" s="98"/>
      <c r="Z2697" s="98"/>
      <c r="AA2697" s="98"/>
      <c r="AE2697" s="98"/>
      <c r="AF2697" s="98"/>
      <c r="AG2697" s="98"/>
      <c r="AH2697" s="98"/>
      <c r="AI2697" s="98"/>
      <c r="AJ2697" s="98"/>
      <c r="AK2697" s="98"/>
    </row>
    <row r="2698" ht="14.25">
      <c r="A2698" s="98"/>
      <c r="B2698" s="98"/>
      <c r="C2698" s="98"/>
      <c r="D2698" s="98"/>
      <c r="E2698" s="98"/>
      <c r="F2698" s="98"/>
      <c r="G2698" s="98"/>
      <c r="H2698" s="98"/>
      <c r="I2698" s="98"/>
      <c r="J2698" s="98"/>
      <c r="K2698" s="98"/>
      <c r="L2698" s="98"/>
      <c r="M2698" s="98"/>
      <c r="R2698" s="98"/>
      <c r="S2698" s="98"/>
      <c r="T2698" s="98"/>
      <c r="U2698" s="98"/>
      <c r="V2698" s="98"/>
      <c r="W2698" s="98"/>
      <c r="X2698" s="98"/>
      <c r="Y2698" s="98"/>
      <c r="Z2698" s="98"/>
      <c r="AA2698" s="98"/>
      <c r="AE2698" s="98"/>
      <c r="AF2698" s="98"/>
      <c r="AG2698" s="98"/>
      <c r="AH2698" s="98"/>
      <c r="AI2698" s="98"/>
      <c r="AJ2698" s="98"/>
      <c r="AK2698" s="98"/>
    </row>
    <row r="2699" ht="14.25">
      <c r="A2699" s="98"/>
      <c r="B2699" s="98"/>
      <c r="C2699" s="98"/>
      <c r="D2699" s="98"/>
      <c r="E2699" s="98"/>
      <c r="F2699" s="98"/>
      <c r="G2699" s="98"/>
      <c r="H2699" s="98"/>
      <c r="I2699" s="98"/>
      <c r="J2699" s="98"/>
      <c r="K2699" s="98"/>
      <c r="L2699" s="98"/>
      <c r="M2699" s="98"/>
      <c r="R2699" s="98"/>
      <c r="S2699" s="98"/>
      <c r="T2699" s="98"/>
      <c r="U2699" s="98"/>
      <c r="V2699" s="98"/>
      <c r="W2699" s="98"/>
      <c r="X2699" s="98"/>
      <c r="Y2699" s="98"/>
      <c r="Z2699" s="98"/>
      <c r="AA2699" s="98"/>
      <c r="AE2699" s="98"/>
      <c r="AF2699" s="98"/>
      <c r="AG2699" s="98"/>
      <c r="AH2699" s="98"/>
      <c r="AI2699" s="98"/>
      <c r="AJ2699" s="98"/>
      <c r="AK2699" s="98"/>
    </row>
    <row r="2700" ht="14.25">
      <c r="A2700" s="98"/>
      <c r="B2700" s="98"/>
      <c r="C2700" s="98"/>
      <c r="D2700" s="98"/>
      <c r="E2700" s="98"/>
      <c r="F2700" s="98"/>
      <c r="G2700" s="98"/>
      <c r="H2700" s="98"/>
      <c r="I2700" s="98"/>
      <c r="J2700" s="98"/>
      <c r="K2700" s="98"/>
      <c r="L2700" s="98"/>
      <c r="M2700" s="98"/>
      <c r="R2700" s="98"/>
      <c r="S2700" s="98"/>
      <c r="T2700" s="98"/>
      <c r="U2700" s="98"/>
      <c r="V2700" s="98"/>
      <c r="W2700" s="98"/>
      <c r="X2700" s="98"/>
      <c r="Y2700" s="98"/>
      <c r="Z2700" s="98"/>
      <c r="AA2700" s="98"/>
      <c r="AE2700" s="98"/>
      <c r="AF2700" s="98"/>
      <c r="AG2700" s="98"/>
      <c r="AH2700" s="98"/>
      <c r="AI2700" s="98"/>
      <c r="AJ2700" s="98"/>
      <c r="AK2700" s="98"/>
    </row>
    <row r="2701" ht="14.25">
      <c r="A2701" s="98"/>
      <c r="B2701" s="98"/>
      <c r="C2701" s="98"/>
      <c r="D2701" s="98"/>
      <c r="E2701" s="98"/>
      <c r="F2701" s="98"/>
      <c r="G2701" s="98"/>
      <c r="H2701" s="98"/>
      <c r="I2701" s="98"/>
      <c r="J2701" s="98"/>
      <c r="K2701" s="98"/>
      <c r="L2701" s="98"/>
      <c r="M2701" s="98"/>
      <c r="R2701" s="98"/>
      <c r="S2701" s="98"/>
      <c r="T2701" s="98"/>
      <c r="U2701" s="98"/>
      <c r="V2701" s="98"/>
      <c r="W2701" s="98"/>
      <c r="X2701" s="98"/>
      <c r="Y2701" s="98"/>
      <c r="Z2701" s="98"/>
      <c r="AA2701" s="98"/>
      <c r="AE2701" s="98"/>
      <c r="AF2701" s="98"/>
      <c r="AG2701" s="98"/>
      <c r="AH2701" s="98"/>
      <c r="AI2701" s="98"/>
      <c r="AJ2701" s="98"/>
      <c r="AK2701" s="98"/>
    </row>
    <row r="2702" ht="14.25">
      <c r="A2702" s="98"/>
      <c r="B2702" s="98"/>
      <c r="C2702" s="98"/>
      <c r="D2702" s="98"/>
      <c r="E2702" s="98"/>
      <c r="F2702" s="98"/>
      <c r="G2702" s="98"/>
      <c r="H2702" s="98"/>
      <c r="I2702" s="98"/>
      <c r="J2702" s="98"/>
      <c r="K2702" s="98"/>
      <c r="L2702" s="98"/>
      <c r="M2702" s="98"/>
      <c r="R2702" s="98"/>
      <c r="S2702" s="98"/>
      <c r="T2702" s="98"/>
      <c r="U2702" s="98"/>
      <c r="V2702" s="98"/>
      <c r="W2702" s="98"/>
      <c r="X2702" s="98"/>
      <c r="Y2702" s="98"/>
      <c r="Z2702" s="98"/>
      <c r="AA2702" s="98"/>
      <c r="AE2702" s="98"/>
      <c r="AF2702" s="98"/>
      <c r="AG2702" s="98"/>
      <c r="AH2702" s="98"/>
      <c r="AI2702" s="98"/>
      <c r="AJ2702" s="98"/>
      <c r="AK2702" s="98"/>
    </row>
    <row r="2703" ht="14.25">
      <c r="A2703" s="98"/>
      <c r="B2703" s="98"/>
      <c r="C2703" s="98"/>
      <c r="D2703" s="98"/>
      <c r="E2703" s="98"/>
      <c r="F2703" s="98"/>
      <c r="G2703" s="98"/>
      <c r="H2703" s="98"/>
      <c r="I2703" s="98"/>
      <c r="J2703" s="98"/>
      <c r="K2703" s="98"/>
      <c r="L2703" s="98"/>
      <c r="M2703" s="98"/>
      <c r="R2703" s="98"/>
      <c r="S2703" s="98"/>
      <c r="T2703" s="98"/>
      <c r="U2703" s="98"/>
      <c r="V2703" s="98"/>
      <c r="W2703" s="98"/>
      <c r="X2703" s="98"/>
      <c r="Y2703" s="98"/>
      <c r="Z2703" s="98"/>
      <c r="AA2703" s="98"/>
      <c r="AE2703" s="98"/>
      <c r="AF2703" s="98"/>
      <c r="AG2703" s="98"/>
      <c r="AH2703" s="98"/>
      <c r="AI2703" s="98"/>
      <c r="AJ2703" s="98"/>
      <c r="AK2703" s="98"/>
    </row>
    <row r="2704" ht="14.25">
      <c r="A2704" s="98"/>
      <c r="B2704" s="98"/>
      <c r="C2704" s="98"/>
      <c r="D2704" s="98"/>
      <c r="E2704" s="98"/>
      <c r="F2704" s="98"/>
      <c r="G2704" s="98"/>
      <c r="H2704" s="98"/>
      <c r="I2704" s="98"/>
      <c r="J2704" s="98"/>
      <c r="K2704" s="98"/>
      <c r="L2704" s="98"/>
      <c r="M2704" s="98"/>
      <c r="R2704" s="98"/>
      <c r="S2704" s="98"/>
      <c r="T2704" s="98"/>
      <c r="U2704" s="98"/>
      <c r="V2704" s="98"/>
      <c r="W2704" s="98"/>
      <c r="X2704" s="98"/>
      <c r="Y2704" s="98"/>
      <c r="Z2704" s="98"/>
      <c r="AA2704" s="98"/>
      <c r="AE2704" s="98"/>
      <c r="AF2704" s="98"/>
      <c r="AG2704" s="98"/>
      <c r="AH2704" s="98"/>
      <c r="AI2704" s="98"/>
      <c r="AJ2704" s="98"/>
      <c r="AK2704" s="98"/>
    </row>
    <row r="2705" ht="14.25">
      <c r="A2705" s="98"/>
      <c r="B2705" s="98"/>
      <c r="C2705" s="98"/>
      <c r="D2705" s="98"/>
      <c r="E2705" s="98"/>
      <c r="F2705" s="98"/>
      <c r="G2705" s="98"/>
      <c r="H2705" s="98"/>
      <c r="I2705" s="98"/>
      <c r="J2705" s="98"/>
      <c r="K2705" s="98"/>
      <c r="L2705" s="98"/>
      <c r="M2705" s="98"/>
      <c r="R2705" s="98"/>
      <c r="S2705" s="98"/>
      <c r="T2705" s="98"/>
      <c r="U2705" s="98"/>
      <c r="V2705" s="98"/>
      <c r="W2705" s="98"/>
      <c r="X2705" s="98"/>
      <c r="Y2705" s="98"/>
      <c r="Z2705" s="98"/>
      <c r="AA2705" s="98"/>
      <c r="AE2705" s="98"/>
      <c r="AF2705" s="98"/>
      <c r="AG2705" s="98"/>
      <c r="AH2705" s="98"/>
      <c r="AI2705" s="98"/>
      <c r="AJ2705" s="98"/>
      <c r="AK2705" s="98"/>
    </row>
    <row r="2706" ht="14.25">
      <c r="A2706" s="98"/>
      <c r="B2706" s="98"/>
      <c r="C2706" s="98"/>
      <c r="D2706" s="98"/>
      <c r="E2706" s="98"/>
      <c r="F2706" s="98"/>
      <c r="G2706" s="98"/>
      <c r="H2706" s="98"/>
      <c r="I2706" s="98"/>
      <c r="J2706" s="98"/>
      <c r="K2706" s="98"/>
      <c r="L2706" s="98"/>
      <c r="M2706" s="98"/>
      <c r="R2706" s="98"/>
      <c r="S2706" s="98"/>
      <c r="T2706" s="98"/>
      <c r="U2706" s="98"/>
      <c r="V2706" s="98"/>
      <c r="W2706" s="98"/>
      <c r="X2706" s="98"/>
      <c r="Y2706" s="98"/>
      <c r="Z2706" s="98"/>
      <c r="AA2706" s="98"/>
      <c r="AE2706" s="98"/>
      <c r="AF2706" s="98"/>
      <c r="AG2706" s="98"/>
      <c r="AH2706" s="98"/>
      <c r="AI2706" s="98"/>
      <c r="AJ2706" s="98"/>
      <c r="AK2706" s="98"/>
    </row>
    <row r="2707" ht="14.25">
      <c r="A2707" s="98"/>
      <c r="B2707" s="98"/>
      <c r="C2707" s="98"/>
      <c r="D2707" s="98"/>
      <c r="E2707" s="98"/>
      <c r="F2707" s="98"/>
      <c r="G2707" s="98"/>
      <c r="H2707" s="98"/>
      <c r="I2707" s="98"/>
      <c r="J2707" s="98"/>
      <c r="K2707" s="98"/>
      <c r="L2707" s="98"/>
      <c r="M2707" s="98"/>
      <c r="R2707" s="98"/>
      <c r="S2707" s="98"/>
      <c r="T2707" s="98"/>
      <c r="U2707" s="98"/>
      <c r="V2707" s="98"/>
      <c r="W2707" s="98"/>
      <c r="X2707" s="98"/>
      <c r="Y2707" s="98"/>
      <c r="Z2707" s="98"/>
      <c r="AA2707" s="98"/>
      <c r="AE2707" s="98"/>
      <c r="AF2707" s="98"/>
      <c r="AG2707" s="98"/>
      <c r="AH2707" s="98"/>
      <c r="AI2707" s="98"/>
      <c r="AJ2707" s="98"/>
      <c r="AK2707" s="98"/>
    </row>
    <row r="2708" ht="14.25">
      <c r="A2708" s="98"/>
      <c r="B2708" s="98"/>
      <c r="C2708" s="98"/>
      <c r="D2708" s="98"/>
      <c r="E2708" s="98"/>
      <c r="F2708" s="98"/>
      <c r="G2708" s="98"/>
      <c r="H2708" s="98"/>
      <c r="I2708" s="98"/>
      <c r="J2708" s="98"/>
      <c r="K2708" s="98"/>
      <c r="L2708" s="98"/>
      <c r="M2708" s="98"/>
      <c r="R2708" s="98"/>
      <c r="S2708" s="98"/>
      <c r="T2708" s="98"/>
      <c r="U2708" s="98"/>
      <c r="V2708" s="98"/>
      <c r="W2708" s="98"/>
      <c r="X2708" s="98"/>
      <c r="Y2708" s="98"/>
      <c r="Z2708" s="98"/>
      <c r="AA2708" s="98"/>
      <c r="AE2708" s="98"/>
      <c r="AF2708" s="98"/>
      <c r="AG2708" s="98"/>
      <c r="AH2708" s="98"/>
      <c r="AI2708" s="98"/>
      <c r="AJ2708" s="98"/>
      <c r="AK2708" s="98"/>
    </row>
    <row r="2709" ht="14.25">
      <c r="A2709" s="98"/>
      <c r="B2709" s="98"/>
      <c r="C2709" s="98"/>
      <c r="D2709" s="98"/>
      <c r="E2709" s="98"/>
      <c r="F2709" s="98"/>
      <c r="G2709" s="98"/>
      <c r="H2709" s="98"/>
      <c r="I2709" s="98"/>
      <c r="J2709" s="98"/>
      <c r="K2709" s="98"/>
      <c r="L2709" s="98"/>
      <c r="M2709" s="98"/>
      <c r="R2709" s="98"/>
      <c r="S2709" s="98"/>
      <c r="T2709" s="98"/>
      <c r="U2709" s="98"/>
      <c r="V2709" s="98"/>
      <c r="W2709" s="98"/>
      <c r="X2709" s="98"/>
      <c r="Y2709" s="98"/>
      <c r="Z2709" s="98"/>
      <c r="AA2709" s="98"/>
      <c r="AE2709" s="98"/>
      <c r="AF2709" s="98"/>
      <c r="AG2709" s="98"/>
      <c r="AH2709" s="98"/>
      <c r="AI2709" s="98"/>
      <c r="AJ2709" s="98"/>
      <c r="AK2709" s="98"/>
    </row>
    <row r="2710" ht="14.25">
      <c r="A2710" s="98"/>
      <c r="B2710" s="98"/>
      <c r="C2710" s="98"/>
      <c r="D2710" s="98"/>
      <c r="E2710" s="98"/>
      <c r="F2710" s="98"/>
      <c r="G2710" s="98"/>
      <c r="H2710" s="98"/>
      <c r="I2710" s="98"/>
      <c r="J2710" s="98"/>
      <c r="K2710" s="98"/>
      <c r="L2710" s="98"/>
      <c r="M2710" s="98"/>
      <c r="R2710" s="98"/>
      <c r="S2710" s="98"/>
      <c r="T2710" s="98"/>
      <c r="U2710" s="98"/>
      <c r="V2710" s="98"/>
      <c r="W2710" s="98"/>
      <c r="X2710" s="98"/>
      <c r="Y2710" s="98"/>
      <c r="Z2710" s="98"/>
      <c r="AA2710" s="98"/>
      <c r="AE2710" s="98"/>
      <c r="AF2710" s="98"/>
      <c r="AG2710" s="98"/>
      <c r="AH2710" s="98"/>
      <c r="AI2710" s="98"/>
      <c r="AJ2710" s="98"/>
      <c r="AK2710" s="98"/>
    </row>
    <row r="2711" ht="14.25">
      <c r="A2711" s="98"/>
      <c r="B2711" s="98"/>
      <c r="C2711" s="98"/>
      <c r="D2711" s="98"/>
      <c r="E2711" s="98"/>
      <c r="F2711" s="98"/>
      <c r="G2711" s="98"/>
      <c r="H2711" s="98"/>
      <c r="I2711" s="98"/>
      <c r="J2711" s="98"/>
      <c r="K2711" s="98"/>
      <c r="L2711" s="98"/>
      <c r="M2711" s="98"/>
      <c r="R2711" s="98"/>
      <c r="S2711" s="98"/>
      <c r="T2711" s="98"/>
      <c r="U2711" s="98"/>
      <c r="V2711" s="98"/>
      <c r="W2711" s="98"/>
      <c r="X2711" s="98"/>
      <c r="Y2711" s="98"/>
      <c r="Z2711" s="98"/>
      <c r="AA2711" s="98"/>
      <c r="AE2711" s="98"/>
      <c r="AF2711" s="98"/>
      <c r="AG2711" s="98"/>
      <c r="AH2711" s="98"/>
      <c r="AI2711" s="98"/>
      <c r="AJ2711" s="98"/>
      <c r="AK2711" s="98"/>
    </row>
    <row r="2712" ht="14.25">
      <c r="A2712" s="98"/>
      <c r="B2712" s="98"/>
      <c r="C2712" s="98"/>
      <c r="D2712" s="98"/>
      <c r="E2712" s="98"/>
      <c r="F2712" s="98"/>
      <c r="G2712" s="98"/>
      <c r="H2712" s="98"/>
      <c r="I2712" s="98"/>
      <c r="J2712" s="98"/>
      <c r="K2712" s="98"/>
      <c r="L2712" s="98"/>
      <c r="M2712" s="98"/>
      <c r="R2712" s="98"/>
      <c r="S2712" s="98"/>
      <c r="T2712" s="98"/>
      <c r="U2712" s="98"/>
      <c r="V2712" s="98"/>
      <c r="W2712" s="98"/>
      <c r="X2712" s="98"/>
      <c r="Y2712" s="98"/>
      <c r="Z2712" s="98"/>
      <c r="AA2712" s="98"/>
      <c r="AE2712" s="98"/>
      <c r="AF2712" s="98"/>
      <c r="AG2712" s="98"/>
      <c r="AH2712" s="98"/>
      <c r="AI2712" s="98"/>
      <c r="AJ2712" s="98"/>
      <c r="AK2712" s="98"/>
    </row>
    <row r="2713" ht="14.25">
      <c r="A2713" s="98"/>
      <c r="B2713" s="98"/>
      <c r="C2713" s="98"/>
      <c r="D2713" s="98"/>
      <c r="E2713" s="98"/>
      <c r="F2713" s="98"/>
      <c r="G2713" s="98"/>
      <c r="H2713" s="98"/>
      <c r="I2713" s="98"/>
      <c r="J2713" s="98"/>
      <c r="K2713" s="98"/>
      <c r="L2713" s="98"/>
      <c r="M2713" s="98"/>
      <c r="R2713" s="98"/>
      <c r="S2713" s="98"/>
      <c r="T2713" s="98"/>
      <c r="U2713" s="98"/>
      <c r="V2713" s="98"/>
      <c r="W2713" s="98"/>
      <c r="X2713" s="98"/>
      <c r="Y2713" s="98"/>
      <c r="Z2713" s="98"/>
      <c r="AA2713" s="98"/>
      <c r="AE2713" s="98"/>
      <c r="AF2713" s="98"/>
      <c r="AG2713" s="98"/>
      <c r="AH2713" s="98"/>
      <c r="AI2713" s="98"/>
      <c r="AJ2713" s="98"/>
      <c r="AK2713" s="98"/>
    </row>
    <row r="2714" ht="14.25">
      <c r="A2714" s="98"/>
      <c r="B2714" s="98"/>
      <c r="C2714" s="98"/>
      <c r="D2714" s="98"/>
      <c r="E2714" s="98"/>
      <c r="F2714" s="98"/>
      <c r="G2714" s="98"/>
      <c r="H2714" s="98"/>
      <c r="I2714" s="98"/>
      <c r="J2714" s="98"/>
      <c r="K2714" s="98"/>
      <c r="L2714" s="98"/>
      <c r="M2714" s="98"/>
      <c r="R2714" s="98"/>
      <c r="S2714" s="98"/>
      <c r="T2714" s="98"/>
      <c r="U2714" s="98"/>
      <c r="V2714" s="98"/>
      <c r="W2714" s="98"/>
      <c r="X2714" s="98"/>
      <c r="Y2714" s="98"/>
      <c r="Z2714" s="98"/>
      <c r="AA2714" s="98"/>
      <c r="AE2714" s="98"/>
      <c r="AF2714" s="98"/>
      <c r="AG2714" s="98"/>
      <c r="AH2714" s="98"/>
      <c r="AI2714" s="98"/>
      <c r="AJ2714" s="98"/>
      <c r="AK2714" s="98"/>
    </row>
    <row r="2715" ht="14.25">
      <c r="A2715" s="98"/>
      <c r="B2715" s="98"/>
      <c r="C2715" s="98"/>
      <c r="D2715" s="98"/>
      <c r="E2715" s="98"/>
      <c r="F2715" s="98"/>
      <c r="G2715" s="98"/>
      <c r="H2715" s="98"/>
      <c r="I2715" s="98"/>
      <c r="J2715" s="98"/>
      <c r="K2715" s="98"/>
      <c r="L2715" s="98"/>
      <c r="M2715" s="98"/>
      <c r="R2715" s="98"/>
      <c r="S2715" s="98"/>
      <c r="T2715" s="98"/>
      <c r="U2715" s="98"/>
      <c r="V2715" s="98"/>
      <c r="W2715" s="98"/>
      <c r="X2715" s="98"/>
      <c r="Y2715" s="98"/>
      <c r="Z2715" s="98"/>
      <c r="AA2715" s="98"/>
      <c r="AE2715" s="98"/>
      <c r="AF2715" s="98"/>
      <c r="AG2715" s="98"/>
      <c r="AH2715" s="98"/>
      <c r="AI2715" s="98"/>
      <c r="AJ2715" s="98"/>
      <c r="AK2715" s="98"/>
    </row>
    <row r="2716" ht="14.25">
      <c r="A2716" s="98"/>
      <c r="B2716" s="98"/>
      <c r="C2716" s="98"/>
      <c r="D2716" s="98"/>
      <c r="E2716" s="98"/>
      <c r="F2716" s="98"/>
      <c r="G2716" s="98"/>
      <c r="H2716" s="98"/>
      <c r="I2716" s="98"/>
      <c r="J2716" s="98"/>
      <c r="K2716" s="98"/>
      <c r="L2716" s="98"/>
      <c r="M2716" s="98"/>
      <c r="R2716" s="98"/>
      <c r="S2716" s="98"/>
      <c r="T2716" s="98"/>
      <c r="U2716" s="98"/>
      <c r="V2716" s="98"/>
      <c r="W2716" s="98"/>
      <c r="X2716" s="98"/>
      <c r="Y2716" s="98"/>
      <c r="Z2716" s="98"/>
      <c r="AA2716" s="98"/>
      <c r="AE2716" s="98"/>
      <c r="AF2716" s="98"/>
      <c r="AG2716" s="98"/>
      <c r="AH2716" s="98"/>
      <c r="AI2716" s="98"/>
      <c r="AJ2716" s="98"/>
      <c r="AK2716" s="98"/>
    </row>
    <row r="2717" ht="14.25">
      <c r="A2717" s="98"/>
      <c r="B2717" s="98"/>
      <c r="C2717" s="98"/>
      <c r="D2717" s="98"/>
      <c r="E2717" s="98"/>
      <c r="F2717" s="98"/>
      <c r="G2717" s="98"/>
      <c r="H2717" s="98"/>
      <c r="I2717" s="98"/>
      <c r="J2717" s="98"/>
      <c r="K2717" s="98"/>
      <c r="L2717" s="98"/>
      <c r="M2717" s="98"/>
      <c r="R2717" s="98"/>
      <c r="S2717" s="98"/>
      <c r="T2717" s="98"/>
      <c r="U2717" s="98"/>
      <c r="V2717" s="98"/>
      <c r="W2717" s="98"/>
      <c r="X2717" s="98"/>
      <c r="Y2717" s="98"/>
      <c r="Z2717" s="98"/>
      <c r="AA2717" s="98"/>
      <c r="AE2717" s="98"/>
      <c r="AF2717" s="98"/>
      <c r="AG2717" s="98"/>
      <c r="AH2717" s="98"/>
      <c r="AI2717" s="98"/>
      <c r="AJ2717" s="98"/>
      <c r="AK2717" s="98"/>
    </row>
    <row r="2718" ht="14.25">
      <c r="A2718" s="98"/>
      <c r="B2718" s="98"/>
      <c r="C2718" s="98"/>
      <c r="D2718" s="98"/>
      <c r="E2718" s="98"/>
      <c r="F2718" s="98"/>
      <c r="G2718" s="98"/>
      <c r="H2718" s="98"/>
      <c r="I2718" s="98"/>
      <c r="J2718" s="98"/>
      <c r="K2718" s="98"/>
      <c r="L2718" s="98"/>
      <c r="M2718" s="98"/>
      <c r="R2718" s="98"/>
      <c r="S2718" s="98"/>
      <c r="T2718" s="98"/>
      <c r="U2718" s="98"/>
      <c r="V2718" s="98"/>
      <c r="W2718" s="98"/>
      <c r="X2718" s="98"/>
      <c r="Y2718" s="98"/>
      <c r="Z2718" s="98"/>
      <c r="AA2718" s="98"/>
      <c r="AE2718" s="98"/>
      <c r="AF2718" s="98"/>
      <c r="AG2718" s="98"/>
      <c r="AH2718" s="98"/>
      <c r="AI2718" s="98"/>
      <c r="AJ2718" s="98"/>
      <c r="AK2718" s="98"/>
    </row>
    <row r="2719" ht="14.25">
      <c r="A2719" s="98"/>
      <c r="B2719" s="98"/>
      <c r="C2719" s="98"/>
      <c r="D2719" s="98"/>
      <c r="E2719" s="98"/>
      <c r="F2719" s="98"/>
      <c r="G2719" s="98"/>
      <c r="H2719" s="98"/>
      <c r="I2719" s="98"/>
      <c r="J2719" s="98"/>
      <c r="K2719" s="98"/>
      <c r="L2719" s="98"/>
      <c r="M2719" s="98"/>
      <c r="R2719" s="98"/>
      <c r="S2719" s="98"/>
      <c r="T2719" s="98"/>
      <c r="U2719" s="98"/>
      <c r="V2719" s="98"/>
      <c r="W2719" s="98"/>
      <c r="X2719" s="98"/>
      <c r="Y2719" s="98"/>
      <c r="Z2719" s="98"/>
      <c r="AA2719" s="98"/>
      <c r="AE2719" s="98"/>
      <c r="AF2719" s="98"/>
      <c r="AG2719" s="98"/>
      <c r="AH2719" s="98"/>
      <c r="AI2719" s="98"/>
      <c r="AJ2719" s="98"/>
      <c r="AK2719" s="98"/>
    </row>
    <row r="2720" ht="14.25">
      <c r="A2720" s="98"/>
      <c r="B2720" s="98"/>
      <c r="C2720" s="98"/>
      <c r="D2720" s="98"/>
      <c r="E2720" s="98"/>
      <c r="F2720" s="98"/>
      <c r="G2720" s="98"/>
      <c r="H2720" s="98"/>
      <c r="I2720" s="98"/>
      <c r="J2720" s="98"/>
      <c r="K2720" s="98"/>
      <c r="L2720" s="98"/>
      <c r="M2720" s="98"/>
      <c r="R2720" s="98"/>
      <c r="S2720" s="98"/>
      <c r="T2720" s="98"/>
      <c r="U2720" s="98"/>
      <c r="V2720" s="98"/>
      <c r="W2720" s="98"/>
      <c r="X2720" s="98"/>
      <c r="Y2720" s="98"/>
      <c r="Z2720" s="98"/>
      <c r="AA2720" s="98"/>
      <c r="AE2720" s="98"/>
      <c r="AF2720" s="98"/>
      <c r="AG2720" s="98"/>
      <c r="AH2720" s="98"/>
      <c r="AI2720" s="98"/>
      <c r="AJ2720" s="98"/>
      <c r="AK2720" s="98"/>
    </row>
    <row r="2721" ht="14.25">
      <c r="A2721" s="98"/>
      <c r="B2721" s="98"/>
      <c r="C2721" s="98"/>
      <c r="D2721" s="98"/>
      <c r="E2721" s="98"/>
      <c r="F2721" s="98"/>
      <c r="G2721" s="98"/>
      <c r="H2721" s="98"/>
      <c r="I2721" s="98"/>
      <c r="J2721" s="98"/>
      <c r="K2721" s="98"/>
      <c r="L2721" s="98"/>
      <c r="M2721" s="98"/>
      <c r="R2721" s="98"/>
      <c r="S2721" s="98"/>
      <c r="T2721" s="98"/>
      <c r="U2721" s="98"/>
      <c r="V2721" s="98"/>
      <c r="W2721" s="98"/>
      <c r="X2721" s="98"/>
      <c r="Y2721" s="98"/>
      <c r="Z2721" s="98"/>
      <c r="AA2721" s="98"/>
      <c r="AE2721" s="98"/>
      <c r="AF2721" s="98"/>
      <c r="AG2721" s="98"/>
      <c r="AH2721" s="98"/>
      <c r="AI2721" s="98"/>
      <c r="AJ2721" s="98"/>
      <c r="AK2721" s="98"/>
    </row>
    <row r="2722" ht="14.25">
      <c r="A2722" s="98"/>
      <c r="B2722" s="98"/>
      <c r="C2722" s="98"/>
      <c r="D2722" s="98"/>
      <c r="E2722" s="98"/>
      <c r="F2722" s="98"/>
      <c r="G2722" s="98"/>
      <c r="H2722" s="98"/>
      <c r="I2722" s="98"/>
      <c r="J2722" s="98"/>
      <c r="K2722" s="98"/>
      <c r="L2722" s="98"/>
      <c r="M2722" s="98"/>
      <c r="R2722" s="98"/>
      <c r="S2722" s="98"/>
      <c r="T2722" s="98"/>
      <c r="U2722" s="98"/>
      <c r="V2722" s="98"/>
      <c r="W2722" s="98"/>
      <c r="X2722" s="98"/>
      <c r="Y2722" s="98"/>
      <c r="Z2722" s="98"/>
      <c r="AA2722" s="98"/>
      <c r="AE2722" s="98"/>
      <c r="AF2722" s="98"/>
      <c r="AG2722" s="98"/>
      <c r="AH2722" s="98"/>
      <c r="AI2722" s="98"/>
      <c r="AJ2722" s="98"/>
      <c r="AK2722" s="98"/>
    </row>
    <row r="2723" ht="14.25">
      <c r="A2723" s="98"/>
      <c r="B2723" s="98"/>
      <c r="C2723" s="98"/>
      <c r="D2723" s="98"/>
      <c r="E2723" s="98"/>
      <c r="F2723" s="98"/>
      <c r="G2723" s="98"/>
      <c r="H2723" s="98"/>
      <c r="I2723" s="98"/>
      <c r="J2723" s="98"/>
      <c r="K2723" s="98"/>
      <c r="L2723" s="98"/>
      <c r="M2723" s="98"/>
      <c r="R2723" s="98"/>
      <c r="S2723" s="98"/>
      <c r="T2723" s="98"/>
      <c r="U2723" s="98"/>
      <c r="V2723" s="98"/>
      <c r="W2723" s="98"/>
      <c r="X2723" s="98"/>
      <c r="Y2723" s="98"/>
      <c r="Z2723" s="98"/>
      <c r="AA2723" s="98"/>
      <c r="AE2723" s="98"/>
      <c r="AF2723" s="98"/>
      <c r="AG2723" s="98"/>
      <c r="AH2723" s="98"/>
      <c r="AI2723" s="98"/>
      <c r="AJ2723" s="98"/>
      <c r="AK2723" s="98"/>
    </row>
    <row r="2724" ht="14.25">
      <c r="A2724" s="98"/>
      <c r="B2724" s="98"/>
      <c r="C2724" s="98"/>
      <c r="D2724" s="98"/>
      <c r="E2724" s="98"/>
      <c r="F2724" s="98"/>
      <c r="G2724" s="98"/>
      <c r="H2724" s="98"/>
      <c r="I2724" s="98"/>
      <c r="J2724" s="98"/>
      <c r="K2724" s="98"/>
      <c r="L2724" s="98"/>
      <c r="M2724" s="98"/>
      <c r="R2724" s="98"/>
      <c r="S2724" s="98"/>
      <c r="T2724" s="98"/>
      <c r="U2724" s="98"/>
      <c r="V2724" s="98"/>
      <c r="W2724" s="98"/>
      <c r="X2724" s="98"/>
      <c r="Y2724" s="98"/>
      <c r="Z2724" s="98"/>
      <c r="AA2724" s="98"/>
      <c r="AE2724" s="98"/>
      <c r="AF2724" s="98"/>
      <c r="AG2724" s="98"/>
      <c r="AH2724" s="98"/>
      <c r="AI2724" s="98"/>
      <c r="AJ2724" s="98"/>
      <c r="AK2724" s="98"/>
    </row>
    <row r="2725" ht="14.25">
      <c r="A2725" s="98"/>
      <c r="B2725" s="98"/>
      <c r="C2725" s="98"/>
      <c r="D2725" s="98"/>
      <c r="E2725" s="98"/>
      <c r="F2725" s="98"/>
      <c r="G2725" s="98"/>
      <c r="H2725" s="98"/>
      <c r="I2725" s="98"/>
      <c r="J2725" s="98"/>
      <c r="K2725" s="98"/>
      <c r="L2725" s="98"/>
      <c r="M2725" s="98"/>
      <c r="R2725" s="98"/>
      <c r="S2725" s="98"/>
      <c r="T2725" s="98"/>
      <c r="U2725" s="98"/>
      <c r="V2725" s="98"/>
      <c r="W2725" s="98"/>
      <c r="X2725" s="98"/>
      <c r="Y2725" s="98"/>
      <c r="Z2725" s="98"/>
      <c r="AA2725" s="98"/>
      <c r="AE2725" s="98"/>
      <c r="AF2725" s="98"/>
      <c r="AG2725" s="98"/>
      <c r="AH2725" s="98"/>
      <c r="AI2725" s="98"/>
      <c r="AJ2725" s="98"/>
      <c r="AK2725" s="98"/>
    </row>
    <row r="2726" ht="14.25">
      <c r="A2726" s="98"/>
      <c r="B2726" s="98"/>
      <c r="C2726" s="98"/>
      <c r="D2726" s="98"/>
      <c r="E2726" s="98"/>
      <c r="F2726" s="98"/>
      <c r="G2726" s="98"/>
      <c r="H2726" s="98"/>
      <c r="I2726" s="98"/>
      <c r="J2726" s="98"/>
      <c r="K2726" s="98"/>
      <c r="L2726" s="98"/>
      <c r="M2726" s="98"/>
      <c r="R2726" s="98"/>
      <c r="S2726" s="98"/>
      <c r="T2726" s="98"/>
      <c r="U2726" s="98"/>
      <c r="V2726" s="98"/>
      <c r="W2726" s="98"/>
      <c r="X2726" s="98"/>
      <c r="Y2726" s="98"/>
      <c r="Z2726" s="98"/>
      <c r="AA2726" s="98"/>
      <c r="AE2726" s="98"/>
      <c r="AF2726" s="98"/>
      <c r="AG2726" s="98"/>
      <c r="AH2726" s="98"/>
      <c r="AI2726" s="98"/>
      <c r="AJ2726" s="98"/>
      <c r="AK2726" s="98"/>
    </row>
    <row r="2727" ht="14.25">
      <c r="A2727" s="98"/>
      <c r="B2727" s="98"/>
      <c r="C2727" s="98"/>
      <c r="D2727" s="98"/>
      <c r="E2727" s="98"/>
      <c r="F2727" s="98"/>
      <c r="G2727" s="98"/>
      <c r="H2727" s="98"/>
      <c r="I2727" s="98"/>
      <c r="J2727" s="98"/>
      <c r="K2727" s="98"/>
      <c r="L2727" s="98"/>
      <c r="M2727" s="98"/>
      <c r="R2727" s="98"/>
      <c r="S2727" s="98"/>
      <c r="T2727" s="98"/>
      <c r="U2727" s="98"/>
      <c r="V2727" s="98"/>
      <c r="W2727" s="98"/>
      <c r="X2727" s="98"/>
      <c r="Y2727" s="98"/>
      <c r="Z2727" s="98"/>
      <c r="AA2727" s="98"/>
      <c r="AE2727" s="98"/>
      <c r="AF2727" s="98"/>
      <c r="AG2727" s="98"/>
      <c r="AH2727" s="98"/>
      <c r="AI2727" s="98"/>
      <c r="AJ2727" s="98"/>
      <c r="AK2727" s="98"/>
    </row>
    <row r="2728" ht="14.25">
      <c r="A2728" s="98"/>
      <c r="B2728" s="98"/>
      <c r="C2728" s="98"/>
      <c r="D2728" s="98"/>
      <c r="E2728" s="98"/>
      <c r="F2728" s="98"/>
      <c r="G2728" s="98"/>
      <c r="H2728" s="98"/>
      <c r="I2728" s="98"/>
      <c r="J2728" s="98"/>
      <c r="K2728" s="98"/>
      <c r="L2728" s="98"/>
      <c r="M2728" s="98"/>
      <c r="R2728" s="98"/>
      <c r="S2728" s="98"/>
      <c r="T2728" s="98"/>
      <c r="U2728" s="98"/>
      <c r="V2728" s="98"/>
      <c r="W2728" s="98"/>
      <c r="X2728" s="98"/>
      <c r="Y2728" s="98"/>
      <c r="Z2728" s="98"/>
      <c r="AA2728" s="98"/>
      <c r="AE2728" s="98"/>
      <c r="AF2728" s="98"/>
      <c r="AG2728" s="98"/>
      <c r="AH2728" s="98"/>
      <c r="AI2728" s="98"/>
      <c r="AJ2728" s="98"/>
      <c r="AK2728" s="98"/>
    </row>
    <row r="2729" ht="14.25">
      <c r="A2729" s="98"/>
      <c r="B2729" s="98"/>
      <c r="C2729" s="98"/>
      <c r="D2729" s="98"/>
      <c r="E2729" s="98"/>
      <c r="F2729" s="98"/>
      <c r="G2729" s="98"/>
      <c r="H2729" s="98"/>
      <c r="I2729" s="98"/>
      <c r="J2729" s="98"/>
      <c r="K2729" s="98"/>
      <c r="L2729" s="98"/>
      <c r="M2729" s="98"/>
      <c r="R2729" s="98"/>
      <c r="S2729" s="98"/>
      <c r="T2729" s="98"/>
      <c r="U2729" s="98"/>
      <c r="V2729" s="98"/>
      <c r="W2729" s="98"/>
      <c r="X2729" s="98"/>
      <c r="Y2729" s="98"/>
      <c r="Z2729" s="98"/>
      <c r="AA2729" s="98"/>
      <c r="AE2729" s="98"/>
      <c r="AF2729" s="98"/>
      <c r="AG2729" s="98"/>
      <c r="AH2729" s="98"/>
      <c r="AI2729" s="98"/>
      <c r="AJ2729" s="98"/>
      <c r="AK2729" s="98"/>
    </row>
    <row r="2730" ht="14.25">
      <c r="A2730" s="98"/>
      <c r="B2730" s="98"/>
      <c r="C2730" s="98"/>
      <c r="D2730" s="98"/>
      <c r="E2730" s="98"/>
      <c r="F2730" s="98"/>
      <c r="G2730" s="98"/>
      <c r="H2730" s="98"/>
      <c r="I2730" s="98"/>
      <c r="J2730" s="98"/>
      <c r="K2730" s="98"/>
      <c r="L2730" s="98"/>
      <c r="M2730" s="98"/>
      <c r="R2730" s="98"/>
      <c r="S2730" s="98"/>
      <c r="T2730" s="98"/>
      <c r="U2730" s="98"/>
      <c r="V2730" s="98"/>
      <c r="W2730" s="98"/>
      <c r="X2730" s="98"/>
      <c r="Y2730" s="98"/>
      <c r="Z2730" s="98"/>
      <c r="AA2730" s="98"/>
      <c r="AE2730" s="98"/>
      <c r="AF2730" s="98"/>
      <c r="AG2730" s="98"/>
      <c r="AH2730" s="98"/>
      <c r="AI2730" s="98"/>
      <c r="AJ2730" s="98"/>
      <c r="AK2730" s="98"/>
    </row>
    <row r="2731" ht="14.25">
      <c r="A2731" s="98"/>
      <c r="B2731" s="98"/>
      <c r="C2731" s="98"/>
      <c r="D2731" s="98"/>
      <c r="E2731" s="98"/>
      <c r="F2731" s="98"/>
      <c r="G2731" s="98"/>
      <c r="H2731" s="98"/>
      <c r="I2731" s="98"/>
      <c r="J2731" s="98"/>
      <c r="K2731" s="98"/>
      <c r="L2731" s="98"/>
      <c r="M2731" s="98"/>
      <c r="R2731" s="98"/>
      <c r="S2731" s="98"/>
      <c r="T2731" s="98"/>
      <c r="U2731" s="98"/>
      <c r="V2731" s="98"/>
      <c r="W2731" s="98"/>
      <c r="X2731" s="98"/>
      <c r="Y2731" s="98"/>
      <c r="Z2731" s="98"/>
      <c r="AA2731" s="98"/>
      <c r="AE2731" s="98"/>
      <c r="AF2731" s="98"/>
      <c r="AG2731" s="98"/>
      <c r="AH2731" s="98"/>
      <c r="AI2731" s="98"/>
      <c r="AJ2731" s="98"/>
      <c r="AK2731" s="98"/>
    </row>
    <row r="2732" ht="14.25">
      <c r="A2732" s="98"/>
      <c r="B2732" s="98"/>
      <c r="C2732" s="98"/>
      <c r="D2732" s="98"/>
      <c r="E2732" s="98"/>
      <c r="F2732" s="98"/>
      <c r="G2732" s="98"/>
      <c r="H2732" s="98"/>
      <c r="I2732" s="98"/>
      <c r="J2732" s="98"/>
      <c r="K2732" s="98"/>
      <c r="L2732" s="98"/>
      <c r="M2732" s="98"/>
      <c r="R2732" s="98"/>
      <c r="S2732" s="98"/>
      <c r="T2732" s="98"/>
      <c r="U2732" s="98"/>
      <c r="V2732" s="98"/>
      <c r="W2732" s="98"/>
      <c r="X2732" s="98"/>
      <c r="Y2732" s="98"/>
      <c r="Z2732" s="98"/>
      <c r="AA2732" s="98"/>
      <c r="AE2732" s="98"/>
      <c r="AF2732" s="98"/>
      <c r="AG2732" s="98"/>
      <c r="AH2732" s="98"/>
      <c r="AI2732" s="98"/>
      <c r="AJ2732" s="98"/>
      <c r="AK2732" s="98"/>
    </row>
    <row r="2733" ht="14.25">
      <c r="A2733" s="98"/>
      <c r="B2733" s="98"/>
      <c r="C2733" s="98"/>
      <c r="D2733" s="98"/>
      <c r="E2733" s="98"/>
      <c r="F2733" s="98"/>
      <c r="G2733" s="98"/>
      <c r="H2733" s="98"/>
      <c r="I2733" s="98"/>
      <c r="J2733" s="98"/>
      <c r="K2733" s="98"/>
      <c r="L2733" s="98"/>
      <c r="M2733" s="98"/>
      <c r="R2733" s="98"/>
      <c r="S2733" s="98"/>
      <c r="T2733" s="98"/>
      <c r="U2733" s="98"/>
      <c r="V2733" s="98"/>
      <c r="W2733" s="98"/>
      <c r="X2733" s="98"/>
      <c r="Y2733" s="98"/>
      <c r="Z2733" s="98"/>
      <c r="AA2733" s="98"/>
      <c r="AE2733" s="98"/>
      <c r="AF2733" s="98"/>
      <c r="AG2733" s="98"/>
      <c r="AH2733" s="98"/>
      <c r="AI2733" s="98"/>
      <c r="AJ2733" s="98"/>
      <c r="AK2733" s="98"/>
    </row>
    <row r="2734" ht="14.25">
      <c r="A2734" s="98"/>
      <c r="B2734" s="98"/>
      <c r="C2734" s="98"/>
      <c r="D2734" s="98"/>
      <c r="E2734" s="98"/>
      <c r="F2734" s="98"/>
      <c r="G2734" s="98"/>
      <c r="H2734" s="98"/>
      <c r="I2734" s="98"/>
      <c r="J2734" s="98"/>
      <c r="K2734" s="98"/>
      <c r="L2734" s="98"/>
      <c r="M2734" s="98"/>
      <c r="R2734" s="98"/>
      <c r="S2734" s="98"/>
      <c r="T2734" s="98"/>
      <c r="U2734" s="98"/>
      <c r="V2734" s="98"/>
      <c r="W2734" s="98"/>
      <c r="X2734" s="98"/>
      <c r="Y2734" s="98"/>
      <c r="Z2734" s="98"/>
      <c r="AA2734" s="98"/>
      <c r="AE2734" s="98"/>
      <c r="AF2734" s="98"/>
      <c r="AG2734" s="98"/>
      <c r="AH2734" s="98"/>
      <c r="AI2734" s="98"/>
      <c r="AJ2734" s="98"/>
      <c r="AK2734" s="98"/>
    </row>
    <row r="2735" ht="14.25">
      <c r="A2735" s="98"/>
      <c r="B2735" s="98"/>
      <c r="C2735" s="98"/>
      <c r="D2735" s="98"/>
      <c r="E2735" s="98"/>
      <c r="F2735" s="98"/>
      <c r="G2735" s="98"/>
      <c r="H2735" s="98"/>
      <c r="I2735" s="98"/>
      <c r="J2735" s="98"/>
      <c r="K2735" s="98"/>
      <c r="L2735" s="98"/>
      <c r="M2735" s="98"/>
      <c r="R2735" s="98"/>
      <c r="S2735" s="98"/>
      <c r="T2735" s="98"/>
      <c r="U2735" s="98"/>
      <c r="V2735" s="98"/>
      <c r="W2735" s="98"/>
      <c r="X2735" s="98"/>
      <c r="Y2735" s="98"/>
      <c r="Z2735" s="98"/>
      <c r="AA2735" s="98"/>
      <c r="AE2735" s="98"/>
      <c r="AF2735" s="98"/>
      <c r="AG2735" s="98"/>
      <c r="AH2735" s="98"/>
      <c r="AI2735" s="98"/>
      <c r="AJ2735" s="98"/>
      <c r="AK2735" s="98"/>
    </row>
    <row r="2736" ht="14.25">
      <c r="A2736" s="98"/>
      <c r="B2736" s="98"/>
      <c r="C2736" s="98"/>
      <c r="D2736" s="98"/>
      <c r="E2736" s="98"/>
      <c r="F2736" s="98"/>
      <c r="G2736" s="98"/>
      <c r="H2736" s="98"/>
      <c r="I2736" s="98"/>
      <c r="J2736" s="98"/>
      <c r="K2736" s="98"/>
      <c r="L2736" s="98"/>
      <c r="M2736" s="98"/>
      <c r="R2736" s="98"/>
      <c r="S2736" s="98"/>
      <c r="T2736" s="98"/>
      <c r="U2736" s="98"/>
      <c r="V2736" s="98"/>
      <c r="W2736" s="98"/>
      <c r="X2736" s="98"/>
      <c r="Y2736" s="98"/>
      <c r="Z2736" s="98"/>
      <c r="AA2736" s="98"/>
      <c r="AE2736" s="98"/>
      <c r="AF2736" s="98"/>
      <c r="AG2736" s="98"/>
      <c r="AH2736" s="98"/>
      <c r="AI2736" s="98"/>
      <c r="AJ2736" s="98"/>
      <c r="AK2736" s="98"/>
    </row>
    <row r="2737" ht="14.25">
      <c r="A2737" s="98"/>
      <c r="B2737" s="98"/>
      <c r="C2737" s="98"/>
      <c r="D2737" s="98"/>
      <c r="E2737" s="98"/>
      <c r="F2737" s="98"/>
      <c r="G2737" s="98"/>
      <c r="H2737" s="98"/>
      <c r="I2737" s="98"/>
      <c r="J2737" s="98"/>
      <c r="K2737" s="98"/>
      <c r="L2737" s="98"/>
      <c r="M2737" s="98"/>
      <c r="R2737" s="98"/>
      <c r="S2737" s="98"/>
      <c r="T2737" s="98"/>
      <c r="U2737" s="98"/>
      <c r="V2737" s="98"/>
      <c r="W2737" s="98"/>
      <c r="X2737" s="98"/>
      <c r="Y2737" s="98"/>
      <c r="Z2737" s="98"/>
      <c r="AA2737" s="98"/>
      <c r="AE2737" s="98"/>
      <c r="AF2737" s="98"/>
      <c r="AG2737" s="98"/>
      <c r="AH2737" s="98"/>
      <c r="AI2737" s="98"/>
      <c r="AJ2737" s="98"/>
      <c r="AK2737" s="98"/>
    </row>
    <row r="2738" ht="14.25">
      <c r="A2738" s="98"/>
      <c r="B2738" s="98"/>
      <c r="C2738" s="98"/>
      <c r="D2738" s="98"/>
      <c r="E2738" s="98"/>
      <c r="F2738" s="98"/>
      <c r="G2738" s="98"/>
      <c r="H2738" s="98"/>
      <c r="I2738" s="98"/>
      <c r="J2738" s="98"/>
      <c r="K2738" s="98"/>
      <c r="L2738" s="98"/>
      <c r="M2738" s="98"/>
      <c r="R2738" s="98"/>
      <c r="S2738" s="98"/>
      <c r="T2738" s="98"/>
      <c r="U2738" s="98"/>
      <c r="V2738" s="98"/>
      <c r="W2738" s="98"/>
      <c r="X2738" s="98"/>
      <c r="Y2738" s="98"/>
      <c r="Z2738" s="98"/>
      <c r="AA2738" s="98"/>
      <c r="AE2738" s="98"/>
      <c r="AF2738" s="98"/>
      <c r="AG2738" s="98"/>
      <c r="AH2738" s="98"/>
      <c r="AI2738" s="98"/>
      <c r="AJ2738" s="98"/>
      <c r="AK2738" s="98"/>
    </row>
    <row r="2739" ht="14.25">
      <c r="A2739" s="98"/>
      <c r="B2739" s="98"/>
      <c r="C2739" s="98"/>
      <c r="D2739" s="98"/>
      <c r="E2739" s="98"/>
      <c r="F2739" s="98"/>
      <c r="G2739" s="98"/>
      <c r="H2739" s="98"/>
      <c r="I2739" s="98"/>
      <c r="J2739" s="98"/>
      <c r="K2739" s="98"/>
      <c r="L2739" s="98"/>
      <c r="M2739" s="98"/>
      <c r="R2739" s="98"/>
      <c r="S2739" s="98"/>
      <c r="T2739" s="98"/>
      <c r="U2739" s="98"/>
      <c r="V2739" s="98"/>
      <c r="W2739" s="98"/>
      <c r="X2739" s="98"/>
      <c r="Y2739" s="98"/>
      <c r="Z2739" s="98"/>
      <c r="AA2739" s="98"/>
      <c r="AE2739" s="98"/>
      <c r="AF2739" s="98"/>
      <c r="AG2739" s="98"/>
      <c r="AH2739" s="98"/>
      <c r="AI2739" s="98"/>
      <c r="AJ2739" s="98"/>
      <c r="AK2739" s="98"/>
    </row>
    <row r="2740" ht="14.25">
      <c r="A2740" s="98"/>
      <c r="B2740" s="98"/>
      <c r="C2740" s="98"/>
      <c r="D2740" s="98"/>
      <c r="E2740" s="98"/>
      <c r="F2740" s="98"/>
      <c r="G2740" s="98"/>
      <c r="H2740" s="98"/>
      <c r="I2740" s="98"/>
      <c r="J2740" s="98"/>
      <c r="K2740" s="98"/>
      <c r="L2740" s="98"/>
      <c r="M2740" s="98"/>
      <c r="R2740" s="98"/>
      <c r="S2740" s="98"/>
      <c r="T2740" s="98"/>
      <c r="U2740" s="98"/>
      <c r="V2740" s="98"/>
      <c r="W2740" s="98"/>
      <c r="X2740" s="98"/>
      <c r="Y2740" s="98"/>
      <c r="Z2740" s="98"/>
      <c r="AA2740" s="98"/>
      <c r="AE2740" s="98"/>
      <c r="AF2740" s="98"/>
      <c r="AG2740" s="98"/>
      <c r="AH2740" s="98"/>
      <c r="AI2740" s="98"/>
      <c r="AJ2740" s="98"/>
      <c r="AK2740" s="98"/>
    </row>
    <row r="2741" ht="14.25">
      <c r="A2741" s="98"/>
      <c r="B2741" s="98"/>
      <c r="C2741" s="98"/>
      <c r="D2741" s="98"/>
      <c r="E2741" s="98"/>
      <c r="F2741" s="98"/>
      <c r="G2741" s="98"/>
      <c r="H2741" s="98"/>
      <c r="I2741" s="98"/>
      <c r="J2741" s="98"/>
      <c r="K2741" s="98"/>
      <c r="L2741" s="98"/>
      <c r="M2741" s="98"/>
      <c r="R2741" s="98"/>
      <c r="S2741" s="98"/>
      <c r="T2741" s="98"/>
      <c r="U2741" s="98"/>
      <c r="V2741" s="98"/>
      <c r="W2741" s="98"/>
      <c r="X2741" s="98"/>
      <c r="Y2741" s="98"/>
      <c r="Z2741" s="98"/>
      <c r="AA2741" s="98"/>
      <c r="AE2741" s="98"/>
      <c r="AF2741" s="98"/>
      <c r="AG2741" s="98"/>
      <c r="AH2741" s="98"/>
      <c r="AI2741" s="98"/>
      <c r="AJ2741" s="98"/>
      <c r="AK2741" s="98"/>
    </row>
    <row r="2742" ht="14.25">
      <c r="A2742" s="98"/>
      <c r="B2742" s="98"/>
      <c r="C2742" s="98"/>
      <c r="D2742" s="98"/>
      <c r="E2742" s="98"/>
      <c r="F2742" s="98"/>
      <c r="G2742" s="98"/>
      <c r="H2742" s="98"/>
      <c r="I2742" s="98"/>
      <c r="J2742" s="98"/>
      <c r="K2742" s="98"/>
      <c r="L2742" s="98"/>
      <c r="M2742" s="98"/>
      <c r="R2742" s="98"/>
      <c r="S2742" s="98"/>
      <c r="T2742" s="98"/>
      <c r="U2742" s="98"/>
      <c r="V2742" s="98"/>
      <c r="W2742" s="98"/>
      <c r="X2742" s="98"/>
      <c r="Y2742" s="98"/>
      <c r="Z2742" s="98"/>
      <c r="AA2742" s="98"/>
      <c r="AE2742" s="98"/>
      <c r="AF2742" s="98"/>
      <c r="AG2742" s="98"/>
      <c r="AH2742" s="98"/>
      <c r="AI2742" s="98"/>
      <c r="AJ2742" s="98"/>
      <c r="AK2742" s="98"/>
    </row>
    <row r="2743" ht="14.25">
      <c r="A2743" s="98"/>
      <c r="B2743" s="98"/>
      <c r="C2743" s="98"/>
      <c r="D2743" s="98"/>
      <c r="E2743" s="98"/>
      <c r="F2743" s="98"/>
      <c r="G2743" s="98"/>
      <c r="H2743" s="98"/>
      <c r="I2743" s="98"/>
      <c r="J2743" s="98"/>
      <c r="K2743" s="98"/>
      <c r="L2743" s="98"/>
      <c r="M2743" s="98"/>
      <c r="R2743" s="98"/>
      <c r="S2743" s="98"/>
      <c r="T2743" s="98"/>
      <c r="U2743" s="98"/>
      <c r="V2743" s="98"/>
      <c r="W2743" s="98"/>
      <c r="X2743" s="98"/>
      <c r="Y2743" s="98"/>
      <c r="Z2743" s="98"/>
      <c r="AA2743" s="98"/>
      <c r="AE2743" s="98"/>
      <c r="AF2743" s="98"/>
      <c r="AG2743" s="98"/>
      <c r="AH2743" s="98"/>
      <c r="AI2743" s="98"/>
      <c r="AJ2743" s="98"/>
      <c r="AK2743" s="98"/>
    </row>
    <row r="2744" ht="14.25">
      <c r="A2744" s="98"/>
      <c r="B2744" s="98"/>
      <c r="C2744" s="98"/>
      <c r="D2744" s="98"/>
      <c r="E2744" s="98"/>
      <c r="F2744" s="98"/>
      <c r="G2744" s="98"/>
      <c r="H2744" s="98"/>
      <c r="I2744" s="98"/>
      <c r="J2744" s="98"/>
      <c r="K2744" s="98"/>
      <c r="L2744" s="98"/>
      <c r="M2744" s="98"/>
      <c r="R2744" s="98"/>
      <c r="S2744" s="98"/>
      <c r="T2744" s="98"/>
      <c r="U2744" s="98"/>
      <c r="V2744" s="98"/>
      <c r="W2744" s="98"/>
      <c r="X2744" s="98"/>
      <c r="Y2744" s="98"/>
      <c r="Z2744" s="98"/>
      <c r="AA2744" s="98"/>
      <c r="AE2744" s="98"/>
      <c r="AF2744" s="98"/>
      <c r="AG2744" s="98"/>
      <c r="AH2744" s="98"/>
      <c r="AI2744" s="98"/>
      <c r="AJ2744" s="98"/>
      <c r="AK2744" s="98"/>
    </row>
    <row r="2745" ht="14.25">
      <c r="A2745" s="98"/>
      <c r="B2745" s="98"/>
      <c r="C2745" s="98"/>
      <c r="D2745" s="98"/>
      <c r="E2745" s="98"/>
      <c r="F2745" s="98"/>
      <c r="G2745" s="98"/>
      <c r="H2745" s="98"/>
      <c r="I2745" s="98"/>
      <c r="J2745" s="98"/>
      <c r="K2745" s="98"/>
      <c r="L2745" s="98"/>
      <c r="M2745" s="98"/>
      <c r="R2745" s="98"/>
      <c r="S2745" s="98"/>
      <c r="T2745" s="98"/>
      <c r="U2745" s="98"/>
      <c r="V2745" s="98"/>
      <c r="W2745" s="98"/>
      <c r="X2745" s="98"/>
      <c r="Y2745" s="98"/>
      <c r="Z2745" s="98"/>
      <c r="AA2745" s="98"/>
      <c r="AE2745" s="98"/>
      <c r="AF2745" s="98"/>
      <c r="AG2745" s="98"/>
      <c r="AH2745" s="98"/>
      <c r="AI2745" s="98"/>
      <c r="AJ2745" s="98"/>
      <c r="AK2745" s="98"/>
    </row>
    <row r="2746" ht="14.25">
      <c r="A2746" s="98"/>
      <c r="B2746" s="98"/>
      <c r="C2746" s="98"/>
      <c r="D2746" s="98"/>
      <c r="E2746" s="98"/>
      <c r="F2746" s="98"/>
      <c r="G2746" s="98"/>
      <c r="H2746" s="98"/>
      <c r="I2746" s="98"/>
      <c r="J2746" s="98"/>
      <c r="K2746" s="98"/>
      <c r="L2746" s="98"/>
      <c r="M2746" s="98"/>
      <c r="R2746" s="98"/>
      <c r="S2746" s="98"/>
      <c r="T2746" s="98"/>
      <c r="U2746" s="98"/>
      <c r="V2746" s="98"/>
      <c r="W2746" s="98"/>
      <c r="X2746" s="98"/>
      <c r="Y2746" s="98"/>
      <c r="Z2746" s="98"/>
      <c r="AA2746" s="98"/>
      <c r="AE2746" s="98"/>
      <c r="AF2746" s="98"/>
      <c r="AG2746" s="98"/>
      <c r="AH2746" s="98"/>
      <c r="AI2746" s="98"/>
      <c r="AJ2746" s="98"/>
      <c r="AK2746" s="98"/>
    </row>
    <row r="2747" ht="14.25">
      <c r="A2747" s="98"/>
      <c r="B2747" s="98"/>
      <c r="C2747" s="98"/>
      <c r="D2747" s="98"/>
      <c r="E2747" s="98"/>
      <c r="F2747" s="98"/>
      <c r="G2747" s="98"/>
      <c r="H2747" s="98"/>
      <c r="I2747" s="98"/>
      <c r="J2747" s="98"/>
      <c r="K2747" s="98"/>
      <c r="L2747" s="98"/>
      <c r="M2747" s="98"/>
      <c r="R2747" s="98"/>
      <c r="S2747" s="98"/>
      <c r="T2747" s="98"/>
      <c r="U2747" s="98"/>
      <c r="V2747" s="98"/>
      <c r="W2747" s="98"/>
      <c r="X2747" s="98"/>
      <c r="Y2747" s="98"/>
      <c r="Z2747" s="98"/>
      <c r="AA2747" s="98"/>
      <c r="AE2747" s="98"/>
      <c r="AF2747" s="98"/>
      <c r="AG2747" s="98"/>
      <c r="AH2747" s="98"/>
      <c r="AI2747" s="98"/>
      <c r="AJ2747" s="98"/>
      <c r="AK2747" s="98"/>
    </row>
    <row r="2748" ht="14.25">
      <c r="A2748" s="98"/>
      <c r="B2748" s="98"/>
      <c r="C2748" s="98"/>
      <c r="D2748" s="98"/>
      <c r="E2748" s="98"/>
      <c r="F2748" s="98"/>
      <c r="G2748" s="98"/>
      <c r="H2748" s="98"/>
      <c r="I2748" s="98"/>
      <c r="J2748" s="98"/>
      <c r="K2748" s="98"/>
      <c r="L2748" s="98"/>
      <c r="M2748" s="98"/>
      <c r="R2748" s="98"/>
      <c r="S2748" s="98"/>
      <c r="T2748" s="98"/>
      <c r="U2748" s="98"/>
      <c r="V2748" s="98"/>
      <c r="W2748" s="98"/>
      <c r="X2748" s="98"/>
      <c r="Y2748" s="98"/>
      <c r="Z2748" s="98"/>
      <c r="AA2748" s="98"/>
      <c r="AE2748" s="98"/>
      <c r="AF2748" s="98"/>
      <c r="AG2748" s="98"/>
      <c r="AH2748" s="98"/>
      <c r="AI2748" s="98"/>
      <c r="AJ2748" s="98"/>
      <c r="AK2748" s="98"/>
    </row>
    <row r="2749" ht="14.25">
      <c r="A2749" s="98"/>
      <c r="B2749" s="98"/>
      <c r="C2749" s="98"/>
      <c r="D2749" s="98"/>
      <c r="E2749" s="98"/>
      <c r="F2749" s="98"/>
      <c r="G2749" s="98"/>
      <c r="H2749" s="98"/>
      <c r="I2749" s="98"/>
      <c r="J2749" s="98"/>
      <c r="K2749" s="98"/>
      <c r="L2749" s="98"/>
      <c r="M2749" s="98"/>
      <c r="R2749" s="98"/>
      <c r="S2749" s="98"/>
      <c r="T2749" s="98"/>
      <c r="U2749" s="98"/>
      <c r="V2749" s="98"/>
      <c r="W2749" s="98"/>
      <c r="X2749" s="98"/>
      <c r="Y2749" s="98"/>
      <c r="Z2749" s="98"/>
      <c r="AA2749" s="98"/>
      <c r="AE2749" s="98"/>
      <c r="AF2749" s="98"/>
      <c r="AG2749" s="98"/>
      <c r="AH2749" s="98"/>
      <c r="AI2749" s="98"/>
      <c r="AJ2749" s="98"/>
      <c r="AK2749" s="98"/>
    </row>
    <row r="2750" ht="14.25">
      <c r="A2750" s="98"/>
      <c r="B2750" s="98"/>
      <c r="C2750" s="98"/>
      <c r="D2750" s="98"/>
      <c r="E2750" s="98"/>
      <c r="F2750" s="98"/>
      <c r="G2750" s="98"/>
      <c r="H2750" s="98"/>
      <c r="I2750" s="98"/>
      <c r="J2750" s="98"/>
      <c r="K2750" s="98"/>
      <c r="L2750" s="98"/>
      <c r="M2750" s="98"/>
      <c r="R2750" s="98"/>
      <c r="S2750" s="98"/>
      <c r="T2750" s="98"/>
      <c r="U2750" s="98"/>
      <c r="V2750" s="98"/>
      <c r="W2750" s="98"/>
      <c r="X2750" s="98"/>
      <c r="Y2750" s="98"/>
      <c r="Z2750" s="98"/>
      <c r="AA2750" s="98"/>
      <c r="AE2750" s="98"/>
      <c r="AF2750" s="98"/>
      <c r="AG2750" s="98"/>
      <c r="AH2750" s="98"/>
      <c r="AI2750" s="98"/>
      <c r="AJ2750" s="98"/>
      <c r="AK2750" s="98"/>
    </row>
    <row r="2751" ht="14.25">
      <c r="A2751" s="98"/>
      <c r="B2751" s="98"/>
      <c r="C2751" s="98"/>
      <c r="D2751" s="98"/>
      <c r="E2751" s="98"/>
      <c r="F2751" s="98"/>
      <c r="G2751" s="98"/>
      <c r="H2751" s="98"/>
      <c r="I2751" s="98"/>
      <c r="J2751" s="98"/>
      <c r="K2751" s="98"/>
      <c r="L2751" s="98"/>
      <c r="M2751" s="98"/>
      <c r="R2751" s="98"/>
      <c r="S2751" s="98"/>
      <c r="T2751" s="98"/>
      <c r="U2751" s="98"/>
      <c r="V2751" s="98"/>
      <c r="W2751" s="98"/>
      <c r="X2751" s="98"/>
      <c r="Y2751" s="98"/>
      <c r="Z2751" s="98"/>
      <c r="AA2751" s="98"/>
      <c r="AE2751" s="98"/>
      <c r="AF2751" s="98"/>
      <c r="AG2751" s="98"/>
      <c r="AH2751" s="98"/>
      <c r="AI2751" s="98"/>
      <c r="AJ2751" s="98"/>
      <c r="AK2751" s="98"/>
    </row>
    <row r="2752" ht="14.25">
      <c r="A2752" s="98"/>
      <c r="B2752" s="98"/>
      <c r="C2752" s="98"/>
      <c r="D2752" s="98"/>
      <c r="E2752" s="98"/>
      <c r="F2752" s="98"/>
      <c r="G2752" s="98"/>
      <c r="H2752" s="98"/>
      <c r="I2752" s="98"/>
      <c r="J2752" s="98"/>
      <c r="K2752" s="98"/>
      <c r="L2752" s="98"/>
      <c r="M2752" s="98"/>
      <c r="R2752" s="98"/>
      <c r="S2752" s="98"/>
      <c r="T2752" s="98"/>
      <c r="U2752" s="98"/>
      <c r="V2752" s="98"/>
      <c r="W2752" s="98"/>
      <c r="X2752" s="98"/>
      <c r="Y2752" s="98"/>
      <c r="Z2752" s="98"/>
      <c r="AA2752" s="98"/>
      <c r="AE2752" s="98"/>
      <c r="AF2752" s="98"/>
      <c r="AG2752" s="98"/>
      <c r="AH2752" s="98"/>
      <c r="AI2752" s="98"/>
      <c r="AJ2752" s="98"/>
      <c r="AK2752" s="98"/>
    </row>
    <row r="2753" ht="14.25">
      <c r="A2753" s="98"/>
      <c r="B2753" s="98"/>
      <c r="C2753" s="98"/>
      <c r="D2753" s="98"/>
      <c r="E2753" s="98"/>
      <c r="F2753" s="98"/>
      <c r="G2753" s="98"/>
      <c r="H2753" s="98"/>
      <c r="I2753" s="98"/>
      <c r="J2753" s="98"/>
      <c r="K2753" s="98"/>
      <c r="L2753" s="98"/>
      <c r="M2753" s="98"/>
      <c r="R2753" s="98"/>
      <c r="S2753" s="98"/>
      <c r="T2753" s="98"/>
      <c r="U2753" s="98"/>
      <c r="V2753" s="98"/>
      <c r="W2753" s="98"/>
      <c r="X2753" s="98"/>
      <c r="Y2753" s="98"/>
      <c r="Z2753" s="98"/>
      <c r="AA2753" s="98"/>
      <c r="AE2753" s="98"/>
      <c r="AF2753" s="98"/>
      <c r="AG2753" s="98"/>
      <c r="AH2753" s="98"/>
      <c r="AI2753" s="98"/>
      <c r="AJ2753" s="98"/>
      <c r="AK2753" s="98"/>
    </row>
    <row r="2754" ht="14.25">
      <c r="A2754" s="98"/>
      <c r="B2754" s="98"/>
      <c r="C2754" s="98"/>
      <c r="D2754" s="98"/>
      <c r="E2754" s="98"/>
      <c r="F2754" s="98"/>
      <c r="G2754" s="98"/>
      <c r="H2754" s="98"/>
      <c r="I2754" s="98"/>
      <c r="J2754" s="98"/>
      <c r="K2754" s="98"/>
      <c r="L2754" s="98"/>
      <c r="M2754" s="98"/>
      <c r="R2754" s="98"/>
      <c r="S2754" s="98"/>
      <c r="T2754" s="98"/>
      <c r="U2754" s="98"/>
      <c r="V2754" s="98"/>
      <c r="W2754" s="98"/>
      <c r="X2754" s="98"/>
      <c r="Y2754" s="98"/>
      <c r="Z2754" s="98"/>
      <c r="AA2754" s="98"/>
      <c r="AE2754" s="98"/>
      <c r="AF2754" s="98"/>
      <c r="AG2754" s="98"/>
      <c r="AH2754" s="98"/>
      <c r="AI2754" s="98"/>
      <c r="AJ2754" s="98"/>
      <c r="AK2754" s="98"/>
    </row>
    <row r="2755" ht="14.25">
      <c r="A2755" s="98"/>
      <c r="B2755" s="98"/>
      <c r="C2755" s="98"/>
      <c r="D2755" s="98"/>
      <c r="E2755" s="98"/>
      <c r="F2755" s="98"/>
      <c r="G2755" s="98"/>
      <c r="H2755" s="98"/>
      <c r="I2755" s="98"/>
      <c r="J2755" s="98"/>
      <c r="K2755" s="98"/>
      <c r="L2755" s="98"/>
      <c r="M2755" s="98"/>
      <c r="R2755" s="98"/>
      <c r="S2755" s="98"/>
      <c r="T2755" s="98"/>
      <c r="U2755" s="98"/>
      <c r="V2755" s="98"/>
      <c r="W2755" s="98"/>
      <c r="X2755" s="98"/>
      <c r="Y2755" s="98"/>
      <c r="Z2755" s="98"/>
      <c r="AA2755" s="98"/>
      <c r="AE2755" s="98"/>
      <c r="AF2755" s="98"/>
      <c r="AG2755" s="98"/>
      <c r="AH2755" s="98"/>
      <c r="AI2755" s="98"/>
      <c r="AJ2755" s="98"/>
      <c r="AK2755" s="98"/>
    </row>
    <row r="2756" ht="14.25">
      <c r="A2756" s="98"/>
      <c r="B2756" s="98"/>
      <c r="C2756" s="98"/>
      <c r="D2756" s="98"/>
      <c r="E2756" s="98"/>
      <c r="F2756" s="98"/>
      <c r="G2756" s="98"/>
      <c r="H2756" s="98"/>
      <c r="I2756" s="98"/>
      <c r="J2756" s="98"/>
      <c r="K2756" s="98"/>
      <c r="L2756" s="98"/>
      <c r="M2756" s="98"/>
      <c r="R2756" s="98"/>
      <c r="S2756" s="98"/>
      <c r="T2756" s="98"/>
      <c r="U2756" s="98"/>
      <c r="V2756" s="98"/>
      <c r="W2756" s="98"/>
      <c r="X2756" s="98"/>
      <c r="Y2756" s="98"/>
      <c r="Z2756" s="98"/>
      <c r="AA2756" s="98"/>
      <c r="AE2756" s="98"/>
      <c r="AF2756" s="98"/>
      <c r="AG2756" s="98"/>
      <c r="AH2756" s="98"/>
      <c r="AI2756" s="98"/>
      <c r="AJ2756" s="98"/>
      <c r="AK2756" s="98"/>
    </row>
    <row r="2757" ht="14.25">
      <c r="A2757" s="98"/>
      <c r="B2757" s="98"/>
      <c r="C2757" s="98"/>
      <c r="D2757" s="98"/>
      <c r="E2757" s="98"/>
      <c r="F2757" s="98"/>
      <c r="G2757" s="98"/>
      <c r="H2757" s="98"/>
      <c r="I2757" s="98"/>
      <c r="J2757" s="98"/>
      <c r="K2757" s="98"/>
      <c r="L2757" s="98"/>
      <c r="M2757" s="98"/>
      <c r="R2757" s="98"/>
      <c r="S2757" s="98"/>
      <c r="T2757" s="98"/>
      <c r="U2757" s="98"/>
      <c r="V2757" s="98"/>
      <c r="W2757" s="98"/>
      <c r="X2757" s="98"/>
      <c r="Y2757" s="98"/>
      <c r="Z2757" s="98"/>
      <c r="AA2757" s="98"/>
      <c r="AE2757" s="98"/>
      <c r="AF2757" s="98"/>
      <c r="AG2757" s="98"/>
      <c r="AH2757" s="98"/>
      <c r="AI2757" s="98"/>
      <c r="AJ2757" s="98"/>
      <c r="AK2757" s="98"/>
    </row>
    <row r="2758" ht="14.25">
      <c r="A2758" s="98"/>
      <c r="B2758" s="98"/>
      <c r="C2758" s="98"/>
      <c r="D2758" s="98"/>
      <c r="E2758" s="98"/>
      <c r="F2758" s="98"/>
      <c r="G2758" s="98"/>
      <c r="H2758" s="98"/>
      <c r="I2758" s="98"/>
      <c r="J2758" s="98"/>
      <c r="K2758" s="98"/>
      <c r="L2758" s="98"/>
      <c r="M2758" s="98"/>
      <c r="R2758" s="98"/>
      <c r="S2758" s="98"/>
      <c r="T2758" s="98"/>
      <c r="U2758" s="98"/>
      <c r="V2758" s="98"/>
      <c r="W2758" s="98"/>
      <c r="X2758" s="98"/>
      <c r="Y2758" s="98"/>
      <c r="Z2758" s="98"/>
      <c r="AA2758" s="98"/>
      <c r="AE2758" s="98"/>
      <c r="AF2758" s="98"/>
      <c r="AG2758" s="98"/>
      <c r="AH2758" s="98"/>
      <c r="AI2758" s="98"/>
      <c r="AJ2758" s="98"/>
      <c r="AK2758" s="98"/>
    </row>
    <row r="2759" ht="14.25">
      <c r="A2759" s="98"/>
      <c r="B2759" s="98"/>
      <c r="C2759" s="98"/>
      <c r="D2759" s="98"/>
      <c r="E2759" s="98"/>
      <c r="F2759" s="98"/>
      <c r="G2759" s="98"/>
      <c r="H2759" s="98"/>
      <c r="I2759" s="98"/>
      <c r="J2759" s="98"/>
      <c r="K2759" s="98"/>
      <c r="L2759" s="98"/>
      <c r="M2759" s="98"/>
      <c r="R2759" s="98"/>
      <c r="S2759" s="98"/>
      <c r="T2759" s="98"/>
      <c r="U2759" s="98"/>
      <c r="V2759" s="98"/>
      <c r="W2759" s="98"/>
      <c r="X2759" s="98"/>
      <c r="Y2759" s="98"/>
      <c r="Z2759" s="98"/>
      <c r="AA2759" s="98"/>
      <c r="AE2759" s="98"/>
      <c r="AF2759" s="98"/>
      <c r="AG2759" s="98"/>
      <c r="AH2759" s="98"/>
      <c r="AI2759" s="98"/>
      <c r="AJ2759" s="98"/>
      <c r="AK2759" s="98"/>
    </row>
    <row r="2760" ht="14.25">
      <c r="A2760" s="98"/>
      <c r="B2760" s="98"/>
      <c r="C2760" s="98"/>
      <c r="D2760" s="98"/>
      <c r="E2760" s="98"/>
      <c r="F2760" s="98"/>
      <c r="G2760" s="98"/>
      <c r="H2760" s="98"/>
      <c r="I2760" s="98"/>
      <c r="J2760" s="98"/>
      <c r="K2760" s="98"/>
      <c r="L2760" s="98"/>
      <c r="M2760" s="98"/>
      <c r="R2760" s="98"/>
      <c r="S2760" s="98"/>
      <c r="T2760" s="98"/>
      <c r="U2760" s="98"/>
      <c r="V2760" s="98"/>
      <c r="W2760" s="98"/>
      <c r="X2760" s="98"/>
      <c r="Y2760" s="98"/>
      <c r="Z2760" s="98"/>
      <c r="AA2760" s="98"/>
      <c r="AE2760" s="98"/>
      <c r="AF2760" s="98"/>
      <c r="AG2760" s="98"/>
      <c r="AH2760" s="98"/>
      <c r="AI2760" s="98"/>
      <c r="AJ2760" s="98"/>
      <c r="AK2760" s="98"/>
    </row>
    <row r="2761" ht="14.25">
      <c r="A2761" s="98"/>
      <c r="B2761" s="98"/>
      <c r="C2761" s="98"/>
      <c r="D2761" s="98"/>
      <c r="E2761" s="98"/>
      <c r="F2761" s="98"/>
      <c r="G2761" s="98"/>
      <c r="H2761" s="98"/>
      <c r="I2761" s="98"/>
      <c r="J2761" s="98"/>
      <c r="K2761" s="98"/>
      <c r="L2761" s="98"/>
      <c r="M2761" s="98"/>
      <c r="R2761" s="98"/>
      <c r="S2761" s="98"/>
      <c r="T2761" s="98"/>
      <c r="U2761" s="98"/>
      <c r="V2761" s="98"/>
      <c r="W2761" s="98"/>
      <c r="X2761" s="98"/>
      <c r="Y2761" s="98"/>
      <c r="Z2761" s="98"/>
      <c r="AA2761" s="98"/>
      <c r="AE2761" s="98"/>
      <c r="AF2761" s="98"/>
      <c r="AG2761" s="98"/>
      <c r="AH2761" s="98"/>
      <c r="AI2761" s="98"/>
      <c r="AJ2761" s="98"/>
      <c r="AK2761" s="98"/>
    </row>
    <row r="2762" ht="14.25">
      <c r="A2762" s="98"/>
      <c r="B2762" s="98"/>
      <c r="C2762" s="98"/>
      <c r="D2762" s="98"/>
      <c r="E2762" s="98"/>
      <c r="F2762" s="98"/>
      <c r="G2762" s="98"/>
      <c r="H2762" s="98"/>
      <c r="I2762" s="98"/>
      <c r="J2762" s="98"/>
      <c r="K2762" s="98"/>
      <c r="L2762" s="98"/>
      <c r="M2762" s="98"/>
      <c r="R2762" s="98"/>
      <c r="S2762" s="98"/>
      <c r="T2762" s="98"/>
      <c r="U2762" s="98"/>
      <c r="V2762" s="98"/>
      <c r="W2762" s="98"/>
      <c r="X2762" s="98"/>
      <c r="Y2762" s="98"/>
      <c r="Z2762" s="98"/>
      <c r="AA2762" s="98"/>
      <c r="AE2762" s="98"/>
      <c r="AF2762" s="98"/>
      <c r="AG2762" s="98"/>
      <c r="AH2762" s="98"/>
      <c r="AI2762" s="98"/>
      <c r="AJ2762" s="98"/>
      <c r="AK2762" s="98"/>
    </row>
    <row r="2763" ht="14.25">
      <c r="A2763" s="98"/>
      <c r="B2763" s="98"/>
      <c r="C2763" s="98"/>
      <c r="D2763" s="98"/>
      <c r="E2763" s="98"/>
      <c r="F2763" s="98"/>
      <c r="G2763" s="98"/>
      <c r="H2763" s="98"/>
      <c r="I2763" s="98"/>
      <c r="J2763" s="98"/>
      <c r="K2763" s="98"/>
      <c r="L2763" s="98"/>
      <c r="M2763" s="98"/>
      <c r="R2763" s="98"/>
      <c r="S2763" s="98"/>
      <c r="T2763" s="98"/>
      <c r="U2763" s="98"/>
      <c r="V2763" s="98"/>
      <c r="W2763" s="98"/>
      <c r="X2763" s="98"/>
      <c r="Y2763" s="98"/>
      <c r="Z2763" s="98"/>
      <c r="AA2763" s="98"/>
      <c r="AE2763" s="98"/>
      <c r="AF2763" s="98"/>
      <c r="AG2763" s="98"/>
      <c r="AH2763" s="98"/>
      <c r="AI2763" s="98"/>
      <c r="AJ2763" s="98"/>
      <c r="AK2763" s="98"/>
    </row>
    <row r="2764" ht="14.25">
      <c r="A2764" s="98"/>
      <c r="B2764" s="98"/>
      <c r="C2764" s="98"/>
      <c r="D2764" s="98"/>
      <c r="E2764" s="98"/>
      <c r="F2764" s="98"/>
      <c r="G2764" s="98"/>
      <c r="H2764" s="98"/>
      <c r="I2764" s="98"/>
      <c r="J2764" s="98"/>
      <c r="K2764" s="98"/>
      <c r="L2764" s="98"/>
      <c r="M2764" s="98"/>
      <c r="R2764" s="98"/>
      <c r="S2764" s="98"/>
      <c r="T2764" s="98"/>
      <c r="U2764" s="98"/>
      <c r="V2764" s="98"/>
      <c r="W2764" s="98"/>
      <c r="X2764" s="98"/>
      <c r="Y2764" s="98"/>
      <c r="Z2764" s="98"/>
      <c r="AA2764" s="98"/>
      <c r="AE2764" s="98"/>
      <c r="AF2764" s="98"/>
      <c r="AG2764" s="98"/>
      <c r="AH2764" s="98"/>
      <c r="AI2764" s="98"/>
      <c r="AJ2764" s="98"/>
      <c r="AK2764" s="98"/>
    </row>
    <row r="2765" ht="14.25">
      <c r="A2765" s="98"/>
      <c r="B2765" s="98"/>
      <c r="C2765" s="98"/>
      <c r="D2765" s="98"/>
      <c r="E2765" s="98"/>
      <c r="F2765" s="98"/>
      <c r="G2765" s="98"/>
      <c r="H2765" s="98"/>
      <c r="I2765" s="98"/>
      <c r="J2765" s="98"/>
      <c r="K2765" s="98"/>
      <c r="L2765" s="98"/>
      <c r="M2765" s="98"/>
      <c r="R2765" s="98"/>
      <c r="S2765" s="98"/>
      <c r="T2765" s="98"/>
      <c r="U2765" s="98"/>
      <c r="V2765" s="98"/>
      <c r="W2765" s="98"/>
      <c r="X2765" s="98"/>
      <c r="Y2765" s="98"/>
      <c r="Z2765" s="98"/>
      <c r="AA2765" s="98"/>
      <c r="AE2765" s="98"/>
      <c r="AF2765" s="98"/>
      <c r="AG2765" s="98"/>
      <c r="AH2765" s="98"/>
      <c r="AI2765" s="98"/>
      <c r="AJ2765" s="98"/>
      <c r="AK2765" s="98"/>
    </row>
    <row r="2766" ht="14.25">
      <c r="A2766" s="98"/>
      <c r="B2766" s="98"/>
      <c r="C2766" s="98"/>
      <c r="D2766" s="98"/>
      <c r="E2766" s="98"/>
      <c r="F2766" s="98"/>
      <c r="G2766" s="98"/>
      <c r="H2766" s="98"/>
      <c r="I2766" s="98"/>
      <c r="J2766" s="98"/>
      <c r="K2766" s="98"/>
      <c r="L2766" s="98"/>
      <c r="M2766" s="98"/>
      <c r="R2766" s="98"/>
      <c r="S2766" s="98"/>
      <c r="T2766" s="98"/>
      <c r="U2766" s="98"/>
      <c r="V2766" s="98"/>
      <c r="W2766" s="98"/>
      <c r="X2766" s="98"/>
      <c r="Y2766" s="98"/>
      <c r="Z2766" s="98"/>
      <c r="AA2766" s="98"/>
      <c r="AE2766" s="98"/>
      <c r="AF2766" s="98"/>
      <c r="AG2766" s="98"/>
      <c r="AH2766" s="98"/>
      <c r="AI2766" s="98"/>
      <c r="AJ2766" s="98"/>
      <c r="AK2766" s="98"/>
    </row>
    <row r="2767" ht="14.25">
      <c r="A2767" s="98"/>
      <c r="B2767" s="98"/>
      <c r="C2767" s="98"/>
      <c r="D2767" s="98"/>
      <c r="E2767" s="98"/>
      <c r="F2767" s="98"/>
      <c r="G2767" s="98"/>
      <c r="H2767" s="98"/>
      <c r="I2767" s="98"/>
      <c r="J2767" s="98"/>
      <c r="K2767" s="98"/>
      <c r="L2767" s="98"/>
      <c r="M2767" s="98"/>
      <c r="R2767" s="98"/>
      <c r="S2767" s="98"/>
      <c r="T2767" s="98"/>
      <c r="U2767" s="98"/>
      <c r="V2767" s="98"/>
      <c r="W2767" s="98"/>
      <c r="X2767" s="98"/>
      <c r="Y2767" s="98"/>
      <c r="Z2767" s="98"/>
      <c r="AA2767" s="98"/>
      <c r="AE2767" s="98"/>
      <c r="AF2767" s="98"/>
      <c r="AG2767" s="98"/>
      <c r="AH2767" s="98"/>
      <c r="AI2767" s="98"/>
      <c r="AJ2767" s="98"/>
      <c r="AK2767" s="98"/>
    </row>
    <row r="2768" ht="14.25">
      <c r="A2768" s="98"/>
      <c r="B2768" s="98"/>
      <c r="C2768" s="98"/>
      <c r="D2768" s="98"/>
      <c r="E2768" s="98"/>
      <c r="F2768" s="98"/>
      <c r="G2768" s="98"/>
      <c r="H2768" s="98"/>
      <c r="I2768" s="98"/>
      <c r="J2768" s="98"/>
      <c r="K2768" s="98"/>
      <c r="L2768" s="98"/>
      <c r="M2768" s="98"/>
      <c r="R2768" s="98"/>
      <c r="S2768" s="98"/>
      <c r="T2768" s="98"/>
      <c r="U2768" s="98"/>
      <c r="V2768" s="98"/>
      <c r="W2768" s="98"/>
      <c r="X2768" s="98"/>
      <c r="Y2768" s="98"/>
      <c r="Z2768" s="98"/>
      <c r="AA2768" s="98"/>
      <c r="AE2768" s="98"/>
      <c r="AF2768" s="98"/>
      <c r="AG2768" s="98"/>
      <c r="AH2768" s="98"/>
      <c r="AI2768" s="98"/>
      <c r="AJ2768" s="98"/>
      <c r="AK2768" s="98"/>
    </row>
    <row r="2769" ht="14.25">
      <c r="A2769" s="98"/>
      <c r="B2769" s="98"/>
      <c r="C2769" s="98"/>
      <c r="D2769" s="98"/>
      <c r="E2769" s="98"/>
      <c r="F2769" s="98"/>
      <c r="G2769" s="98"/>
      <c r="H2769" s="98"/>
      <c r="I2769" s="98"/>
      <c r="J2769" s="98"/>
      <c r="K2769" s="98"/>
      <c r="L2769" s="98"/>
      <c r="M2769" s="98"/>
      <c r="R2769" s="98"/>
      <c r="S2769" s="98"/>
      <c r="T2769" s="98"/>
      <c r="U2769" s="98"/>
      <c r="V2769" s="98"/>
      <c r="W2769" s="98"/>
      <c r="X2769" s="98"/>
      <c r="Y2769" s="98"/>
      <c r="Z2769" s="98"/>
      <c r="AA2769" s="98"/>
      <c r="AE2769" s="98"/>
      <c r="AF2769" s="98"/>
      <c r="AG2769" s="98"/>
      <c r="AH2769" s="98"/>
      <c r="AI2769" s="98"/>
      <c r="AJ2769" s="98"/>
      <c r="AK2769" s="98"/>
    </row>
    <row r="2770" ht="14.25">
      <c r="A2770" s="98"/>
      <c r="B2770" s="98"/>
      <c r="C2770" s="98"/>
      <c r="D2770" s="98"/>
      <c r="E2770" s="98"/>
      <c r="F2770" s="98"/>
      <c r="G2770" s="98"/>
      <c r="H2770" s="98"/>
      <c r="I2770" s="98"/>
      <c r="J2770" s="98"/>
      <c r="K2770" s="98"/>
      <c r="L2770" s="98"/>
      <c r="M2770" s="98"/>
      <c r="R2770" s="98"/>
      <c r="S2770" s="98"/>
      <c r="T2770" s="98"/>
      <c r="U2770" s="98"/>
      <c r="V2770" s="98"/>
      <c r="W2770" s="98"/>
      <c r="X2770" s="98"/>
      <c r="Y2770" s="98"/>
      <c r="Z2770" s="98"/>
      <c r="AA2770" s="98"/>
      <c r="AE2770" s="98"/>
      <c r="AF2770" s="98"/>
      <c r="AG2770" s="98"/>
      <c r="AH2770" s="98"/>
      <c r="AI2770" s="98"/>
      <c r="AJ2770" s="98"/>
      <c r="AK2770" s="98"/>
    </row>
    <row r="2771" ht="14.25">
      <c r="A2771" s="98"/>
      <c r="B2771" s="98"/>
      <c r="C2771" s="98"/>
      <c r="D2771" s="98"/>
      <c r="E2771" s="98"/>
      <c r="F2771" s="98"/>
      <c r="G2771" s="98"/>
      <c r="H2771" s="98"/>
      <c r="I2771" s="98"/>
      <c r="J2771" s="98"/>
      <c r="K2771" s="98"/>
      <c r="L2771" s="98"/>
      <c r="M2771" s="98"/>
      <c r="R2771" s="98"/>
      <c r="S2771" s="98"/>
      <c r="T2771" s="98"/>
      <c r="U2771" s="98"/>
      <c r="V2771" s="98"/>
      <c r="W2771" s="98"/>
      <c r="X2771" s="98"/>
      <c r="Y2771" s="98"/>
      <c r="Z2771" s="98"/>
      <c r="AA2771" s="98"/>
      <c r="AE2771" s="98"/>
      <c r="AF2771" s="98"/>
      <c r="AG2771" s="98"/>
      <c r="AH2771" s="98"/>
      <c r="AI2771" s="98"/>
      <c r="AJ2771" s="98"/>
      <c r="AK2771" s="98"/>
    </row>
    <row r="2772" ht="14.25">
      <c r="A2772" s="98"/>
      <c r="B2772" s="98"/>
      <c r="C2772" s="98"/>
      <c r="D2772" s="98"/>
      <c r="E2772" s="98"/>
      <c r="F2772" s="98"/>
      <c r="G2772" s="98"/>
      <c r="H2772" s="98"/>
      <c r="I2772" s="98"/>
      <c r="J2772" s="98"/>
      <c r="K2772" s="98"/>
      <c r="L2772" s="98"/>
      <c r="M2772" s="98"/>
      <c r="R2772" s="98"/>
      <c r="S2772" s="98"/>
      <c r="T2772" s="98"/>
      <c r="U2772" s="98"/>
      <c r="V2772" s="98"/>
      <c r="W2772" s="98"/>
      <c r="X2772" s="98"/>
      <c r="Y2772" s="98"/>
      <c r="Z2772" s="98"/>
      <c r="AA2772" s="98"/>
      <c r="AE2772" s="98"/>
      <c r="AF2772" s="98"/>
      <c r="AG2772" s="98"/>
      <c r="AH2772" s="98"/>
      <c r="AI2772" s="98"/>
      <c r="AJ2772" s="98"/>
      <c r="AK2772" s="98"/>
    </row>
    <row r="2773" ht="14.25">
      <c r="A2773" s="98"/>
      <c r="B2773" s="98"/>
      <c r="C2773" s="98"/>
      <c r="D2773" s="98"/>
      <c r="E2773" s="98"/>
      <c r="F2773" s="98"/>
      <c r="G2773" s="98"/>
      <c r="H2773" s="98"/>
      <c r="I2773" s="98"/>
      <c r="J2773" s="98"/>
      <c r="K2773" s="98"/>
      <c r="L2773" s="98"/>
      <c r="M2773" s="98"/>
      <c r="R2773" s="98"/>
      <c r="S2773" s="98"/>
      <c r="T2773" s="98"/>
      <c r="U2773" s="98"/>
      <c r="V2773" s="98"/>
      <c r="W2773" s="98"/>
      <c r="X2773" s="98"/>
      <c r="Y2773" s="98"/>
      <c r="Z2773" s="98"/>
      <c r="AA2773" s="98"/>
      <c r="AE2773" s="98"/>
      <c r="AF2773" s="98"/>
      <c r="AG2773" s="98"/>
      <c r="AH2773" s="98"/>
      <c r="AI2773" s="98"/>
      <c r="AJ2773" s="98"/>
      <c r="AK2773" s="98"/>
    </row>
    <row r="2774" ht="14.25">
      <c r="A2774" s="98"/>
      <c r="B2774" s="98"/>
      <c r="C2774" s="98"/>
      <c r="D2774" s="98"/>
      <c r="E2774" s="98"/>
      <c r="F2774" s="98"/>
      <c r="G2774" s="98"/>
      <c r="H2774" s="98"/>
      <c r="I2774" s="98"/>
      <c r="J2774" s="98"/>
      <c r="K2774" s="98"/>
      <c r="L2774" s="98"/>
      <c r="M2774" s="98"/>
      <c r="R2774" s="98"/>
      <c r="S2774" s="98"/>
      <c r="T2774" s="98"/>
      <c r="U2774" s="98"/>
      <c r="V2774" s="98"/>
      <c r="W2774" s="98"/>
      <c r="X2774" s="98"/>
      <c r="Y2774" s="98"/>
      <c r="Z2774" s="98"/>
      <c r="AA2774" s="98"/>
      <c r="AE2774" s="98"/>
      <c r="AF2774" s="98"/>
      <c r="AG2774" s="98"/>
      <c r="AH2774" s="98"/>
      <c r="AI2774" s="98"/>
      <c r="AJ2774" s="98"/>
      <c r="AK2774" s="98"/>
    </row>
    <row r="2775" ht="14.25">
      <c r="A2775" s="98"/>
      <c r="B2775" s="98"/>
      <c r="C2775" s="98"/>
      <c r="D2775" s="98"/>
      <c r="E2775" s="98"/>
      <c r="F2775" s="98"/>
      <c r="G2775" s="98"/>
      <c r="H2775" s="98"/>
      <c r="I2775" s="98"/>
      <c r="J2775" s="98"/>
      <c r="K2775" s="98"/>
      <c r="L2775" s="98"/>
      <c r="M2775" s="98"/>
      <c r="R2775" s="98"/>
      <c r="S2775" s="98"/>
      <c r="T2775" s="98"/>
      <c r="U2775" s="98"/>
      <c r="V2775" s="98"/>
      <c r="W2775" s="98"/>
      <c r="X2775" s="98"/>
      <c r="Y2775" s="98"/>
      <c r="Z2775" s="98"/>
      <c r="AA2775" s="98"/>
      <c r="AE2775" s="98"/>
      <c r="AF2775" s="98"/>
      <c r="AG2775" s="98"/>
      <c r="AH2775" s="98"/>
      <c r="AI2775" s="98"/>
      <c r="AJ2775" s="98"/>
      <c r="AK2775" s="98"/>
    </row>
    <row r="2776" ht="14.25">
      <c r="A2776" s="98"/>
      <c r="B2776" s="98"/>
      <c r="C2776" s="98"/>
      <c r="D2776" s="98"/>
      <c r="E2776" s="98"/>
      <c r="F2776" s="98"/>
      <c r="G2776" s="98"/>
      <c r="H2776" s="98"/>
      <c r="I2776" s="98"/>
      <c r="J2776" s="98"/>
      <c r="K2776" s="98"/>
      <c r="L2776" s="98"/>
      <c r="M2776" s="98"/>
      <c r="R2776" s="98"/>
      <c r="S2776" s="98"/>
      <c r="T2776" s="98"/>
      <c r="U2776" s="98"/>
      <c r="V2776" s="98"/>
      <c r="W2776" s="98"/>
      <c r="X2776" s="98"/>
      <c r="Y2776" s="98"/>
      <c r="Z2776" s="98"/>
      <c r="AA2776" s="98"/>
      <c r="AE2776" s="98"/>
      <c r="AF2776" s="98"/>
      <c r="AG2776" s="98"/>
      <c r="AH2776" s="98"/>
      <c r="AI2776" s="98"/>
      <c r="AJ2776" s="98"/>
      <c r="AK2776" s="98"/>
    </row>
    <row r="2777" ht="14.25">
      <c r="A2777" s="98"/>
      <c r="B2777" s="98"/>
      <c r="C2777" s="98"/>
      <c r="D2777" s="98"/>
      <c r="E2777" s="98"/>
      <c r="F2777" s="98"/>
      <c r="G2777" s="98"/>
      <c r="H2777" s="98"/>
      <c r="I2777" s="98"/>
      <c r="J2777" s="98"/>
      <c r="K2777" s="98"/>
      <c r="L2777" s="98"/>
      <c r="M2777" s="98"/>
      <c r="R2777" s="98"/>
      <c r="S2777" s="98"/>
      <c r="T2777" s="98"/>
      <c r="U2777" s="98"/>
      <c r="V2777" s="98"/>
      <c r="W2777" s="98"/>
      <c r="X2777" s="98"/>
      <c r="Y2777" s="98"/>
      <c r="Z2777" s="98"/>
      <c r="AA2777" s="98"/>
      <c r="AE2777" s="98"/>
      <c r="AF2777" s="98"/>
      <c r="AG2777" s="98"/>
      <c r="AH2777" s="98"/>
      <c r="AI2777" s="98"/>
      <c r="AJ2777" s="98"/>
      <c r="AK2777" s="98"/>
    </row>
    <row r="2778" ht="14.25">
      <c r="A2778" s="98"/>
      <c r="B2778" s="98"/>
      <c r="C2778" s="98"/>
      <c r="D2778" s="98"/>
      <c r="E2778" s="98"/>
      <c r="F2778" s="98"/>
      <c r="G2778" s="98"/>
      <c r="H2778" s="98"/>
      <c r="I2778" s="98"/>
      <c r="J2778" s="98"/>
      <c r="K2778" s="98"/>
      <c r="L2778" s="98"/>
      <c r="M2778" s="98"/>
      <c r="R2778" s="98"/>
      <c r="S2778" s="98"/>
      <c r="T2778" s="98"/>
      <c r="U2778" s="98"/>
      <c r="V2778" s="98"/>
      <c r="W2778" s="98"/>
      <c r="X2778" s="98"/>
      <c r="Y2778" s="98"/>
      <c r="Z2778" s="98"/>
      <c r="AA2778" s="98"/>
      <c r="AE2778" s="98"/>
      <c r="AF2778" s="98"/>
      <c r="AG2778" s="98"/>
      <c r="AH2778" s="98"/>
      <c r="AI2778" s="98"/>
      <c r="AJ2778" s="98"/>
      <c r="AK2778" s="98"/>
    </row>
    <row r="2779" ht="14.25">
      <c r="A2779" s="98"/>
      <c r="B2779" s="98"/>
      <c r="C2779" s="98"/>
      <c r="D2779" s="98"/>
      <c r="E2779" s="98"/>
      <c r="F2779" s="98"/>
      <c r="G2779" s="98"/>
      <c r="H2779" s="98"/>
      <c r="I2779" s="98"/>
      <c r="J2779" s="98"/>
      <c r="K2779" s="98"/>
      <c r="L2779" s="98"/>
      <c r="M2779" s="98"/>
      <c r="R2779" s="98"/>
      <c r="S2779" s="98"/>
      <c r="T2779" s="98"/>
      <c r="U2779" s="98"/>
      <c r="V2779" s="98"/>
      <c r="W2779" s="98"/>
      <c r="X2779" s="98"/>
      <c r="Y2779" s="98"/>
      <c r="Z2779" s="98"/>
      <c r="AA2779" s="98"/>
      <c r="AE2779" s="98"/>
      <c r="AF2779" s="98"/>
      <c r="AG2779" s="98"/>
      <c r="AH2779" s="98"/>
      <c r="AI2779" s="98"/>
      <c r="AJ2779" s="98"/>
      <c r="AK2779" s="98"/>
    </row>
    <row r="2780" ht="14.25">
      <c r="A2780" s="98"/>
      <c r="B2780" s="98"/>
      <c r="C2780" s="98"/>
      <c r="D2780" s="98"/>
      <c r="E2780" s="98"/>
      <c r="F2780" s="98"/>
      <c r="G2780" s="98"/>
      <c r="H2780" s="98"/>
      <c r="I2780" s="98"/>
      <c r="J2780" s="98"/>
      <c r="K2780" s="98"/>
      <c r="L2780" s="98"/>
      <c r="M2780" s="98"/>
      <c r="R2780" s="98"/>
      <c r="S2780" s="98"/>
      <c r="T2780" s="98"/>
      <c r="U2780" s="98"/>
      <c r="V2780" s="98"/>
      <c r="W2780" s="98"/>
      <c r="X2780" s="98"/>
      <c r="Y2780" s="98"/>
      <c r="Z2780" s="98"/>
      <c r="AA2780" s="98"/>
      <c r="AE2780" s="98"/>
      <c r="AF2780" s="98"/>
      <c r="AG2780" s="98"/>
      <c r="AH2780" s="98"/>
      <c r="AI2780" s="98"/>
      <c r="AJ2780" s="98"/>
      <c r="AK2780" s="98"/>
    </row>
    <row r="2781" ht="14.25">
      <c r="A2781" s="98"/>
      <c r="B2781" s="98"/>
      <c r="C2781" s="98"/>
      <c r="D2781" s="98"/>
      <c r="E2781" s="98"/>
      <c r="F2781" s="98"/>
      <c r="G2781" s="98"/>
      <c r="H2781" s="98"/>
      <c r="I2781" s="98"/>
      <c r="J2781" s="98"/>
      <c r="K2781" s="98"/>
      <c r="L2781" s="98"/>
      <c r="M2781" s="98"/>
      <c r="R2781" s="98"/>
      <c r="S2781" s="98"/>
      <c r="T2781" s="98"/>
      <c r="U2781" s="98"/>
      <c r="V2781" s="98"/>
      <c r="W2781" s="98"/>
      <c r="X2781" s="98"/>
      <c r="Y2781" s="98"/>
      <c r="Z2781" s="98"/>
      <c r="AA2781" s="98"/>
      <c r="AE2781" s="98"/>
      <c r="AF2781" s="98"/>
      <c r="AG2781" s="98"/>
      <c r="AH2781" s="98"/>
      <c r="AI2781" s="98"/>
      <c r="AJ2781" s="98"/>
      <c r="AK2781" s="98"/>
    </row>
    <row r="2782" ht="14.25">
      <c r="A2782" s="98"/>
      <c r="B2782" s="98"/>
      <c r="C2782" s="98"/>
      <c r="D2782" s="98"/>
      <c r="E2782" s="98"/>
      <c r="F2782" s="98"/>
      <c r="G2782" s="98"/>
      <c r="H2782" s="98"/>
      <c r="I2782" s="98"/>
      <c r="J2782" s="98"/>
      <c r="K2782" s="98"/>
      <c r="L2782" s="98"/>
      <c r="M2782" s="98"/>
      <c r="R2782" s="98"/>
      <c r="S2782" s="98"/>
      <c r="T2782" s="98"/>
      <c r="U2782" s="98"/>
      <c r="V2782" s="98"/>
      <c r="W2782" s="98"/>
      <c r="X2782" s="98"/>
      <c r="Y2782" s="98"/>
      <c r="Z2782" s="98"/>
      <c r="AA2782" s="98"/>
      <c r="AE2782" s="98"/>
      <c r="AF2782" s="98"/>
      <c r="AG2782" s="98"/>
      <c r="AH2782" s="98"/>
      <c r="AI2782" s="98"/>
      <c r="AJ2782" s="98"/>
      <c r="AK2782" s="98"/>
    </row>
    <row r="2783" ht="14.25">
      <c r="A2783" s="98"/>
      <c r="B2783" s="98"/>
      <c r="C2783" s="98"/>
      <c r="D2783" s="98"/>
      <c r="E2783" s="98"/>
      <c r="F2783" s="98"/>
      <c r="G2783" s="98"/>
      <c r="H2783" s="98"/>
      <c r="I2783" s="98"/>
      <c r="J2783" s="98"/>
      <c r="K2783" s="98"/>
      <c r="L2783" s="98"/>
      <c r="M2783" s="98"/>
      <c r="R2783" s="98"/>
      <c r="S2783" s="98"/>
      <c r="T2783" s="98"/>
      <c r="U2783" s="98"/>
      <c r="V2783" s="98"/>
      <c r="W2783" s="98"/>
      <c r="X2783" s="98"/>
      <c r="Y2783" s="98"/>
      <c r="Z2783" s="98"/>
      <c r="AA2783" s="98"/>
      <c r="AE2783" s="98"/>
      <c r="AF2783" s="98"/>
      <c r="AG2783" s="98"/>
      <c r="AH2783" s="98"/>
      <c r="AI2783" s="98"/>
      <c r="AJ2783" s="98"/>
      <c r="AK2783" s="98"/>
    </row>
    <row r="2784" ht="14.25">
      <c r="A2784" s="98"/>
      <c r="B2784" s="98"/>
      <c r="C2784" s="98"/>
      <c r="D2784" s="98"/>
      <c r="E2784" s="98"/>
      <c r="F2784" s="98"/>
      <c r="G2784" s="98"/>
      <c r="H2784" s="98"/>
      <c r="I2784" s="98"/>
      <c r="J2784" s="98"/>
      <c r="K2784" s="98"/>
      <c r="L2784" s="98"/>
      <c r="M2784" s="98"/>
      <c r="R2784" s="98"/>
      <c r="S2784" s="98"/>
      <c r="T2784" s="98"/>
      <c r="U2784" s="98"/>
      <c r="V2784" s="98"/>
      <c r="W2784" s="98"/>
      <c r="X2784" s="98"/>
      <c r="Y2784" s="98"/>
      <c r="Z2784" s="98"/>
      <c r="AA2784" s="98"/>
      <c r="AE2784" s="98"/>
      <c r="AF2784" s="98"/>
      <c r="AG2784" s="98"/>
      <c r="AH2784" s="98"/>
      <c r="AI2784" s="98"/>
      <c r="AJ2784" s="98"/>
      <c r="AK2784" s="98"/>
    </row>
    <row r="2785" ht="14.25">
      <c r="A2785" s="98"/>
      <c r="B2785" s="98"/>
      <c r="C2785" s="98"/>
      <c r="D2785" s="98"/>
      <c r="E2785" s="98"/>
      <c r="F2785" s="98"/>
      <c r="G2785" s="98"/>
      <c r="H2785" s="98"/>
      <c r="I2785" s="98"/>
      <c r="J2785" s="98"/>
      <c r="K2785" s="98"/>
      <c r="L2785" s="98"/>
      <c r="M2785" s="98"/>
      <c r="R2785" s="98"/>
      <c r="S2785" s="98"/>
      <c r="T2785" s="98"/>
      <c r="U2785" s="98"/>
      <c r="V2785" s="98"/>
      <c r="W2785" s="98"/>
      <c r="X2785" s="98"/>
      <c r="Y2785" s="98"/>
      <c r="Z2785" s="98"/>
      <c r="AA2785" s="98"/>
      <c r="AE2785" s="98"/>
      <c r="AF2785" s="98"/>
      <c r="AG2785" s="98"/>
      <c r="AH2785" s="98"/>
      <c r="AI2785" s="98"/>
      <c r="AJ2785" s="98"/>
      <c r="AK2785" s="98"/>
    </row>
    <row r="2786" ht="14.25">
      <c r="A2786" s="98"/>
      <c r="B2786" s="98"/>
      <c r="C2786" s="98"/>
      <c r="D2786" s="98"/>
      <c r="E2786" s="98"/>
      <c r="F2786" s="98"/>
      <c r="G2786" s="98"/>
      <c r="H2786" s="98"/>
      <c r="I2786" s="98"/>
      <c r="J2786" s="98"/>
      <c r="K2786" s="98"/>
      <c r="L2786" s="98"/>
      <c r="M2786" s="98"/>
      <c r="R2786" s="98"/>
      <c r="S2786" s="98"/>
      <c r="T2786" s="98"/>
      <c r="U2786" s="98"/>
      <c r="V2786" s="98"/>
      <c r="W2786" s="98"/>
      <c r="X2786" s="98"/>
      <c r="Y2786" s="98"/>
      <c r="Z2786" s="98"/>
      <c r="AA2786" s="98"/>
      <c r="AE2786" s="98"/>
      <c r="AF2786" s="98"/>
      <c r="AG2786" s="98"/>
      <c r="AH2786" s="98"/>
      <c r="AI2786" s="98"/>
      <c r="AJ2786" s="98"/>
      <c r="AK2786" s="98"/>
    </row>
    <row r="2787" ht="14.25">
      <c r="A2787" s="98"/>
      <c r="B2787" s="98"/>
      <c r="C2787" s="98"/>
      <c r="D2787" s="98"/>
      <c r="E2787" s="98"/>
      <c r="F2787" s="98"/>
      <c r="G2787" s="98"/>
      <c r="H2787" s="98"/>
      <c r="I2787" s="98"/>
      <c r="J2787" s="98"/>
      <c r="K2787" s="98"/>
      <c r="L2787" s="98"/>
      <c r="M2787" s="98"/>
      <c r="R2787" s="98"/>
      <c r="S2787" s="98"/>
      <c r="T2787" s="98"/>
      <c r="U2787" s="98"/>
      <c r="V2787" s="98"/>
      <c r="W2787" s="98"/>
      <c r="X2787" s="98"/>
      <c r="Y2787" s="98"/>
      <c r="Z2787" s="98"/>
      <c r="AA2787" s="98"/>
      <c r="AE2787" s="98"/>
      <c r="AF2787" s="98"/>
      <c r="AG2787" s="98"/>
      <c r="AH2787" s="98"/>
      <c r="AI2787" s="98"/>
      <c r="AJ2787" s="98"/>
      <c r="AK2787" s="98"/>
    </row>
    <row r="2788" ht="14.25">
      <c r="A2788" s="98"/>
      <c r="B2788" s="98"/>
      <c r="C2788" s="98"/>
      <c r="D2788" s="98"/>
      <c r="E2788" s="98"/>
      <c r="F2788" s="98"/>
      <c r="G2788" s="98"/>
      <c r="H2788" s="98"/>
      <c r="I2788" s="98"/>
      <c r="J2788" s="98"/>
      <c r="K2788" s="98"/>
      <c r="L2788" s="98"/>
      <c r="M2788" s="98"/>
      <c r="R2788" s="98"/>
      <c r="S2788" s="98"/>
      <c r="T2788" s="98"/>
      <c r="U2788" s="98"/>
      <c r="V2788" s="98"/>
      <c r="W2788" s="98"/>
      <c r="X2788" s="98"/>
      <c r="Y2788" s="98"/>
      <c r="Z2788" s="98"/>
      <c r="AA2788" s="98"/>
      <c r="AE2788" s="98"/>
      <c r="AF2788" s="98"/>
      <c r="AG2788" s="98"/>
      <c r="AH2788" s="98"/>
      <c r="AI2788" s="98"/>
      <c r="AJ2788" s="98"/>
      <c r="AK2788" s="98"/>
    </row>
    <row r="2789" ht="14.25">
      <c r="A2789" s="98"/>
      <c r="B2789" s="98"/>
      <c r="C2789" s="98"/>
      <c r="D2789" s="98"/>
      <c r="E2789" s="98"/>
      <c r="F2789" s="98"/>
      <c r="G2789" s="98"/>
      <c r="H2789" s="98"/>
      <c r="I2789" s="98"/>
      <c r="J2789" s="98"/>
      <c r="K2789" s="98"/>
      <c r="L2789" s="98"/>
      <c r="M2789" s="98"/>
      <c r="R2789" s="98"/>
      <c r="S2789" s="98"/>
      <c r="T2789" s="98"/>
      <c r="U2789" s="98"/>
      <c r="V2789" s="98"/>
      <c r="W2789" s="98"/>
      <c r="X2789" s="98"/>
      <c r="Y2789" s="98"/>
      <c r="Z2789" s="98"/>
      <c r="AA2789" s="98"/>
      <c r="AE2789" s="98"/>
      <c r="AF2789" s="98"/>
      <c r="AG2789" s="98"/>
      <c r="AH2789" s="98"/>
      <c r="AI2789" s="98"/>
      <c r="AJ2789" s="98"/>
      <c r="AK2789" s="98"/>
    </row>
    <row r="2790" ht="14.25">
      <c r="A2790" s="98"/>
      <c r="B2790" s="98"/>
      <c r="C2790" s="98"/>
      <c r="D2790" s="98"/>
      <c r="E2790" s="98"/>
      <c r="F2790" s="98"/>
      <c r="G2790" s="98"/>
      <c r="H2790" s="98"/>
      <c r="I2790" s="98"/>
      <c r="J2790" s="98"/>
      <c r="K2790" s="98"/>
      <c r="L2790" s="98"/>
      <c r="M2790" s="98"/>
      <c r="R2790" s="98"/>
      <c r="S2790" s="98"/>
      <c r="T2790" s="98"/>
      <c r="U2790" s="98"/>
      <c r="V2790" s="98"/>
      <c r="W2790" s="98"/>
      <c r="X2790" s="98"/>
      <c r="Y2790" s="98"/>
      <c r="Z2790" s="98"/>
      <c r="AA2790" s="98"/>
      <c r="AE2790" s="98"/>
      <c r="AF2790" s="98"/>
      <c r="AG2790" s="98"/>
      <c r="AH2790" s="98"/>
      <c r="AI2790" s="98"/>
      <c r="AJ2790" s="98"/>
      <c r="AK2790" s="98"/>
    </row>
    <row r="2791" ht="14.25">
      <c r="A2791" s="98"/>
      <c r="B2791" s="98"/>
      <c r="C2791" s="98"/>
      <c r="D2791" s="98"/>
      <c r="E2791" s="98"/>
      <c r="F2791" s="98"/>
      <c r="G2791" s="98"/>
      <c r="H2791" s="98"/>
      <c r="I2791" s="98"/>
      <c r="J2791" s="98"/>
      <c r="K2791" s="98"/>
      <c r="L2791" s="98"/>
      <c r="M2791" s="98"/>
      <c r="R2791" s="98"/>
      <c r="S2791" s="98"/>
      <c r="T2791" s="98"/>
      <c r="U2791" s="98"/>
      <c r="V2791" s="98"/>
      <c r="W2791" s="98"/>
      <c r="X2791" s="98"/>
      <c r="Y2791" s="98"/>
      <c r="Z2791" s="98"/>
      <c r="AA2791" s="98"/>
      <c r="AE2791" s="98"/>
      <c r="AF2791" s="98"/>
      <c r="AG2791" s="98"/>
      <c r="AH2791" s="98"/>
      <c r="AI2791" s="98"/>
      <c r="AJ2791" s="98"/>
      <c r="AK2791" s="98"/>
    </row>
    <row r="2792" ht="14.25">
      <c r="A2792" s="98"/>
      <c r="B2792" s="98"/>
      <c r="C2792" s="98"/>
      <c r="D2792" s="98"/>
      <c r="E2792" s="98"/>
      <c r="F2792" s="98"/>
      <c r="G2792" s="98"/>
      <c r="H2792" s="98"/>
      <c r="I2792" s="98"/>
      <c r="J2792" s="98"/>
      <c r="K2792" s="98"/>
      <c r="L2792" s="98"/>
      <c r="M2792" s="98"/>
      <c r="R2792" s="98"/>
      <c r="S2792" s="98"/>
      <c r="T2792" s="98"/>
      <c r="U2792" s="98"/>
      <c r="V2792" s="98"/>
      <c r="W2792" s="98"/>
      <c r="X2792" s="98"/>
      <c r="Y2792" s="98"/>
      <c r="Z2792" s="98"/>
      <c r="AA2792" s="98"/>
      <c r="AE2792" s="98"/>
      <c r="AF2792" s="98"/>
      <c r="AG2792" s="98"/>
      <c r="AH2792" s="98"/>
      <c r="AI2792" s="98"/>
      <c r="AJ2792" s="98"/>
      <c r="AK2792" s="98"/>
    </row>
    <row r="2793" ht="14.25">
      <c r="A2793" s="98"/>
      <c r="B2793" s="98"/>
      <c r="C2793" s="98"/>
      <c r="D2793" s="98"/>
      <c r="E2793" s="98"/>
      <c r="F2793" s="98"/>
      <c r="G2793" s="98"/>
      <c r="H2793" s="98"/>
      <c r="I2793" s="98"/>
      <c r="J2793" s="98"/>
      <c r="K2793" s="98"/>
      <c r="L2793" s="98"/>
      <c r="M2793" s="98"/>
      <c r="R2793" s="98"/>
      <c r="S2793" s="98"/>
      <c r="T2793" s="98"/>
      <c r="U2793" s="98"/>
      <c r="V2793" s="98"/>
      <c r="W2793" s="98"/>
      <c r="X2793" s="98"/>
      <c r="Y2793" s="98"/>
      <c r="Z2793" s="98"/>
      <c r="AA2793" s="98"/>
      <c r="AE2793" s="98"/>
      <c r="AF2793" s="98"/>
      <c r="AG2793" s="98"/>
      <c r="AH2793" s="98"/>
      <c r="AI2793" s="98"/>
      <c r="AJ2793" s="98"/>
      <c r="AK2793" s="98"/>
    </row>
    <row r="2794" ht="14.25">
      <c r="A2794" s="98"/>
      <c r="B2794" s="98"/>
      <c r="C2794" s="98"/>
      <c r="D2794" s="98"/>
      <c r="E2794" s="98"/>
      <c r="F2794" s="98"/>
      <c r="G2794" s="98"/>
      <c r="H2794" s="98"/>
      <c r="I2794" s="98"/>
      <c r="J2794" s="98"/>
      <c r="K2794" s="98"/>
      <c r="L2794" s="98"/>
      <c r="M2794" s="98"/>
      <c r="R2794" s="98"/>
      <c r="S2794" s="98"/>
      <c r="T2794" s="98"/>
      <c r="U2794" s="98"/>
      <c r="V2794" s="98"/>
      <c r="W2794" s="98"/>
      <c r="X2794" s="98"/>
      <c r="Y2794" s="98"/>
      <c r="Z2794" s="98"/>
      <c r="AA2794" s="98"/>
      <c r="AE2794" s="98"/>
      <c r="AF2794" s="98"/>
      <c r="AG2794" s="98"/>
      <c r="AH2794" s="98"/>
      <c r="AI2794" s="98"/>
      <c r="AJ2794" s="98"/>
      <c r="AK2794" s="98"/>
    </row>
    <row r="2795" ht="14.25">
      <c r="A2795" s="98"/>
      <c r="B2795" s="98"/>
      <c r="C2795" s="98"/>
      <c r="D2795" s="98"/>
      <c r="E2795" s="98"/>
      <c r="F2795" s="98"/>
      <c r="G2795" s="98"/>
      <c r="H2795" s="98"/>
      <c r="I2795" s="98"/>
      <c r="J2795" s="98"/>
      <c r="K2795" s="98"/>
      <c r="L2795" s="98"/>
      <c r="M2795" s="98"/>
      <c r="R2795" s="98"/>
      <c r="S2795" s="98"/>
      <c r="T2795" s="98"/>
      <c r="U2795" s="98"/>
      <c r="V2795" s="98"/>
      <c r="W2795" s="98"/>
      <c r="X2795" s="98"/>
      <c r="Y2795" s="98"/>
      <c r="Z2795" s="98"/>
      <c r="AA2795" s="98"/>
      <c r="AE2795" s="98"/>
      <c r="AF2795" s="98"/>
      <c r="AG2795" s="98"/>
      <c r="AH2795" s="98"/>
      <c r="AI2795" s="98"/>
      <c r="AJ2795" s="98"/>
      <c r="AK2795" s="98"/>
    </row>
    <row r="2796" ht="14.25">
      <c r="A2796" s="98"/>
      <c r="B2796" s="98"/>
      <c r="C2796" s="98"/>
      <c r="D2796" s="98"/>
      <c r="E2796" s="98"/>
      <c r="F2796" s="98"/>
      <c r="G2796" s="98"/>
      <c r="H2796" s="98"/>
      <c r="I2796" s="98"/>
      <c r="J2796" s="98"/>
      <c r="K2796" s="98"/>
      <c r="L2796" s="98"/>
      <c r="M2796" s="98"/>
      <c r="R2796" s="98"/>
      <c r="S2796" s="98"/>
      <c r="T2796" s="98"/>
      <c r="U2796" s="98"/>
      <c r="V2796" s="98"/>
      <c r="W2796" s="98"/>
      <c r="X2796" s="98"/>
      <c r="Y2796" s="98"/>
      <c r="Z2796" s="98"/>
      <c r="AA2796" s="98"/>
      <c r="AE2796" s="98"/>
      <c r="AF2796" s="98"/>
      <c r="AG2796" s="98"/>
      <c r="AH2796" s="98"/>
      <c r="AI2796" s="98"/>
      <c r="AJ2796" s="98"/>
      <c r="AK2796" s="98"/>
    </row>
    <row r="2797" ht="14.25">
      <c r="A2797" s="98"/>
      <c r="B2797" s="98"/>
      <c r="C2797" s="98"/>
      <c r="D2797" s="98"/>
      <c r="E2797" s="98"/>
      <c r="F2797" s="98"/>
      <c r="G2797" s="98"/>
      <c r="H2797" s="98"/>
      <c r="I2797" s="98"/>
      <c r="J2797" s="98"/>
      <c r="K2797" s="98"/>
      <c r="L2797" s="98"/>
      <c r="M2797" s="98"/>
      <c r="R2797" s="98"/>
      <c r="S2797" s="98"/>
      <c r="T2797" s="98"/>
      <c r="U2797" s="98"/>
      <c r="V2797" s="98"/>
      <c r="W2797" s="98"/>
      <c r="X2797" s="98"/>
      <c r="Y2797" s="98"/>
      <c r="Z2797" s="98"/>
      <c r="AA2797" s="98"/>
      <c r="AE2797" s="98"/>
      <c r="AF2797" s="98"/>
      <c r="AG2797" s="98"/>
      <c r="AH2797" s="98"/>
      <c r="AI2797" s="98"/>
      <c r="AJ2797" s="98"/>
      <c r="AK2797" s="98"/>
    </row>
    <row r="2798" ht="14.25">
      <c r="A2798" s="98"/>
      <c r="B2798" s="98"/>
      <c r="C2798" s="98"/>
      <c r="D2798" s="98"/>
      <c r="E2798" s="98"/>
      <c r="F2798" s="98"/>
      <c r="G2798" s="98"/>
      <c r="H2798" s="98"/>
      <c r="I2798" s="98"/>
      <c r="J2798" s="98"/>
      <c r="K2798" s="98"/>
      <c r="L2798" s="98"/>
      <c r="M2798" s="98"/>
      <c r="R2798" s="98"/>
      <c r="S2798" s="98"/>
      <c r="T2798" s="98"/>
      <c r="U2798" s="98"/>
      <c r="V2798" s="98"/>
      <c r="W2798" s="98"/>
      <c r="X2798" s="98"/>
      <c r="Y2798" s="98"/>
      <c r="Z2798" s="98"/>
      <c r="AA2798" s="98"/>
      <c r="AE2798" s="98"/>
      <c r="AF2798" s="98"/>
      <c r="AG2798" s="98"/>
      <c r="AH2798" s="98"/>
      <c r="AI2798" s="98"/>
      <c r="AJ2798" s="98"/>
      <c r="AK2798" s="98"/>
    </row>
    <row r="2799" ht="14.25">
      <c r="A2799" s="98"/>
      <c r="B2799" s="98"/>
      <c r="C2799" s="98"/>
      <c r="D2799" s="98"/>
      <c r="E2799" s="98"/>
      <c r="F2799" s="98"/>
      <c r="G2799" s="98"/>
      <c r="H2799" s="98"/>
      <c r="I2799" s="98"/>
      <c r="J2799" s="98"/>
      <c r="K2799" s="98"/>
      <c r="L2799" s="98"/>
      <c r="M2799" s="98"/>
      <c r="R2799" s="98"/>
      <c r="S2799" s="98"/>
      <c r="T2799" s="98"/>
      <c r="U2799" s="98"/>
      <c r="V2799" s="98"/>
      <c r="W2799" s="98"/>
      <c r="X2799" s="98"/>
      <c r="Y2799" s="98"/>
      <c r="Z2799" s="98"/>
      <c r="AA2799" s="98"/>
      <c r="AE2799" s="98"/>
      <c r="AF2799" s="98"/>
      <c r="AG2799" s="98"/>
      <c r="AH2799" s="98"/>
      <c r="AI2799" s="98"/>
      <c r="AJ2799" s="98"/>
      <c r="AK2799" s="98"/>
    </row>
    <row r="2800" ht="14.25">
      <c r="A2800" s="98"/>
      <c r="B2800" s="98"/>
      <c r="C2800" s="98"/>
      <c r="D2800" s="98"/>
      <c r="E2800" s="98"/>
      <c r="F2800" s="98"/>
      <c r="G2800" s="98"/>
      <c r="H2800" s="98"/>
      <c r="I2800" s="98"/>
      <c r="J2800" s="98"/>
      <c r="K2800" s="98"/>
      <c r="L2800" s="98"/>
      <c r="M2800" s="98"/>
      <c r="R2800" s="98"/>
      <c r="S2800" s="98"/>
      <c r="T2800" s="98"/>
      <c r="U2800" s="98"/>
      <c r="V2800" s="98"/>
      <c r="W2800" s="98"/>
      <c r="X2800" s="98"/>
      <c r="Y2800" s="98"/>
      <c r="Z2800" s="98"/>
      <c r="AA2800" s="98"/>
      <c r="AE2800" s="98"/>
      <c r="AF2800" s="98"/>
      <c r="AG2800" s="98"/>
      <c r="AH2800" s="98"/>
      <c r="AI2800" s="98"/>
      <c r="AJ2800" s="98"/>
      <c r="AK2800" s="98"/>
    </row>
    <row r="2801" ht="14.25">
      <c r="A2801" s="98"/>
      <c r="B2801" s="98"/>
      <c r="C2801" s="98"/>
      <c r="D2801" s="98"/>
      <c r="E2801" s="98"/>
      <c r="F2801" s="98"/>
      <c r="G2801" s="98"/>
      <c r="H2801" s="98"/>
      <c r="I2801" s="98"/>
      <c r="J2801" s="98"/>
      <c r="K2801" s="98"/>
      <c r="L2801" s="98"/>
      <c r="M2801" s="98"/>
      <c r="R2801" s="98"/>
      <c r="S2801" s="98"/>
      <c r="T2801" s="98"/>
      <c r="U2801" s="98"/>
      <c r="V2801" s="98"/>
      <c r="W2801" s="98"/>
      <c r="X2801" s="98"/>
      <c r="Y2801" s="98"/>
      <c r="Z2801" s="98"/>
      <c r="AA2801" s="98"/>
      <c r="AE2801" s="98"/>
      <c r="AF2801" s="98"/>
      <c r="AG2801" s="98"/>
      <c r="AH2801" s="98"/>
      <c r="AI2801" s="98"/>
      <c r="AJ2801" s="98"/>
      <c r="AK2801" s="98"/>
    </row>
    <row r="2802" ht="14.25">
      <c r="A2802" s="98"/>
      <c r="B2802" s="98"/>
      <c r="C2802" s="98"/>
      <c r="D2802" s="98"/>
      <c r="E2802" s="98"/>
      <c r="F2802" s="98"/>
      <c r="G2802" s="98"/>
      <c r="H2802" s="98"/>
      <c r="I2802" s="98"/>
      <c r="J2802" s="98"/>
      <c r="K2802" s="98"/>
      <c r="L2802" s="98"/>
      <c r="M2802" s="98"/>
      <c r="R2802" s="98"/>
      <c r="S2802" s="98"/>
      <c r="T2802" s="98"/>
      <c r="U2802" s="98"/>
      <c r="V2802" s="98"/>
      <c r="W2802" s="98"/>
      <c r="X2802" s="98"/>
      <c r="Y2802" s="98"/>
      <c r="Z2802" s="98"/>
      <c r="AA2802" s="98"/>
      <c r="AE2802" s="98"/>
      <c r="AF2802" s="98"/>
      <c r="AG2802" s="98"/>
      <c r="AH2802" s="98"/>
      <c r="AI2802" s="98"/>
      <c r="AJ2802" s="98"/>
      <c r="AK2802" s="98"/>
    </row>
    <row r="2803" ht="14.25">
      <c r="A2803" s="98"/>
      <c r="B2803" s="98"/>
      <c r="C2803" s="98"/>
      <c r="D2803" s="98"/>
      <c r="E2803" s="98"/>
      <c r="F2803" s="98"/>
      <c r="G2803" s="98"/>
      <c r="H2803" s="98"/>
      <c r="I2803" s="98"/>
      <c r="J2803" s="98"/>
      <c r="K2803" s="98"/>
      <c r="L2803" s="98"/>
      <c r="M2803" s="98"/>
      <c r="R2803" s="98"/>
      <c r="S2803" s="98"/>
      <c r="T2803" s="98"/>
      <c r="U2803" s="98"/>
      <c r="V2803" s="98"/>
      <c r="W2803" s="98"/>
      <c r="X2803" s="98"/>
      <c r="Y2803" s="98"/>
      <c r="Z2803" s="98"/>
      <c r="AA2803" s="98"/>
      <c r="AE2803" s="98"/>
      <c r="AF2803" s="98"/>
      <c r="AG2803" s="98"/>
      <c r="AH2803" s="98"/>
      <c r="AI2803" s="98"/>
      <c r="AJ2803" s="98"/>
      <c r="AK2803" s="98"/>
    </row>
    <row r="2804" ht="14.25">
      <c r="A2804" s="98"/>
      <c r="B2804" s="98"/>
      <c r="C2804" s="98"/>
      <c r="D2804" s="98"/>
      <c r="E2804" s="98"/>
      <c r="F2804" s="98"/>
      <c r="G2804" s="98"/>
      <c r="H2804" s="98"/>
      <c r="I2804" s="98"/>
      <c r="J2804" s="98"/>
      <c r="K2804" s="98"/>
      <c r="L2804" s="98"/>
      <c r="M2804" s="98"/>
      <c r="R2804" s="98"/>
      <c r="S2804" s="98"/>
      <c r="T2804" s="98"/>
      <c r="U2804" s="98"/>
      <c r="V2804" s="98"/>
      <c r="W2804" s="98"/>
      <c r="X2804" s="98"/>
      <c r="Y2804" s="98"/>
      <c r="Z2804" s="98"/>
      <c r="AA2804" s="98"/>
      <c r="AE2804" s="98"/>
      <c r="AF2804" s="98"/>
      <c r="AG2804" s="98"/>
      <c r="AH2804" s="98"/>
      <c r="AI2804" s="98"/>
      <c r="AJ2804" s="98"/>
      <c r="AK2804" s="98"/>
    </row>
    <row r="2805" ht="14.25">
      <c r="A2805" s="98"/>
      <c r="B2805" s="98"/>
      <c r="C2805" s="98"/>
      <c r="D2805" s="98"/>
      <c r="E2805" s="98"/>
      <c r="F2805" s="98"/>
      <c r="G2805" s="98"/>
      <c r="H2805" s="98"/>
      <c r="I2805" s="98"/>
      <c r="J2805" s="98"/>
      <c r="K2805" s="98"/>
      <c r="L2805" s="98"/>
      <c r="M2805" s="98"/>
      <c r="R2805" s="98"/>
      <c r="S2805" s="98"/>
      <c r="T2805" s="98"/>
      <c r="U2805" s="98"/>
      <c r="V2805" s="98"/>
      <c r="W2805" s="98"/>
      <c r="X2805" s="98"/>
      <c r="Y2805" s="98"/>
      <c r="Z2805" s="98"/>
      <c r="AA2805" s="98"/>
      <c r="AE2805" s="98"/>
      <c r="AF2805" s="98"/>
      <c r="AG2805" s="98"/>
      <c r="AH2805" s="98"/>
      <c r="AI2805" s="98"/>
      <c r="AJ2805" s="98"/>
      <c r="AK2805" s="98"/>
    </row>
    <row r="2806" ht="14.25">
      <c r="A2806" s="98"/>
      <c r="B2806" s="98"/>
      <c r="C2806" s="98"/>
      <c r="D2806" s="98"/>
      <c r="E2806" s="98"/>
      <c r="F2806" s="98"/>
      <c r="G2806" s="98"/>
      <c r="H2806" s="98"/>
      <c r="I2806" s="98"/>
      <c r="J2806" s="98"/>
      <c r="K2806" s="98"/>
      <c r="L2806" s="98"/>
      <c r="M2806" s="98"/>
      <c r="R2806" s="98"/>
      <c r="S2806" s="98"/>
      <c r="T2806" s="98"/>
      <c r="U2806" s="98"/>
      <c r="V2806" s="98"/>
      <c r="W2806" s="98"/>
      <c r="X2806" s="98"/>
      <c r="Y2806" s="98"/>
      <c r="Z2806" s="98"/>
      <c r="AA2806" s="98"/>
      <c r="AE2806" s="98"/>
      <c r="AF2806" s="98"/>
      <c r="AG2806" s="98"/>
      <c r="AH2806" s="98"/>
      <c r="AI2806" s="98"/>
      <c r="AJ2806" s="98"/>
      <c r="AK2806" s="98"/>
    </row>
    <row r="2807" ht="14.25">
      <c r="A2807" s="98"/>
      <c r="B2807" s="98"/>
      <c r="C2807" s="98"/>
      <c r="D2807" s="98"/>
      <c r="E2807" s="98"/>
      <c r="F2807" s="98"/>
      <c r="G2807" s="98"/>
      <c r="H2807" s="98"/>
      <c r="I2807" s="98"/>
      <c r="J2807" s="98"/>
      <c r="K2807" s="98"/>
      <c r="L2807" s="98"/>
      <c r="M2807" s="98"/>
      <c r="R2807" s="98"/>
      <c r="S2807" s="98"/>
      <c r="T2807" s="98"/>
      <c r="U2807" s="98"/>
      <c r="V2807" s="98"/>
      <c r="W2807" s="98"/>
      <c r="X2807" s="98"/>
      <c r="Y2807" s="98"/>
      <c r="Z2807" s="98"/>
      <c r="AA2807" s="98"/>
      <c r="AE2807" s="98"/>
      <c r="AF2807" s="98"/>
      <c r="AG2807" s="98"/>
      <c r="AH2807" s="98"/>
      <c r="AI2807" s="98"/>
      <c r="AJ2807" s="98"/>
      <c r="AK2807" s="98"/>
    </row>
    <row r="2808" ht="14.25">
      <c r="A2808" s="98"/>
      <c r="B2808" s="98"/>
      <c r="C2808" s="98"/>
      <c r="D2808" s="98"/>
      <c r="E2808" s="98"/>
      <c r="F2808" s="98"/>
      <c r="G2808" s="98"/>
      <c r="H2808" s="98"/>
      <c r="I2808" s="98"/>
      <c r="J2808" s="98"/>
      <c r="K2808" s="98"/>
      <c r="L2808" s="98"/>
      <c r="M2808" s="98"/>
      <c r="R2808" s="98"/>
      <c r="S2808" s="98"/>
      <c r="T2808" s="98"/>
      <c r="U2808" s="98"/>
      <c r="V2808" s="98"/>
      <c r="W2808" s="98"/>
      <c r="X2808" s="98"/>
      <c r="Y2808" s="98"/>
      <c r="Z2808" s="98"/>
      <c r="AA2808" s="98"/>
      <c r="AE2808" s="98"/>
      <c r="AF2808" s="98"/>
      <c r="AG2808" s="98"/>
      <c r="AH2808" s="98"/>
      <c r="AI2808" s="98"/>
      <c r="AJ2808" s="98"/>
      <c r="AK2808" s="98"/>
    </row>
    <row r="2809" ht="14.25">
      <c r="A2809" s="98"/>
      <c r="B2809" s="98"/>
      <c r="C2809" s="98"/>
      <c r="D2809" s="98"/>
      <c r="E2809" s="98"/>
      <c r="F2809" s="98"/>
      <c r="G2809" s="98"/>
      <c r="H2809" s="98"/>
      <c r="I2809" s="98"/>
      <c r="J2809" s="98"/>
      <c r="K2809" s="98"/>
      <c r="L2809" s="98"/>
      <c r="M2809" s="98"/>
      <c r="R2809" s="98"/>
      <c r="S2809" s="98"/>
      <c r="T2809" s="98"/>
      <c r="U2809" s="98"/>
      <c r="V2809" s="98"/>
      <c r="W2809" s="98"/>
      <c r="X2809" s="98"/>
      <c r="Y2809" s="98"/>
      <c r="Z2809" s="98"/>
      <c r="AA2809" s="98"/>
      <c r="AE2809" s="98"/>
      <c r="AF2809" s="98"/>
      <c r="AG2809" s="98"/>
      <c r="AH2809" s="98"/>
      <c r="AI2809" s="98"/>
      <c r="AJ2809" s="98"/>
      <c r="AK2809" s="98"/>
    </row>
    <row r="2810" ht="14.25">
      <c r="A2810" s="98"/>
      <c r="B2810" s="98"/>
      <c r="C2810" s="98"/>
      <c r="D2810" s="98"/>
      <c r="E2810" s="98"/>
      <c r="F2810" s="98"/>
      <c r="G2810" s="98"/>
      <c r="H2810" s="98"/>
      <c r="I2810" s="98"/>
      <c r="J2810" s="98"/>
      <c r="K2810" s="98"/>
      <c r="L2810" s="98"/>
      <c r="M2810" s="98"/>
      <c r="R2810" s="98"/>
      <c r="S2810" s="98"/>
      <c r="T2810" s="98"/>
      <c r="U2810" s="98"/>
      <c r="V2810" s="98"/>
      <c r="W2810" s="98"/>
      <c r="X2810" s="98"/>
      <c r="Y2810" s="98"/>
      <c r="Z2810" s="98"/>
      <c r="AA2810" s="98"/>
      <c r="AE2810" s="98"/>
      <c r="AF2810" s="98"/>
      <c r="AG2810" s="98"/>
      <c r="AH2810" s="98"/>
      <c r="AI2810" s="98"/>
      <c r="AJ2810" s="98"/>
      <c r="AK2810" s="98"/>
    </row>
    <row r="2811" ht="14.25">
      <c r="A2811" s="98"/>
      <c r="B2811" s="98"/>
      <c r="C2811" s="98"/>
      <c r="D2811" s="98"/>
      <c r="E2811" s="98"/>
      <c r="F2811" s="98"/>
      <c r="G2811" s="98"/>
      <c r="H2811" s="98"/>
      <c r="I2811" s="98"/>
      <c r="J2811" s="98"/>
      <c r="K2811" s="98"/>
      <c r="L2811" s="98"/>
      <c r="M2811" s="98"/>
      <c r="R2811" s="98"/>
      <c r="S2811" s="98"/>
      <c r="T2811" s="98"/>
      <c r="U2811" s="98"/>
      <c r="V2811" s="98"/>
      <c r="W2811" s="98"/>
      <c r="X2811" s="98"/>
      <c r="Y2811" s="98"/>
      <c r="Z2811" s="98"/>
      <c r="AA2811" s="98"/>
      <c r="AE2811" s="98"/>
      <c r="AF2811" s="98"/>
      <c r="AG2811" s="98"/>
      <c r="AH2811" s="98"/>
      <c r="AI2811" s="98"/>
      <c r="AJ2811" s="98"/>
      <c r="AK2811" s="98"/>
    </row>
    <row r="2812" ht="14.25">
      <c r="A2812" s="98"/>
      <c r="B2812" s="98"/>
      <c r="C2812" s="98"/>
      <c r="D2812" s="98"/>
      <c r="E2812" s="98"/>
      <c r="F2812" s="98"/>
      <c r="G2812" s="98"/>
      <c r="H2812" s="98"/>
      <c r="I2812" s="98"/>
      <c r="J2812" s="98"/>
      <c r="K2812" s="98"/>
      <c r="L2812" s="98"/>
      <c r="M2812" s="98"/>
      <c r="R2812" s="98"/>
      <c r="S2812" s="98"/>
      <c r="T2812" s="98"/>
      <c r="U2812" s="98"/>
      <c r="V2812" s="98"/>
      <c r="W2812" s="98"/>
      <c r="X2812" s="98"/>
      <c r="Y2812" s="98"/>
      <c r="Z2812" s="98"/>
      <c r="AA2812" s="98"/>
      <c r="AE2812" s="98"/>
      <c r="AF2812" s="98"/>
      <c r="AG2812" s="98"/>
      <c r="AH2812" s="98"/>
      <c r="AI2812" s="98"/>
      <c r="AJ2812" s="98"/>
      <c r="AK2812" s="98"/>
    </row>
    <row r="2813" ht="14.25">
      <c r="A2813" s="98"/>
      <c r="B2813" s="98"/>
      <c r="C2813" s="98"/>
      <c r="D2813" s="98"/>
      <c r="E2813" s="98"/>
      <c r="F2813" s="98"/>
      <c r="G2813" s="98"/>
      <c r="H2813" s="98"/>
      <c r="I2813" s="98"/>
      <c r="J2813" s="98"/>
      <c r="K2813" s="98"/>
      <c r="L2813" s="98"/>
      <c r="M2813" s="98"/>
      <c r="R2813" s="98"/>
      <c r="S2813" s="98"/>
      <c r="T2813" s="98"/>
      <c r="U2813" s="98"/>
      <c r="V2813" s="98"/>
      <c r="W2813" s="98"/>
      <c r="X2813" s="98"/>
      <c r="Y2813" s="98"/>
      <c r="Z2813" s="98"/>
      <c r="AA2813" s="98"/>
      <c r="AE2813" s="98"/>
      <c r="AF2813" s="98"/>
      <c r="AG2813" s="98"/>
      <c r="AH2813" s="98"/>
      <c r="AI2813" s="98"/>
      <c r="AJ2813" s="98"/>
      <c r="AK2813" s="98"/>
    </row>
    <row r="2814" ht="14.25">
      <c r="A2814" s="98"/>
      <c r="B2814" s="98"/>
      <c r="C2814" s="98"/>
      <c r="D2814" s="98"/>
      <c r="E2814" s="98"/>
      <c r="F2814" s="98"/>
      <c r="G2814" s="98"/>
      <c r="H2814" s="98"/>
      <c r="I2814" s="98"/>
      <c r="J2814" s="98"/>
      <c r="K2814" s="98"/>
      <c r="L2814" s="98"/>
      <c r="M2814" s="98"/>
      <c r="R2814" s="98"/>
      <c r="S2814" s="98"/>
      <c r="T2814" s="98"/>
      <c r="U2814" s="98"/>
      <c r="V2814" s="98"/>
      <c r="W2814" s="98"/>
      <c r="X2814" s="98"/>
      <c r="Y2814" s="98"/>
      <c r="Z2814" s="98"/>
      <c r="AA2814" s="98"/>
      <c r="AE2814" s="98"/>
      <c r="AF2814" s="98"/>
      <c r="AG2814" s="98"/>
      <c r="AH2814" s="98"/>
      <c r="AI2814" s="98"/>
      <c r="AJ2814" s="98"/>
      <c r="AK2814" s="98"/>
    </row>
    <row r="2815" ht="14.25">
      <c r="A2815" s="98"/>
      <c r="B2815" s="98"/>
      <c r="C2815" s="98"/>
      <c r="D2815" s="98"/>
      <c r="E2815" s="98"/>
      <c r="F2815" s="98"/>
      <c r="G2815" s="98"/>
      <c r="H2815" s="98"/>
      <c r="I2815" s="98"/>
      <c r="J2815" s="98"/>
      <c r="K2815" s="98"/>
      <c r="L2815" s="98"/>
      <c r="M2815" s="98"/>
      <c r="R2815" s="98"/>
      <c r="S2815" s="98"/>
      <c r="T2815" s="98"/>
      <c r="U2815" s="98"/>
      <c r="V2815" s="98"/>
      <c r="W2815" s="98"/>
      <c r="X2815" s="98"/>
      <c r="Y2815" s="98"/>
      <c r="Z2815" s="98"/>
      <c r="AA2815" s="98"/>
      <c r="AE2815" s="98"/>
      <c r="AF2815" s="98"/>
      <c r="AG2815" s="98"/>
      <c r="AH2815" s="98"/>
      <c r="AI2815" s="98"/>
      <c r="AJ2815" s="98"/>
      <c r="AK2815" s="98"/>
    </row>
    <row r="2816" ht="14.25">
      <c r="A2816" s="98"/>
      <c r="B2816" s="98"/>
      <c r="C2816" s="98"/>
      <c r="D2816" s="98"/>
      <c r="E2816" s="98"/>
      <c r="F2816" s="98"/>
      <c r="G2816" s="98"/>
      <c r="H2816" s="98"/>
      <c r="I2816" s="98"/>
      <c r="J2816" s="98"/>
      <c r="K2816" s="98"/>
      <c r="L2816" s="98"/>
      <c r="M2816" s="98"/>
      <c r="R2816" s="98"/>
      <c r="S2816" s="98"/>
      <c r="T2816" s="98"/>
      <c r="U2816" s="98"/>
      <c r="V2816" s="98"/>
      <c r="W2816" s="98"/>
      <c r="X2816" s="98"/>
      <c r="Y2816" s="98"/>
      <c r="Z2816" s="98"/>
      <c r="AA2816" s="98"/>
      <c r="AE2816" s="98"/>
      <c r="AF2816" s="98"/>
      <c r="AG2816" s="98"/>
      <c r="AH2816" s="98"/>
      <c r="AI2816" s="98"/>
      <c r="AJ2816" s="98"/>
      <c r="AK2816" s="98"/>
    </row>
    <row r="2817" ht="14.25">
      <c r="A2817" s="98"/>
      <c r="B2817" s="98"/>
      <c r="C2817" s="98"/>
      <c r="D2817" s="98"/>
      <c r="E2817" s="98"/>
      <c r="F2817" s="98"/>
      <c r="G2817" s="98"/>
      <c r="H2817" s="98"/>
      <c r="I2817" s="98"/>
      <c r="J2817" s="98"/>
      <c r="K2817" s="98"/>
      <c r="L2817" s="98"/>
      <c r="M2817" s="98"/>
      <c r="R2817" s="98"/>
      <c r="S2817" s="98"/>
      <c r="T2817" s="98"/>
      <c r="U2817" s="98"/>
      <c r="V2817" s="98"/>
      <c r="W2817" s="98"/>
      <c r="X2817" s="98"/>
      <c r="Y2817" s="98"/>
      <c r="Z2817" s="98"/>
      <c r="AA2817" s="98"/>
      <c r="AE2817" s="98"/>
      <c r="AF2817" s="98"/>
      <c r="AG2817" s="98"/>
      <c r="AH2817" s="98"/>
      <c r="AI2817" s="98"/>
      <c r="AJ2817" s="98"/>
      <c r="AK2817" s="98"/>
    </row>
    <row r="2818" ht="14.25">
      <c r="A2818" s="98"/>
      <c r="B2818" s="98"/>
      <c r="C2818" s="98"/>
      <c r="D2818" s="98"/>
      <c r="E2818" s="98"/>
      <c r="F2818" s="98"/>
      <c r="G2818" s="98"/>
      <c r="H2818" s="98"/>
      <c r="I2818" s="98"/>
      <c r="J2818" s="98"/>
      <c r="K2818" s="98"/>
      <c r="L2818" s="98"/>
      <c r="M2818" s="98"/>
      <c r="R2818" s="98"/>
      <c r="S2818" s="98"/>
      <c r="T2818" s="98"/>
      <c r="U2818" s="98"/>
      <c r="V2818" s="98"/>
      <c r="W2818" s="98"/>
      <c r="X2818" s="98"/>
      <c r="Y2818" s="98"/>
      <c r="Z2818" s="98"/>
      <c r="AA2818" s="98"/>
      <c r="AE2818" s="98"/>
      <c r="AF2818" s="98"/>
      <c r="AG2818" s="98"/>
      <c r="AH2818" s="98"/>
      <c r="AI2818" s="98"/>
      <c r="AJ2818" s="98"/>
      <c r="AK2818" s="98"/>
    </row>
    <row r="2819" ht="14.25">
      <c r="A2819" s="98"/>
      <c r="B2819" s="98"/>
      <c r="C2819" s="98"/>
      <c r="D2819" s="98"/>
      <c r="E2819" s="98"/>
      <c r="F2819" s="98"/>
      <c r="G2819" s="98"/>
      <c r="H2819" s="98"/>
      <c r="I2819" s="98"/>
      <c r="J2819" s="98"/>
      <c r="K2819" s="98"/>
      <c r="L2819" s="98"/>
      <c r="M2819" s="98"/>
      <c r="R2819" s="98"/>
      <c r="S2819" s="98"/>
      <c r="T2819" s="98"/>
      <c r="U2819" s="98"/>
      <c r="V2819" s="98"/>
      <c r="W2819" s="98"/>
      <c r="X2819" s="98"/>
      <c r="Y2819" s="98"/>
      <c r="Z2819" s="98"/>
      <c r="AA2819" s="98"/>
      <c r="AE2819" s="98"/>
      <c r="AF2819" s="98"/>
      <c r="AG2819" s="98"/>
      <c r="AH2819" s="98"/>
      <c r="AI2819" s="98"/>
      <c r="AJ2819" s="98"/>
      <c r="AK2819" s="98"/>
    </row>
    <row r="2820" ht="14.25">
      <c r="A2820" s="98"/>
      <c r="B2820" s="98"/>
      <c r="C2820" s="98"/>
      <c r="D2820" s="98"/>
      <c r="E2820" s="98"/>
      <c r="F2820" s="98"/>
      <c r="G2820" s="98"/>
      <c r="H2820" s="98"/>
      <c r="I2820" s="98"/>
      <c r="J2820" s="98"/>
      <c r="K2820" s="98"/>
      <c r="L2820" s="98"/>
      <c r="M2820" s="98"/>
      <c r="R2820" s="98"/>
      <c r="S2820" s="98"/>
      <c r="T2820" s="98"/>
      <c r="U2820" s="98"/>
      <c r="V2820" s="98"/>
      <c r="W2820" s="98"/>
      <c r="X2820" s="98"/>
      <c r="Y2820" s="98"/>
      <c r="Z2820" s="98"/>
      <c r="AA2820" s="98"/>
      <c r="AE2820" s="98"/>
      <c r="AF2820" s="98"/>
      <c r="AG2820" s="98"/>
      <c r="AH2820" s="98"/>
      <c r="AI2820" s="98"/>
      <c r="AJ2820" s="98"/>
      <c r="AK2820" s="98"/>
    </row>
    <row r="2821" ht="14.25">
      <c r="A2821" s="98"/>
      <c r="B2821" s="98"/>
      <c r="C2821" s="98"/>
      <c r="D2821" s="98"/>
      <c r="E2821" s="98"/>
      <c r="F2821" s="98"/>
      <c r="G2821" s="98"/>
      <c r="H2821" s="98"/>
      <c r="I2821" s="98"/>
      <c r="J2821" s="98"/>
      <c r="K2821" s="98"/>
      <c r="L2821" s="98"/>
      <c r="M2821" s="98"/>
      <c r="R2821" s="98"/>
      <c r="S2821" s="98"/>
      <c r="T2821" s="98"/>
      <c r="U2821" s="98"/>
      <c r="V2821" s="98"/>
      <c r="W2821" s="98"/>
      <c r="X2821" s="98"/>
      <c r="Y2821" s="98"/>
      <c r="Z2821" s="98"/>
      <c r="AA2821" s="98"/>
      <c r="AE2821" s="98"/>
      <c r="AF2821" s="98"/>
      <c r="AG2821" s="98"/>
      <c r="AH2821" s="98"/>
      <c r="AI2821" s="98"/>
      <c r="AJ2821" s="98"/>
      <c r="AK2821" s="98"/>
    </row>
    <row r="2822" ht="14.25">
      <c r="A2822" s="98"/>
      <c r="B2822" s="98"/>
      <c r="C2822" s="98"/>
      <c r="D2822" s="98"/>
      <c r="E2822" s="98"/>
      <c r="F2822" s="98"/>
      <c r="G2822" s="98"/>
      <c r="H2822" s="98"/>
      <c r="I2822" s="98"/>
      <c r="J2822" s="98"/>
      <c r="K2822" s="98"/>
      <c r="L2822" s="98"/>
      <c r="M2822" s="98"/>
      <c r="R2822" s="98"/>
      <c r="S2822" s="98"/>
      <c r="T2822" s="98"/>
      <c r="U2822" s="98"/>
      <c r="V2822" s="98"/>
      <c r="W2822" s="98"/>
      <c r="X2822" s="98"/>
      <c r="Y2822" s="98"/>
      <c r="Z2822" s="98"/>
      <c r="AA2822" s="98"/>
      <c r="AE2822" s="98"/>
      <c r="AF2822" s="98"/>
      <c r="AG2822" s="98"/>
      <c r="AH2822" s="98"/>
      <c r="AI2822" s="98"/>
      <c r="AJ2822" s="98"/>
      <c r="AK2822" s="98"/>
    </row>
    <row r="2823" ht="14.25">
      <c r="A2823" s="98"/>
      <c r="B2823" s="98"/>
      <c r="C2823" s="98"/>
      <c r="D2823" s="98"/>
      <c r="E2823" s="98"/>
      <c r="F2823" s="98"/>
      <c r="G2823" s="98"/>
      <c r="H2823" s="98"/>
      <c r="I2823" s="98"/>
      <c r="J2823" s="98"/>
      <c r="K2823" s="98"/>
      <c r="L2823" s="98"/>
      <c r="M2823" s="98"/>
      <c r="R2823" s="98"/>
      <c r="S2823" s="98"/>
      <c r="T2823" s="98"/>
      <c r="U2823" s="98"/>
      <c r="V2823" s="98"/>
      <c r="W2823" s="98"/>
      <c r="X2823" s="98"/>
      <c r="Y2823" s="98"/>
      <c r="Z2823" s="98"/>
      <c r="AA2823" s="98"/>
      <c r="AE2823" s="98"/>
      <c r="AF2823" s="98"/>
      <c r="AG2823" s="98"/>
      <c r="AH2823" s="98"/>
      <c r="AI2823" s="98"/>
      <c r="AJ2823" s="98"/>
      <c r="AK2823" s="98"/>
    </row>
    <row r="2824" ht="14.25">
      <c r="A2824" s="98"/>
      <c r="B2824" s="98"/>
      <c r="C2824" s="98"/>
      <c r="D2824" s="98"/>
      <c r="E2824" s="98"/>
      <c r="F2824" s="98"/>
      <c r="G2824" s="98"/>
      <c r="H2824" s="98"/>
      <c r="I2824" s="98"/>
      <c r="J2824" s="98"/>
      <c r="K2824" s="98"/>
      <c r="L2824" s="98"/>
      <c r="M2824" s="98"/>
      <c r="R2824" s="98"/>
      <c r="S2824" s="98"/>
      <c r="T2824" s="98"/>
      <c r="U2824" s="98"/>
      <c r="V2824" s="98"/>
      <c r="W2824" s="98"/>
      <c r="X2824" s="98"/>
      <c r="Y2824" s="98"/>
      <c r="Z2824" s="98"/>
      <c r="AA2824" s="98"/>
      <c r="AE2824" s="98"/>
      <c r="AF2824" s="98"/>
      <c r="AG2824" s="98"/>
      <c r="AH2824" s="98"/>
      <c r="AI2824" s="98"/>
      <c r="AJ2824" s="98"/>
      <c r="AK2824" s="98"/>
    </row>
    <row r="2825" ht="14.25">
      <c r="A2825" s="98"/>
      <c r="B2825" s="98"/>
      <c r="C2825" s="98"/>
      <c r="D2825" s="98"/>
      <c r="E2825" s="98"/>
      <c r="F2825" s="98"/>
      <c r="G2825" s="98"/>
      <c r="H2825" s="98"/>
      <c r="I2825" s="98"/>
      <c r="J2825" s="98"/>
      <c r="K2825" s="98"/>
      <c r="L2825" s="98"/>
      <c r="M2825" s="98"/>
      <c r="R2825" s="98"/>
      <c r="S2825" s="98"/>
      <c r="T2825" s="98"/>
      <c r="U2825" s="98"/>
      <c r="V2825" s="98"/>
      <c r="W2825" s="98"/>
      <c r="X2825" s="98"/>
      <c r="Y2825" s="98"/>
      <c r="Z2825" s="98"/>
      <c r="AA2825" s="98"/>
      <c r="AE2825" s="98"/>
      <c r="AF2825" s="98"/>
      <c r="AG2825" s="98"/>
      <c r="AH2825" s="98"/>
      <c r="AI2825" s="98"/>
      <c r="AJ2825" s="98"/>
      <c r="AK2825" s="98"/>
    </row>
    <row r="2826" ht="14.25">
      <c r="A2826" s="98"/>
      <c r="B2826" s="98"/>
      <c r="C2826" s="98"/>
      <c r="D2826" s="98"/>
      <c r="E2826" s="98"/>
      <c r="F2826" s="98"/>
      <c r="G2826" s="98"/>
      <c r="H2826" s="98"/>
      <c r="I2826" s="98"/>
      <c r="J2826" s="98"/>
      <c r="K2826" s="98"/>
      <c r="L2826" s="98"/>
      <c r="M2826" s="98"/>
      <c r="R2826" s="98"/>
      <c r="S2826" s="98"/>
      <c r="T2826" s="98"/>
      <c r="U2826" s="98"/>
      <c r="V2826" s="98"/>
      <c r="W2826" s="98"/>
      <c r="X2826" s="98"/>
      <c r="Y2826" s="98"/>
      <c r="Z2826" s="98"/>
      <c r="AA2826" s="98"/>
      <c r="AE2826" s="98"/>
      <c r="AF2826" s="98"/>
      <c r="AG2826" s="98"/>
      <c r="AH2826" s="98"/>
      <c r="AI2826" s="98"/>
      <c r="AJ2826" s="98"/>
      <c r="AK2826" s="98"/>
    </row>
    <row r="2827" ht="14.25">
      <c r="A2827" s="98"/>
      <c r="B2827" s="98"/>
      <c r="C2827" s="98"/>
      <c r="D2827" s="98"/>
      <c r="E2827" s="98"/>
      <c r="F2827" s="98"/>
      <c r="G2827" s="98"/>
      <c r="H2827" s="98"/>
      <c r="I2827" s="98"/>
      <c r="J2827" s="98"/>
      <c r="K2827" s="98"/>
      <c r="L2827" s="98"/>
      <c r="M2827" s="98"/>
      <c r="R2827" s="98"/>
      <c r="S2827" s="98"/>
      <c r="T2827" s="98"/>
      <c r="U2827" s="98"/>
      <c r="V2827" s="98"/>
      <c r="W2827" s="98"/>
      <c r="X2827" s="98"/>
      <c r="Y2827" s="98"/>
      <c r="Z2827" s="98"/>
      <c r="AA2827" s="98"/>
      <c r="AE2827" s="98"/>
      <c r="AF2827" s="98"/>
      <c r="AG2827" s="98"/>
      <c r="AH2827" s="98"/>
      <c r="AI2827" s="98"/>
      <c r="AJ2827" s="98"/>
      <c r="AK2827" s="98"/>
    </row>
    <row r="2828" ht="14.25">
      <c r="A2828" s="98"/>
      <c r="B2828" s="98"/>
      <c r="C2828" s="98"/>
      <c r="D2828" s="98"/>
      <c r="E2828" s="98"/>
      <c r="F2828" s="98"/>
      <c r="G2828" s="98"/>
      <c r="H2828" s="98"/>
      <c r="I2828" s="98"/>
      <c r="J2828" s="98"/>
      <c r="K2828" s="98"/>
      <c r="L2828" s="98"/>
      <c r="M2828" s="98"/>
      <c r="R2828" s="98"/>
      <c r="S2828" s="98"/>
      <c r="T2828" s="98"/>
      <c r="U2828" s="98"/>
      <c r="V2828" s="98"/>
      <c r="W2828" s="98"/>
      <c r="X2828" s="98"/>
      <c r="Y2828" s="98"/>
      <c r="Z2828" s="98"/>
      <c r="AA2828" s="98"/>
      <c r="AE2828" s="98"/>
      <c r="AF2828" s="98"/>
      <c r="AG2828" s="98"/>
      <c r="AH2828" s="98"/>
      <c r="AI2828" s="98"/>
      <c r="AJ2828" s="98"/>
      <c r="AK2828" s="98"/>
    </row>
    <row r="2829" ht="14.25">
      <c r="A2829" s="98"/>
      <c r="B2829" s="98"/>
      <c r="C2829" s="98"/>
      <c r="D2829" s="98"/>
      <c r="E2829" s="98"/>
      <c r="F2829" s="98"/>
      <c r="G2829" s="98"/>
      <c r="H2829" s="98"/>
      <c r="I2829" s="98"/>
      <c r="J2829" s="98"/>
      <c r="K2829" s="98"/>
      <c r="L2829" s="98"/>
      <c r="M2829" s="98"/>
      <c r="R2829" s="98"/>
      <c r="S2829" s="98"/>
      <c r="T2829" s="98"/>
      <c r="U2829" s="98"/>
      <c r="V2829" s="98"/>
      <c r="W2829" s="98"/>
      <c r="X2829" s="98"/>
      <c r="Y2829" s="98"/>
      <c r="Z2829" s="98"/>
      <c r="AA2829" s="98"/>
      <c r="AE2829" s="98"/>
      <c r="AF2829" s="98"/>
      <c r="AG2829" s="98"/>
      <c r="AH2829" s="98"/>
      <c r="AI2829" s="98"/>
      <c r="AJ2829" s="98"/>
      <c r="AK2829" s="98"/>
    </row>
    <row r="2830" ht="14.25">
      <c r="A2830" s="98"/>
      <c r="B2830" s="98"/>
      <c r="C2830" s="98"/>
      <c r="D2830" s="98"/>
      <c r="E2830" s="98"/>
      <c r="F2830" s="98"/>
      <c r="G2830" s="98"/>
      <c r="H2830" s="98"/>
      <c r="I2830" s="98"/>
      <c r="J2830" s="98"/>
      <c r="K2830" s="98"/>
      <c r="L2830" s="98"/>
      <c r="M2830" s="98"/>
      <c r="R2830" s="98"/>
      <c r="S2830" s="98"/>
      <c r="T2830" s="98"/>
      <c r="U2830" s="98"/>
      <c r="V2830" s="98"/>
      <c r="W2830" s="98"/>
      <c r="X2830" s="98"/>
      <c r="Y2830" s="98"/>
      <c r="Z2830" s="98"/>
      <c r="AA2830" s="98"/>
      <c r="AE2830" s="98"/>
      <c r="AF2830" s="98"/>
      <c r="AG2830" s="98"/>
      <c r="AH2830" s="98"/>
      <c r="AI2830" s="98"/>
      <c r="AJ2830" s="98"/>
      <c r="AK2830" s="98"/>
    </row>
    <row r="2831" ht="14.25">
      <c r="A2831" s="98"/>
      <c r="B2831" s="98"/>
      <c r="C2831" s="98"/>
      <c r="D2831" s="98"/>
      <c r="E2831" s="98"/>
      <c r="F2831" s="98"/>
      <c r="G2831" s="98"/>
      <c r="H2831" s="98"/>
      <c r="I2831" s="98"/>
      <c r="J2831" s="98"/>
      <c r="K2831" s="98"/>
      <c r="L2831" s="98"/>
      <c r="M2831" s="98"/>
      <c r="R2831" s="98"/>
      <c r="S2831" s="98"/>
      <c r="T2831" s="98"/>
      <c r="U2831" s="98"/>
      <c r="V2831" s="98"/>
      <c r="W2831" s="98"/>
      <c r="X2831" s="98"/>
      <c r="Y2831" s="98"/>
      <c r="Z2831" s="98"/>
      <c r="AA2831" s="98"/>
      <c r="AE2831" s="98"/>
      <c r="AF2831" s="98"/>
      <c r="AG2831" s="98"/>
      <c r="AH2831" s="98"/>
      <c r="AI2831" s="98"/>
      <c r="AJ2831" s="98"/>
      <c r="AK2831" s="98"/>
    </row>
    <row r="2832" ht="14.25">
      <c r="A2832" s="98"/>
      <c r="B2832" s="98"/>
      <c r="C2832" s="98"/>
      <c r="D2832" s="98"/>
      <c r="E2832" s="98"/>
      <c r="F2832" s="98"/>
      <c r="G2832" s="98"/>
      <c r="H2832" s="98"/>
      <c r="I2832" s="98"/>
      <c r="J2832" s="98"/>
      <c r="K2832" s="98"/>
      <c r="L2832" s="98"/>
      <c r="M2832" s="98"/>
      <c r="R2832" s="98"/>
      <c r="S2832" s="98"/>
      <c r="T2832" s="98"/>
      <c r="U2832" s="98"/>
      <c r="V2832" s="98"/>
      <c r="W2832" s="98"/>
      <c r="X2832" s="98"/>
      <c r="Y2832" s="98"/>
      <c r="Z2832" s="98"/>
      <c r="AA2832" s="98"/>
      <c r="AE2832" s="98"/>
      <c r="AF2832" s="98"/>
      <c r="AG2832" s="98"/>
      <c r="AH2832" s="98"/>
      <c r="AI2832" s="98"/>
      <c r="AJ2832" s="98"/>
      <c r="AK2832" s="98"/>
    </row>
    <row r="2833" ht="14.25">
      <c r="A2833" s="98"/>
      <c r="B2833" s="98"/>
      <c r="C2833" s="98"/>
      <c r="D2833" s="98"/>
      <c r="E2833" s="98"/>
      <c r="F2833" s="98"/>
      <c r="G2833" s="98"/>
      <c r="H2833" s="98"/>
      <c r="I2833" s="98"/>
      <c r="J2833" s="98"/>
      <c r="K2833" s="98"/>
      <c r="L2833" s="98"/>
      <c r="M2833" s="98"/>
      <c r="R2833" s="98"/>
      <c r="S2833" s="98"/>
      <c r="T2833" s="98"/>
      <c r="U2833" s="98"/>
      <c r="V2833" s="98"/>
      <c r="W2833" s="98"/>
      <c r="X2833" s="98"/>
      <c r="Y2833" s="98"/>
      <c r="Z2833" s="98"/>
      <c r="AA2833" s="98"/>
      <c r="AE2833" s="98"/>
      <c r="AF2833" s="98"/>
      <c r="AG2833" s="98"/>
      <c r="AH2833" s="98"/>
      <c r="AI2833" s="98"/>
      <c r="AJ2833" s="98"/>
      <c r="AK2833" s="98"/>
    </row>
    <row r="2834" ht="14.25">
      <c r="A2834" s="98"/>
      <c r="B2834" s="98"/>
      <c r="C2834" s="98"/>
      <c r="D2834" s="98"/>
      <c r="E2834" s="98"/>
      <c r="F2834" s="98"/>
      <c r="G2834" s="98"/>
      <c r="H2834" s="98"/>
      <c r="I2834" s="98"/>
      <c r="J2834" s="98"/>
      <c r="K2834" s="98"/>
      <c r="L2834" s="98"/>
      <c r="M2834" s="98"/>
      <c r="R2834" s="98"/>
      <c r="S2834" s="98"/>
      <c r="T2834" s="98"/>
      <c r="U2834" s="98"/>
      <c r="V2834" s="98"/>
      <c r="W2834" s="98"/>
      <c r="X2834" s="98"/>
      <c r="Y2834" s="98"/>
      <c r="Z2834" s="98"/>
      <c r="AA2834" s="98"/>
      <c r="AE2834" s="98"/>
      <c r="AF2834" s="98"/>
      <c r="AG2834" s="98"/>
      <c r="AH2834" s="98"/>
      <c r="AI2834" s="98"/>
      <c r="AJ2834" s="98"/>
      <c r="AK2834" s="98"/>
    </row>
    <row r="2835" ht="14.25">
      <c r="A2835" s="98"/>
      <c r="B2835" s="98"/>
      <c r="C2835" s="98"/>
      <c r="D2835" s="98"/>
      <c r="E2835" s="98"/>
      <c r="F2835" s="98"/>
      <c r="G2835" s="98"/>
      <c r="H2835" s="98"/>
      <c r="I2835" s="98"/>
      <c r="J2835" s="98"/>
      <c r="K2835" s="98"/>
      <c r="L2835" s="98"/>
      <c r="M2835" s="98"/>
      <c r="R2835" s="98"/>
      <c r="S2835" s="98"/>
      <c r="T2835" s="98"/>
      <c r="U2835" s="98"/>
      <c r="V2835" s="98"/>
      <c r="W2835" s="98"/>
      <c r="X2835" s="98"/>
      <c r="Y2835" s="98"/>
      <c r="Z2835" s="98"/>
      <c r="AA2835" s="98"/>
      <c r="AE2835" s="98"/>
      <c r="AF2835" s="98"/>
      <c r="AG2835" s="98"/>
      <c r="AH2835" s="98"/>
      <c r="AI2835" s="98"/>
      <c r="AJ2835" s="98"/>
      <c r="AK2835" s="98"/>
    </row>
    <row r="2836" ht="14.25">
      <c r="A2836" s="98"/>
      <c r="B2836" s="98"/>
      <c r="C2836" s="98"/>
      <c r="D2836" s="98"/>
      <c r="E2836" s="98"/>
      <c r="F2836" s="98"/>
      <c r="G2836" s="98"/>
      <c r="H2836" s="98"/>
      <c r="I2836" s="98"/>
      <c r="J2836" s="98"/>
      <c r="K2836" s="98"/>
      <c r="L2836" s="98"/>
      <c r="M2836" s="98"/>
      <c r="R2836" s="98"/>
      <c r="S2836" s="98"/>
      <c r="T2836" s="98"/>
      <c r="U2836" s="98"/>
      <c r="V2836" s="98"/>
      <c r="W2836" s="98"/>
      <c r="X2836" s="98"/>
      <c r="Y2836" s="98"/>
      <c r="Z2836" s="98"/>
      <c r="AA2836" s="98"/>
      <c r="AE2836" s="98"/>
      <c r="AF2836" s="98"/>
      <c r="AG2836" s="98"/>
      <c r="AH2836" s="98"/>
      <c r="AI2836" s="98"/>
      <c r="AJ2836" s="98"/>
      <c r="AK2836" s="98"/>
    </row>
    <row r="2837" ht="14.25">
      <c r="A2837" s="98"/>
      <c r="B2837" s="98"/>
      <c r="C2837" s="98"/>
      <c r="D2837" s="98"/>
      <c r="E2837" s="98"/>
      <c r="F2837" s="98"/>
      <c r="G2837" s="98"/>
      <c r="H2837" s="98"/>
      <c r="I2837" s="98"/>
      <c r="J2837" s="98"/>
      <c r="K2837" s="98"/>
      <c r="L2837" s="98"/>
      <c r="M2837" s="98"/>
      <c r="R2837" s="98"/>
      <c r="S2837" s="98"/>
      <c r="T2837" s="98"/>
      <c r="U2837" s="98"/>
      <c r="V2837" s="98"/>
      <c r="W2837" s="98"/>
      <c r="X2837" s="98"/>
      <c r="Y2837" s="98"/>
      <c r="Z2837" s="98"/>
      <c r="AA2837" s="98"/>
      <c r="AE2837" s="98"/>
      <c r="AF2837" s="98"/>
      <c r="AG2837" s="98"/>
      <c r="AH2837" s="98"/>
      <c r="AI2837" s="98"/>
      <c r="AJ2837" s="98"/>
      <c r="AK2837" s="98"/>
    </row>
    <row r="2838" ht="14.25">
      <c r="A2838" s="98"/>
      <c r="B2838" s="98"/>
      <c r="C2838" s="98"/>
      <c r="D2838" s="98"/>
      <c r="E2838" s="98"/>
      <c r="F2838" s="98"/>
      <c r="G2838" s="98"/>
      <c r="H2838" s="98"/>
      <c r="I2838" s="98"/>
      <c r="J2838" s="98"/>
      <c r="K2838" s="98"/>
      <c r="L2838" s="98"/>
      <c r="M2838" s="98"/>
      <c r="R2838" s="98"/>
      <c r="S2838" s="98"/>
      <c r="T2838" s="98"/>
      <c r="U2838" s="98"/>
      <c r="V2838" s="98"/>
      <c r="W2838" s="98"/>
      <c r="X2838" s="98"/>
      <c r="Y2838" s="98"/>
      <c r="Z2838" s="98"/>
      <c r="AA2838" s="98"/>
      <c r="AE2838" s="98"/>
      <c r="AF2838" s="98"/>
      <c r="AG2838" s="98"/>
      <c r="AH2838" s="98"/>
      <c r="AI2838" s="98"/>
      <c r="AJ2838" s="98"/>
      <c r="AK2838" s="98"/>
    </row>
    <row r="2839" ht="14.25">
      <c r="A2839" s="98"/>
      <c r="B2839" s="98"/>
      <c r="C2839" s="98"/>
      <c r="D2839" s="98"/>
      <c r="E2839" s="98"/>
      <c r="F2839" s="98"/>
      <c r="G2839" s="98"/>
      <c r="H2839" s="98"/>
      <c r="I2839" s="98"/>
      <c r="J2839" s="98"/>
      <c r="K2839" s="98"/>
      <c r="L2839" s="98"/>
      <c r="M2839" s="98"/>
      <c r="R2839" s="98"/>
      <c r="S2839" s="98"/>
      <c r="T2839" s="98"/>
      <c r="U2839" s="98"/>
      <c r="V2839" s="98"/>
      <c r="W2839" s="98"/>
      <c r="X2839" s="98"/>
      <c r="Y2839" s="98"/>
      <c r="Z2839" s="98"/>
      <c r="AA2839" s="98"/>
      <c r="AE2839" s="98"/>
      <c r="AF2839" s="98"/>
      <c r="AG2839" s="98"/>
      <c r="AH2839" s="98"/>
      <c r="AI2839" s="98"/>
      <c r="AJ2839" s="98"/>
      <c r="AK2839" s="98"/>
    </row>
    <row r="2840" ht="14.25">
      <c r="A2840" s="98"/>
      <c r="B2840" s="98"/>
      <c r="C2840" s="98"/>
      <c r="D2840" s="98"/>
      <c r="E2840" s="98"/>
      <c r="F2840" s="98"/>
      <c r="G2840" s="98"/>
      <c r="H2840" s="98"/>
      <c r="I2840" s="98"/>
      <c r="J2840" s="98"/>
      <c r="K2840" s="98"/>
      <c r="L2840" s="98"/>
      <c r="M2840" s="98"/>
      <c r="R2840" s="98"/>
      <c r="S2840" s="98"/>
      <c r="T2840" s="98"/>
      <c r="U2840" s="98"/>
      <c r="V2840" s="98"/>
      <c r="W2840" s="98"/>
      <c r="X2840" s="98"/>
      <c r="Y2840" s="98"/>
      <c r="Z2840" s="98"/>
      <c r="AA2840" s="98"/>
      <c r="AE2840" s="98"/>
      <c r="AF2840" s="98"/>
      <c r="AG2840" s="98"/>
      <c r="AH2840" s="98"/>
      <c r="AI2840" s="98"/>
      <c r="AJ2840" s="98"/>
      <c r="AK2840" s="98"/>
    </row>
    <row r="2841" ht="14.25">
      <c r="A2841" s="98"/>
      <c r="B2841" s="98"/>
      <c r="C2841" s="98"/>
      <c r="D2841" s="98"/>
      <c r="E2841" s="98"/>
      <c r="F2841" s="98"/>
      <c r="G2841" s="98"/>
      <c r="H2841" s="98"/>
      <c r="I2841" s="98"/>
      <c r="J2841" s="98"/>
      <c r="K2841" s="98"/>
      <c r="L2841" s="98"/>
      <c r="M2841" s="98"/>
      <c r="R2841" s="98"/>
      <c r="S2841" s="98"/>
      <c r="T2841" s="98"/>
      <c r="U2841" s="98"/>
      <c r="V2841" s="98"/>
      <c r="W2841" s="98"/>
      <c r="X2841" s="98"/>
      <c r="Y2841" s="98"/>
      <c r="Z2841" s="98"/>
      <c r="AA2841" s="98"/>
      <c r="AE2841" s="98"/>
      <c r="AF2841" s="98"/>
      <c r="AG2841" s="98"/>
      <c r="AH2841" s="98"/>
      <c r="AI2841" s="98"/>
      <c r="AJ2841" s="98"/>
      <c r="AK2841" s="98"/>
    </row>
    <row r="2842" ht="14.25">
      <c r="A2842" s="98"/>
      <c r="B2842" s="98"/>
      <c r="C2842" s="98"/>
      <c r="D2842" s="98"/>
      <c r="E2842" s="98"/>
      <c r="F2842" s="98"/>
      <c r="G2842" s="98"/>
      <c r="H2842" s="98"/>
      <c r="I2842" s="98"/>
      <c r="J2842" s="98"/>
      <c r="K2842" s="98"/>
      <c r="L2842" s="98"/>
      <c r="M2842" s="98"/>
      <c r="R2842" s="98"/>
      <c r="S2842" s="98"/>
      <c r="T2842" s="98"/>
      <c r="U2842" s="98"/>
      <c r="V2842" s="98"/>
      <c r="W2842" s="98"/>
      <c r="X2842" s="98"/>
      <c r="Y2842" s="98"/>
      <c r="Z2842" s="98"/>
      <c r="AA2842" s="98"/>
      <c r="AE2842" s="98"/>
      <c r="AF2842" s="98"/>
      <c r="AG2842" s="98"/>
      <c r="AH2842" s="98"/>
      <c r="AI2842" s="98"/>
      <c r="AJ2842" s="98"/>
      <c r="AK2842" s="98"/>
    </row>
    <row r="2843" ht="14.25">
      <c r="A2843" s="98"/>
      <c r="B2843" s="98"/>
      <c r="C2843" s="98"/>
      <c r="D2843" s="98"/>
      <c r="E2843" s="98"/>
      <c r="F2843" s="98"/>
      <c r="G2843" s="98"/>
      <c r="H2843" s="98"/>
      <c r="I2843" s="98"/>
      <c r="J2843" s="98"/>
      <c r="K2843" s="98"/>
      <c r="L2843" s="98"/>
      <c r="M2843" s="98"/>
      <c r="R2843" s="98"/>
      <c r="S2843" s="98"/>
      <c r="T2843" s="98"/>
      <c r="U2843" s="98"/>
      <c r="V2843" s="98"/>
      <c r="W2843" s="98"/>
      <c r="X2843" s="98"/>
      <c r="Y2843" s="98"/>
      <c r="Z2843" s="98"/>
      <c r="AA2843" s="98"/>
      <c r="AE2843" s="98"/>
      <c r="AF2843" s="98"/>
      <c r="AG2843" s="98"/>
      <c r="AH2843" s="98"/>
      <c r="AI2843" s="98"/>
      <c r="AJ2843" s="98"/>
      <c r="AK2843" s="98"/>
    </row>
    <row r="2844" ht="14.25">
      <c r="A2844" s="98"/>
      <c r="B2844" s="98"/>
      <c r="C2844" s="98"/>
      <c r="D2844" s="98"/>
      <c r="E2844" s="98"/>
      <c r="F2844" s="98"/>
      <c r="G2844" s="98"/>
      <c r="H2844" s="98"/>
      <c r="I2844" s="98"/>
      <c r="J2844" s="98"/>
      <c r="K2844" s="98"/>
      <c r="L2844" s="98"/>
      <c r="M2844" s="98"/>
      <c r="R2844" s="98"/>
      <c r="S2844" s="98"/>
      <c r="T2844" s="98"/>
      <c r="U2844" s="98"/>
      <c r="V2844" s="98"/>
      <c r="W2844" s="98"/>
      <c r="X2844" s="98"/>
      <c r="Y2844" s="98"/>
      <c r="Z2844" s="98"/>
      <c r="AA2844" s="98"/>
      <c r="AE2844" s="98"/>
      <c r="AF2844" s="98"/>
      <c r="AG2844" s="98"/>
      <c r="AH2844" s="98"/>
      <c r="AI2844" s="98"/>
      <c r="AJ2844" s="98"/>
      <c r="AK2844" s="98"/>
    </row>
    <row r="2845" ht="14.25">
      <c r="A2845" s="98"/>
      <c r="B2845" s="98"/>
      <c r="C2845" s="98"/>
      <c r="D2845" s="98"/>
      <c r="E2845" s="98"/>
      <c r="F2845" s="98"/>
      <c r="G2845" s="98"/>
      <c r="H2845" s="98"/>
      <c r="I2845" s="98"/>
      <c r="J2845" s="98"/>
      <c r="K2845" s="98"/>
      <c r="L2845" s="98"/>
      <c r="M2845" s="98"/>
      <c r="R2845" s="98"/>
      <c r="S2845" s="98"/>
      <c r="T2845" s="98"/>
      <c r="U2845" s="98"/>
      <c r="V2845" s="98"/>
      <c r="W2845" s="98"/>
      <c r="X2845" s="98"/>
      <c r="Y2845" s="98"/>
      <c r="Z2845" s="98"/>
      <c r="AA2845" s="98"/>
      <c r="AE2845" s="98"/>
      <c r="AF2845" s="98"/>
      <c r="AG2845" s="98"/>
      <c r="AH2845" s="98"/>
      <c r="AI2845" s="98"/>
      <c r="AJ2845" s="98"/>
      <c r="AK2845" s="98"/>
    </row>
    <row r="2846" ht="14.25">
      <c r="A2846" s="98"/>
      <c r="B2846" s="98"/>
      <c r="C2846" s="98"/>
      <c r="D2846" s="98"/>
      <c r="E2846" s="98"/>
      <c r="F2846" s="98"/>
      <c r="G2846" s="98"/>
      <c r="H2846" s="98"/>
      <c r="I2846" s="98"/>
      <c r="J2846" s="98"/>
      <c r="K2846" s="98"/>
      <c r="L2846" s="98"/>
      <c r="M2846" s="98"/>
      <c r="R2846" s="98"/>
      <c r="S2846" s="98"/>
      <c r="T2846" s="98"/>
      <c r="U2846" s="98"/>
      <c r="V2846" s="98"/>
      <c r="W2846" s="98"/>
      <c r="X2846" s="98"/>
      <c r="Y2846" s="98"/>
      <c r="Z2846" s="98"/>
      <c r="AA2846" s="98"/>
      <c r="AE2846" s="98"/>
      <c r="AF2846" s="98"/>
      <c r="AG2846" s="98"/>
      <c r="AH2846" s="98"/>
      <c r="AI2846" s="98"/>
      <c r="AJ2846" s="98"/>
      <c r="AK2846" s="98"/>
    </row>
    <row r="2847" ht="14.25">
      <c r="A2847" s="98"/>
      <c r="B2847" s="98"/>
      <c r="C2847" s="98"/>
      <c r="D2847" s="98"/>
      <c r="E2847" s="98"/>
      <c r="F2847" s="98"/>
      <c r="G2847" s="98"/>
      <c r="H2847" s="98"/>
      <c r="I2847" s="98"/>
      <c r="J2847" s="98"/>
      <c r="K2847" s="98"/>
      <c r="L2847" s="98"/>
      <c r="M2847" s="98"/>
      <c r="R2847" s="98"/>
      <c r="S2847" s="98"/>
      <c r="T2847" s="98"/>
      <c r="U2847" s="98"/>
      <c r="V2847" s="98"/>
      <c r="W2847" s="98"/>
      <c r="X2847" s="98"/>
      <c r="Y2847" s="98"/>
      <c r="Z2847" s="98"/>
      <c r="AA2847" s="98"/>
      <c r="AE2847" s="98"/>
      <c r="AF2847" s="98"/>
      <c r="AG2847" s="98"/>
      <c r="AH2847" s="98"/>
      <c r="AI2847" s="98"/>
      <c r="AJ2847" s="98"/>
      <c r="AK2847" s="98"/>
    </row>
    <row r="2848" ht="14.25">
      <c r="A2848" s="98"/>
      <c r="B2848" s="98"/>
      <c r="C2848" s="98"/>
      <c r="D2848" s="98"/>
      <c r="E2848" s="98"/>
      <c r="F2848" s="98"/>
      <c r="G2848" s="98"/>
      <c r="H2848" s="98"/>
      <c r="I2848" s="98"/>
      <c r="J2848" s="98"/>
      <c r="K2848" s="98"/>
      <c r="L2848" s="98"/>
      <c r="M2848" s="98"/>
      <c r="R2848" s="98"/>
      <c r="S2848" s="98"/>
      <c r="T2848" s="98"/>
      <c r="U2848" s="98"/>
      <c r="V2848" s="98"/>
      <c r="W2848" s="98"/>
      <c r="X2848" s="98"/>
      <c r="Y2848" s="98"/>
      <c r="Z2848" s="98"/>
      <c r="AA2848" s="98"/>
      <c r="AE2848" s="98"/>
      <c r="AF2848" s="98"/>
      <c r="AG2848" s="98"/>
      <c r="AH2848" s="98"/>
      <c r="AI2848" s="98"/>
      <c r="AJ2848" s="98"/>
      <c r="AK2848" s="98"/>
    </row>
    <row r="2849" ht="14.25">
      <c r="A2849" s="98"/>
      <c r="B2849" s="98"/>
      <c r="C2849" s="98"/>
      <c r="D2849" s="98"/>
      <c r="E2849" s="98"/>
      <c r="F2849" s="98"/>
      <c r="G2849" s="98"/>
      <c r="H2849" s="98"/>
      <c r="I2849" s="98"/>
      <c r="J2849" s="98"/>
      <c r="K2849" s="98"/>
      <c r="L2849" s="98"/>
      <c r="M2849" s="98"/>
      <c r="R2849" s="98"/>
      <c r="S2849" s="98"/>
      <c r="T2849" s="98"/>
      <c r="U2849" s="98"/>
      <c r="V2849" s="98"/>
      <c r="W2849" s="98"/>
      <c r="X2849" s="98"/>
      <c r="Y2849" s="98"/>
      <c r="Z2849" s="98"/>
      <c r="AA2849" s="98"/>
      <c r="AE2849" s="98"/>
      <c r="AF2849" s="98"/>
      <c r="AG2849" s="98"/>
      <c r="AH2849" s="98"/>
      <c r="AI2849" s="98"/>
      <c r="AJ2849" s="98"/>
      <c r="AK2849" s="98"/>
    </row>
    <row r="2850" ht="14.25">
      <c r="A2850" s="98"/>
      <c r="B2850" s="98"/>
      <c r="C2850" s="98"/>
      <c r="D2850" s="98"/>
      <c r="E2850" s="98"/>
      <c r="F2850" s="98"/>
      <c r="G2850" s="98"/>
      <c r="H2850" s="98"/>
      <c r="I2850" s="98"/>
      <c r="J2850" s="98"/>
      <c r="K2850" s="98"/>
      <c r="L2850" s="98"/>
      <c r="M2850" s="98"/>
      <c r="R2850" s="98"/>
      <c r="S2850" s="98"/>
      <c r="T2850" s="98"/>
      <c r="U2850" s="98"/>
      <c r="V2850" s="98"/>
      <c r="W2850" s="98"/>
      <c r="X2850" s="98"/>
      <c r="Y2850" s="98"/>
      <c r="Z2850" s="98"/>
      <c r="AA2850" s="98"/>
      <c r="AE2850" s="98"/>
      <c r="AF2850" s="98"/>
      <c r="AG2850" s="98"/>
      <c r="AH2850" s="98"/>
      <c r="AI2850" s="98"/>
      <c r="AJ2850" s="98"/>
      <c r="AK2850" s="98"/>
    </row>
    <row r="2851" ht="14.25">
      <c r="A2851" s="98"/>
      <c r="B2851" s="98"/>
      <c r="C2851" s="98"/>
      <c r="D2851" s="98"/>
      <c r="E2851" s="98"/>
      <c r="F2851" s="98"/>
      <c r="G2851" s="98"/>
      <c r="H2851" s="98"/>
      <c r="I2851" s="98"/>
      <c r="J2851" s="98"/>
      <c r="K2851" s="98"/>
      <c r="L2851" s="98"/>
      <c r="M2851" s="98"/>
      <c r="R2851" s="98"/>
      <c r="S2851" s="98"/>
      <c r="T2851" s="98"/>
      <c r="U2851" s="98"/>
      <c r="V2851" s="98"/>
      <c r="W2851" s="98"/>
      <c r="X2851" s="98"/>
      <c r="Y2851" s="98"/>
      <c r="Z2851" s="98"/>
      <c r="AA2851" s="98"/>
      <c r="AE2851" s="98"/>
      <c r="AF2851" s="98"/>
      <c r="AG2851" s="98"/>
      <c r="AH2851" s="98"/>
      <c r="AI2851" s="98"/>
      <c r="AJ2851" s="98"/>
      <c r="AK2851" s="98"/>
    </row>
    <row r="2852" ht="14.25">
      <c r="A2852" s="98"/>
      <c r="B2852" s="98"/>
      <c r="C2852" s="98"/>
      <c r="D2852" s="98"/>
      <c r="E2852" s="98"/>
      <c r="F2852" s="98"/>
      <c r="G2852" s="98"/>
      <c r="H2852" s="98"/>
      <c r="I2852" s="98"/>
      <c r="J2852" s="98"/>
      <c r="K2852" s="98"/>
      <c r="L2852" s="98"/>
      <c r="M2852" s="98"/>
      <c r="R2852" s="98"/>
      <c r="S2852" s="98"/>
      <c r="T2852" s="98"/>
      <c r="U2852" s="98"/>
      <c r="V2852" s="98"/>
      <c r="W2852" s="98"/>
      <c r="X2852" s="98"/>
      <c r="Y2852" s="98"/>
      <c r="Z2852" s="98"/>
      <c r="AA2852" s="98"/>
      <c r="AE2852" s="98"/>
      <c r="AF2852" s="98"/>
      <c r="AG2852" s="98"/>
      <c r="AH2852" s="98"/>
      <c r="AI2852" s="98"/>
      <c r="AJ2852" s="98"/>
      <c r="AK2852" s="98"/>
    </row>
    <row r="2853" ht="14.25">
      <c r="A2853" s="98"/>
      <c r="B2853" s="98"/>
      <c r="C2853" s="98"/>
      <c r="D2853" s="98"/>
      <c r="E2853" s="98"/>
      <c r="F2853" s="98"/>
      <c r="G2853" s="98"/>
      <c r="H2853" s="98"/>
      <c r="I2853" s="98"/>
      <c r="J2853" s="98"/>
      <c r="K2853" s="98"/>
      <c r="L2853" s="98"/>
      <c r="M2853" s="98"/>
      <c r="R2853" s="98"/>
      <c r="S2853" s="98"/>
      <c r="T2853" s="98"/>
      <c r="U2853" s="98"/>
      <c r="V2853" s="98"/>
      <c r="W2853" s="98"/>
      <c r="X2853" s="98"/>
      <c r="Y2853" s="98"/>
      <c r="Z2853" s="98"/>
      <c r="AA2853" s="98"/>
      <c r="AE2853" s="98"/>
      <c r="AF2853" s="98"/>
      <c r="AG2853" s="98"/>
      <c r="AH2853" s="98"/>
      <c r="AI2853" s="98"/>
      <c r="AJ2853" s="98"/>
      <c r="AK2853" s="98"/>
    </row>
    <row r="2854" ht="14.25">
      <c r="A2854" s="98"/>
      <c r="B2854" s="98"/>
      <c r="C2854" s="98"/>
      <c r="D2854" s="98"/>
      <c r="E2854" s="98"/>
      <c r="F2854" s="98"/>
      <c r="G2854" s="98"/>
      <c r="H2854" s="98"/>
      <c r="I2854" s="98"/>
      <c r="J2854" s="98"/>
      <c r="K2854" s="98"/>
      <c r="L2854" s="98"/>
      <c r="M2854" s="98"/>
      <c r="R2854" s="98"/>
      <c r="S2854" s="98"/>
      <c r="T2854" s="98"/>
      <c r="U2854" s="98"/>
      <c r="V2854" s="98"/>
      <c r="W2854" s="98"/>
      <c r="X2854" s="98"/>
      <c r="Y2854" s="98"/>
      <c r="Z2854" s="98"/>
      <c r="AA2854" s="98"/>
      <c r="AE2854" s="98"/>
      <c r="AF2854" s="98"/>
      <c r="AG2854" s="98"/>
      <c r="AH2854" s="98"/>
      <c r="AI2854" s="98"/>
      <c r="AJ2854" s="98"/>
      <c r="AK2854" s="98"/>
    </row>
    <row r="2855" ht="14.25">
      <c r="A2855" s="98"/>
      <c r="B2855" s="98"/>
      <c r="C2855" s="98"/>
      <c r="D2855" s="98"/>
      <c r="E2855" s="98"/>
      <c r="F2855" s="98"/>
      <c r="G2855" s="98"/>
      <c r="H2855" s="98"/>
      <c r="I2855" s="98"/>
      <c r="J2855" s="98"/>
      <c r="K2855" s="98"/>
      <c r="L2855" s="98"/>
      <c r="M2855" s="98"/>
      <c r="R2855" s="98"/>
      <c r="S2855" s="98"/>
      <c r="T2855" s="98"/>
      <c r="U2855" s="98"/>
      <c r="V2855" s="98"/>
      <c r="W2855" s="98"/>
      <c r="X2855" s="98"/>
      <c r="Y2855" s="98"/>
      <c r="Z2855" s="98"/>
      <c r="AA2855" s="98"/>
      <c r="AE2855" s="98"/>
      <c r="AF2855" s="98"/>
      <c r="AG2855" s="98"/>
      <c r="AH2855" s="98"/>
      <c r="AI2855" s="98"/>
      <c r="AJ2855" s="98"/>
      <c r="AK2855" s="98"/>
    </row>
    <row r="2856" ht="14.25">
      <c r="A2856" s="98"/>
      <c r="B2856" s="98"/>
      <c r="C2856" s="98"/>
      <c r="D2856" s="98"/>
      <c r="E2856" s="98"/>
      <c r="F2856" s="98"/>
      <c r="G2856" s="98"/>
      <c r="H2856" s="98"/>
      <c r="I2856" s="98"/>
      <c r="J2856" s="98"/>
      <c r="K2856" s="98"/>
      <c r="L2856" s="98"/>
      <c r="M2856" s="98"/>
      <c r="R2856" s="98"/>
      <c r="S2856" s="98"/>
      <c r="T2856" s="98"/>
      <c r="U2856" s="98"/>
      <c r="V2856" s="98"/>
      <c r="W2856" s="98"/>
      <c r="X2856" s="98"/>
      <c r="Y2856" s="98"/>
      <c r="Z2856" s="98"/>
      <c r="AA2856" s="98"/>
      <c r="AE2856" s="98"/>
      <c r="AF2856" s="98"/>
      <c r="AG2856" s="98"/>
      <c r="AH2856" s="98"/>
      <c r="AI2856" s="98"/>
      <c r="AJ2856" s="98"/>
      <c r="AK2856" s="98"/>
    </row>
    <row r="2857" ht="14.25">
      <c r="A2857" s="98"/>
      <c r="B2857" s="98"/>
      <c r="C2857" s="98"/>
      <c r="D2857" s="98"/>
      <c r="E2857" s="98"/>
      <c r="F2857" s="98"/>
      <c r="G2857" s="98"/>
      <c r="H2857" s="98"/>
      <c r="I2857" s="98"/>
      <c r="J2857" s="98"/>
      <c r="K2857" s="98"/>
      <c r="L2857" s="98"/>
      <c r="M2857" s="98"/>
      <c r="R2857" s="98"/>
      <c r="S2857" s="98"/>
      <c r="T2857" s="98"/>
      <c r="U2857" s="98"/>
      <c r="V2857" s="98"/>
      <c r="W2857" s="98"/>
      <c r="X2857" s="98"/>
      <c r="Y2857" s="98"/>
      <c r="Z2857" s="98"/>
      <c r="AA2857" s="98"/>
      <c r="AE2857" s="98"/>
      <c r="AF2857" s="98"/>
      <c r="AG2857" s="98"/>
      <c r="AH2857" s="98"/>
      <c r="AI2857" s="98"/>
      <c r="AJ2857" s="98"/>
      <c r="AK2857" s="98"/>
    </row>
    <row r="2858" ht="14.25">
      <c r="A2858" s="98"/>
      <c r="B2858" s="98"/>
      <c r="C2858" s="98"/>
      <c r="D2858" s="98"/>
      <c r="E2858" s="98"/>
      <c r="F2858" s="98"/>
      <c r="G2858" s="98"/>
      <c r="H2858" s="98"/>
      <c r="I2858" s="98"/>
      <c r="J2858" s="98"/>
      <c r="K2858" s="98"/>
      <c r="L2858" s="98"/>
      <c r="M2858" s="98"/>
      <c r="R2858" s="98"/>
      <c r="S2858" s="98"/>
      <c r="T2858" s="98"/>
      <c r="U2858" s="98"/>
      <c r="V2858" s="98"/>
      <c r="W2858" s="98"/>
      <c r="X2858" s="98"/>
      <c r="Y2858" s="98"/>
      <c r="Z2858" s="98"/>
      <c r="AA2858" s="98"/>
      <c r="AE2858" s="98"/>
      <c r="AF2858" s="98"/>
      <c r="AG2858" s="98"/>
      <c r="AH2858" s="98"/>
      <c r="AI2858" s="98"/>
      <c r="AJ2858" s="98"/>
      <c r="AK2858" s="98"/>
    </row>
    <row r="2859" ht="14.25">
      <c r="A2859" s="98"/>
      <c r="B2859" s="98"/>
      <c r="C2859" s="98"/>
      <c r="D2859" s="98"/>
      <c r="E2859" s="98"/>
      <c r="F2859" s="98"/>
      <c r="G2859" s="98"/>
      <c r="H2859" s="98"/>
      <c r="I2859" s="98"/>
      <c r="J2859" s="98"/>
      <c r="K2859" s="98"/>
      <c r="L2859" s="98"/>
      <c r="M2859" s="98"/>
      <c r="R2859" s="98"/>
      <c r="S2859" s="98"/>
      <c r="T2859" s="98"/>
      <c r="U2859" s="98"/>
      <c r="V2859" s="98"/>
      <c r="W2859" s="98"/>
      <c r="X2859" s="98"/>
      <c r="Y2859" s="98"/>
      <c r="Z2859" s="98"/>
      <c r="AA2859" s="98"/>
      <c r="AE2859" s="98"/>
      <c r="AF2859" s="98"/>
      <c r="AG2859" s="98"/>
      <c r="AH2859" s="98"/>
      <c r="AI2859" s="98"/>
      <c r="AJ2859" s="98"/>
      <c r="AK2859" s="98"/>
    </row>
    <row r="2860" ht="14.25">
      <c r="A2860" s="98"/>
      <c r="B2860" s="98"/>
      <c r="C2860" s="98"/>
      <c r="D2860" s="98"/>
      <c r="E2860" s="98"/>
      <c r="F2860" s="98"/>
      <c r="G2860" s="98"/>
      <c r="H2860" s="98"/>
      <c r="I2860" s="98"/>
      <c r="J2860" s="98"/>
      <c r="K2860" s="98"/>
      <c r="L2860" s="98"/>
      <c r="M2860" s="98"/>
      <c r="R2860" s="98"/>
      <c r="S2860" s="98"/>
      <c r="T2860" s="98"/>
      <c r="U2860" s="98"/>
      <c r="V2860" s="98"/>
      <c r="W2860" s="98"/>
      <c r="X2860" s="98"/>
      <c r="Y2860" s="98"/>
      <c r="Z2860" s="98"/>
      <c r="AA2860" s="98"/>
      <c r="AE2860" s="98"/>
      <c r="AF2860" s="98"/>
      <c r="AG2860" s="98"/>
      <c r="AH2860" s="98"/>
      <c r="AI2860" s="98"/>
      <c r="AJ2860" s="98"/>
      <c r="AK2860" s="98"/>
    </row>
    <row r="2861" ht="14.25">
      <c r="A2861" s="98"/>
      <c r="B2861" s="98"/>
      <c r="C2861" s="98"/>
      <c r="D2861" s="98"/>
      <c r="E2861" s="98"/>
      <c r="F2861" s="98"/>
      <c r="G2861" s="98"/>
      <c r="H2861" s="98"/>
      <c r="I2861" s="98"/>
      <c r="J2861" s="98"/>
      <c r="K2861" s="98"/>
      <c r="L2861" s="98"/>
      <c r="M2861" s="98"/>
      <c r="R2861" s="98"/>
      <c r="S2861" s="98"/>
      <c r="T2861" s="98"/>
      <c r="U2861" s="98"/>
      <c r="V2861" s="98"/>
      <c r="W2861" s="98"/>
      <c r="X2861" s="98"/>
      <c r="Y2861" s="98"/>
      <c r="Z2861" s="98"/>
      <c r="AA2861" s="98"/>
      <c r="AE2861" s="98"/>
      <c r="AF2861" s="98"/>
      <c r="AG2861" s="98"/>
      <c r="AH2861" s="98"/>
      <c r="AI2861" s="98"/>
      <c r="AJ2861" s="98"/>
      <c r="AK2861" s="98"/>
    </row>
    <row r="2862" ht="14.25">
      <c r="A2862" s="98"/>
      <c r="B2862" s="98"/>
      <c r="C2862" s="98"/>
      <c r="D2862" s="98"/>
      <c r="E2862" s="98"/>
      <c r="F2862" s="98"/>
      <c r="G2862" s="98"/>
      <c r="H2862" s="98"/>
      <c r="I2862" s="98"/>
      <c r="J2862" s="98"/>
      <c r="K2862" s="98"/>
      <c r="L2862" s="98"/>
      <c r="M2862" s="98"/>
      <c r="R2862" s="98"/>
      <c r="S2862" s="98"/>
      <c r="T2862" s="98"/>
      <c r="U2862" s="98"/>
      <c r="V2862" s="98"/>
      <c r="W2862" s="98"/>
      <c r="X2862" s="98"/>
      <c r="Y2862" s="98"/>
      <c r="Z2862" s="98"/>
      <c r="AA2862" s="98"/>
      <c r="AE2862" s="98"/>
      <c r="AF2862" s="98"/>
      <c r="AG2862" s="98"/>
      <c r="AH2862" s="98"/>
      <c r="AI2862" s="98"/>
      <c r="AJ2862" s="98"/>
      <c r="AK2862" s="98"/>
    </row>
    <row r="2863" ht="14.25">
      <c r="A2863" s="98"/>
      <c r="B2863" s="98"/>
      <c r="C2863" s="98"/>
      <c r="D2863" s="98"/>
      <c r="E2863" s="98"/>
      <c r="F2863" s="98"/>
      <c r="G2863" s="98"/>
      <c r="H2863" s="98"/>
      <c r="I2863" s="98"/>
      <c r="J2863" s="98"/>
      <c r="K2863" s="98"/>
      <c r="L2863" s="98"/>
      <c r="M2863" s="98"/>
      <c r="R2863" s="98"/>
      <c r="S2863" s="98"/>
      <c r="T2863" s="98"/>
      <c r="U2863" s="98"/>
      <c r="V2863" s="98"/>
      <c r="W2863" s="98"/>
      <c r="X2863" s="98"/>
      <c r="Y2863" s="98"/>
      <c r="Z2863" s="98"/>
      <c r="AA2863" s="98"/>
      <c r="AE2863" s="98"/>
      <c r="AF2863" s="98"/>
      <c r="AG2863" s="98"/>
      <c r="AH2863" s="98"/>
      <c r="AI2863" s="98"/>
      <c r="AJ2863" s="98"/>
      <c r="AK2863" s="98"/>
    </row>
    <row r="2864" ht="14.25">
      <c r="A2864" s="98"/>
      <c r="B2864" s="98"/>
      <c r="C2864" s="98"/>
      <c r="D2864" s="98"/>
      <c r="E2864" s="98"/>
      <c r="F2864" s="98"/>
      <c r="G2864" s="98"/>
      <c r="H2864" s="98"/>
      <c r="I2864" s="98"/>
      <c r="J2864" s="98"/>
      <c r="K2864" s="98"/>
      <c r="L2864" s="98"/>
      <c r="M2864" s="98"/>
      <c r="R2864" s="98"/>
      <c r="S2864" s="98"/>
      <c r="T2864" s="98"/>
      <c r="U2864" s="98"/>
      <c r="V2864" s="98"/>
      <c r="W2864" s="98"/>
      <c r="X2864" s="98"/>
      <c r="Y2864" s="98"/>
      <c r="Z2864" s="98"/>
      <c r="AA2864" s="98"/>
      <c r="AE2864" s="98"/>
      <c r="AF2864" s="98"/>
      <c r="AG2864" s="98"/>
      <c r="AH2864" s="98"/>
      <c r="AI2864" s="98"/>
      <c r="AJ2864" s="98"/>
      <c r="AK2864" s="98"/>
    </row>
    <row r="2865" ht="14.25">
      <c r="A2865" s="98"/>
      <c r="B2865" s="98"/>
      <c r="C2865" s="98"/>
      <c r="D2865" s="98"/>
      <c r="E2865" s="98"/>
      <c r="F2865" s="98"/>
      <c r="G2865" s="98"/>
      <c r="H2865" s="98"/>
      <c r="I2865" s="98"/>
      <c r="J2865" s="98"/>
      <c r="K2865" s="98"/>
      <c r="L2865" s="98"/>
      <c r="M2865" s="98"/>
      <c r="R2865" s="98"/>
      <c r="S2865" s="98"/>
      <c r="T2865" s="98"/>
      <c r="U2865" s="98"/>
      <c r="V2865" s="98"/>
      <c r="W2865" s="98"/>
      <c r="X2865" s="98"/>
      <c r="Y2865" s="98"/>
      <c r="Z2865" s="98"/>
      <c r="AA2865" s="98"/>
      <c r="AE2865" s="98"/>
      <c r="AF2865" s="98"/>
      <c r="AG2865" s="98"/>
      <c r="AH2865" s="98"/>
      <c r="AI2865" s="98"/>
      <c r="AJ2865" s="98"/>
      <c r="AK2865" s="98"/>
    </row>
    <row r="2866" ht="14.25">
      <c r="A2866" s="98"/>
      <c r="B2866" s="98"/>
      <c r="C2866" s="98"/>
      <c r="D2866" s="98"/>
      <c r="E2866" s="98"/>
      <c r="F2866" s="98"/>
      <c r="G2866" s="98"/>
      <c r="H2866" s="98"/>
      <c r="I2866" s="98"/>
      <c r="J2866" s="98"/>
      <c r="K2866" s="98"/>
      <c r="L2866" s="98"/>
      <c r="M2866" s="98"/>
      <c r="R2866" s="98"/>
      <c r="S2866" s="98"/>
      <c r="T2866" s="98"/>
      <c r="U2866" s="98"/>
      <c r="V2866" s="98"/>
      <c r="W2866" s="98"/>
      <c r="X2866" s="98"/>
      <c r="Y2866" s="98"/>
      <c r="Z2866" s="98"/>
      <c r="AA2866" s="98"/>
      <c r="AE2866" s="98"/>
      <c r="AF2866" s="98"/>
      <c r="AG2866" s="98"/>
      <c r="AH2866" s="98"/>
      <c r="AI2866" s="98"/>
      <c r="AJ2866" s="98"/>
      <c r="AK2866" s="98"/>
    </row>
    <row r="2867" ht="14.25">
      <c r="A2867" s="98"/>
      <c r="B2867" s="98"/>
      <c r="C2867" s="98"/>
      <c r="D2867" s="98"/>
      <c r="E2867" s="98"/>
      <c r="F2867" s="98"/>
      <c r="G2867" s="98"/>
      <c r="H2867" s="98"/>
      <c r="I2867" s="98"/>
      <c r="J2867" s="98"/>
      <c r="K2867" s="98"/>
      <c r="L2867" s="98"/>
      <c r="M2867" s="98"/>
      <c r="R2867" s="98"/>
      <c r="S2867" s="98"/>
      <c r="T2867" s="98"/>
      <c r="U2867" s="98"/>
      <c r="V2867" s="98"/>
      <c r="W2867" s="98"/>
      <c r="X2867" s="98"/>
      <c r="Y2867" s="98"/>
      <c r="Z2867" s="98"/>
      <c r="AA2867" s="98"/>
      <c r="AE2867" s="98"/>
      <c r="AF2867" s="98"/>
      <c r="AG2867" s="98"/>
      <c r="AH2867" s="98"/>
      <c r="AI2867" s="98"/>
      <c r="AJ2867" s="98"/>
      <c r="AK2867" s="98"/>
    </row>
    <row r="2868" ht="14.25">
      <c r="A2868" s="98"/>
      <c r="B2868" s="98"/>
      <c r="C2868" s="98"/>
      <c r="D2868" s="98"/>
      <c r="E2868" s="98"/>
      <c r="F2868" s="98"/>
      <c r="G2868" s="98"/>
      <c r="H2868" s="98"/>
      <c r="I2868" s="98"/>
      <c r="J2868" s="98"/>
      <c r="K2868" s="98"/>
      <c r="L2868" s="98"/>
      <c r="M2868" s="98"/>
      <c r="R2868" s="98"/>
      <c r="S2868" s="98"/>
      <c r="T2868" s="98"/>
      <c r="U2868" s="98"/>
      <c r="V2868" s="98"/>
      <c r="W2868" s="98"/>
      <c r="X2868" s="98"/>
      <c r="Y2868" s="98"/>
      <c r="Z2868" s="98"/>
      <c r="AA2868" s="98"/>
      <c r="AE2868" s="98"/>
      <c r="AF2868" s="98"/>
      <c r="AG2868" s="98"/>
      <c r="AH2868" s="98"/>
      <c r="AI2868" s="98"/>
      <c r="AJ2868" s="98"/>
      <c r="AK2868" s="98"/>
    </row>
    <row r="2869" ht="14.25">
      <c r="A2869" s="98"/>
      <c r="B2869" s="98"/>
      <c r="C2869" s="98"/>
      <c r="D2869" s="98"/>
      <c r="E2869" s="98"/>
      <c r="F2869" s="98"/>
      <c r="G2869" s="98"/>
      <c r="H2869" s="98"/>
      <c r="I2869" s="98"/>
      <c r="J2869" s="98"/>
      <c r="K2869" s="98"/>
      <c r="L2869" s="98"/>
      <c r="M2869" s="98"/>
      <c r="R2869" s="98"/>
      <c r="S2869" s="98"/>
      <c r="T2869" s="98"/>
      <c r="U2869" s="98"/>
      <c r="V2869" s="98"/>
      <c r="W2869" s="98"/>
      <c r="X2869" s="98"/>
      <c r="Y2869" s="98"/>
      <c r="Z2869" s="98"/>
      <c r="AA2869" s="98"/>
      <c r="AE2869" s="98"/>
      <c r="AF2869" s="98"/>
      <c r="AG2869" s="98"/>
      <c r="AH2869" s="98"/>
      <c r="AI2869" s="98"/>
      <c r="AJ2869" s="98"/>
      <c r="AK2869" s="98"/>
    </row>
    <row r="2870" ht="14.25">
      <c r="A2870" s="98"/>
      <c r="B2870" s="98"/>
      <c r="C2870" s="98"/>
      <c r="D2870" s="98"/>
      <c r="E2870" s="98"/>
      <c r="F2870" s="98"/>
      <c r="G2870" s="98"/>
      <c r="H2870" s="98"/>
      <c r="I2870" s="98"/>
      <c r="J2870" s="98"/>
      <c r="K2870" s="98"/>
      <c r="L2870" s="98"/>
      <c r="M2870" s="98"/>
      <c r="R2870" s="98"/>
      <c r="S2870" s="98"/>
      <c r="T2870" s="98"/>
      <c r="U2870" s="98"/>
      <c r="V2870" s="98"/>
      <c r="W2870" s="98"/>
      <c r="X2870" s="98"/>
      <c r="Y2870" s="98"/>
      <c r="Z2870" s="98"/>
      <c r="AA2870" s="98"/>
      <c r="AE2870" s="98"/>
      <c r="AF2870" s="98"/>
      <c r="AG2870" s="98"/>
      <c r="AH2870" s="98"/>
      <c r="AI2870" s="98"/>
      <c r="AJ2870" s="98"/>
      <c r="AK2870" s="98"/>
    </row>
    <row r="2871" ht="14.25">
      <c r="A2871" s="98"/>
      <c r="B2871" s="98"/>
      <c r="C2871" s="98"/>
      <c r="D2871" s="98"/>
      <c r="E2871" s="98"/>
      <c r="F2871" s="98"/>
      <c r="G2871" s="98"/>
      <c r="H2871" s="98"/>
      <c r="I2871" s="98"/>
      <c r="J2871" s="98"/>
      <c r="K2871" s="98"/>
      <c r="L2871" s="98"/>
      <c r="M2871" s="98"/>
      <c r="R2871" s="98"/>
      <c r="S2871" s="98"/>
      <c r="T2871" s="98"/>
      <c r="U2871" s="98"/>
      <c r="V2871" s="98"/>
      <c r="W2871" s="98"/>
      <c r="X2871" s="98"/>
      <c r="Y2871" s="98"/>
      <c r="Z2871" s="98"/>
      <c r="AA2871" s="98"/>
      <c r="AE2871" s="98"/>
      <c r="AF2871" s="98"/>
      <c r="AG2871" s="98"/>
      <c r="AH2871" s="98"/>
      <c r="AI2871" s="98"/>
      <c r="AJ2871" s="98"/>
      <c r="AK2871" s="98"/>
    </row>
    <row r="2872" ht="14.25">
      <c r="A2872" s="98"/>
      <c r="B2872" s="98"/>
      <c r="C2872" s="98"/>
      <c r="D2872" s="98"/>
      <c r="E2872" s="98"/>
      <c r="F2872" s="98"/>
      <c r="G2872" s="98"/>
      <c r="H2872" s="98"/>
      <c r="I2872" s="98"/>
      <c r="J2872" s="98"/>
      <c r="K2872" s="98"/>
      <c r="L2872" s="98"/>
      <c r="M2872" s="98"/>
      <c r="R2872" s="98"/>
      <c r="S2872" s="98"/>
      <c r="T2872" s="98"/>
      <c r="U2872" s="98"/>
      <c r="V2872" s="98"/>
      <c r="W2872" s="98"/>
      <c r="X2872" s="98"/>
      <c r="Y2872" s="98"/>
      <c r="Z2872" s="98"/>
      <c r="AA2872" s="98"/>
      <c r="AE2872" s="98"/>
      <c r="AF2872" s="98"/>
      <c r="AG2872" s="98"/>
      <c r="AH2872" s="98"/>
      <c r="AI2872" s="98"/>
      <c r="AJ2872" s="98"/>
      <c r="AK2872" s="98"/>
    </row>
    <row r="2873" ht="14.25">
      <c r="A2873" s="98"/>
      <c r="B2873" s="98"/>
      <c r="C2873" s="98"/>
      <c r="D2873" s="98"/>
      <c r="E2873" s="98"/>
      <c r="F2873" s="98"/>
      <c r="G2873" s="98"/>
      <c r="H2873" s="98"/>
      <c r="I2873" s="98"/>
      <c r="J2873" s="98"/>
      <c r="K2873" s="98"/>
      <c r="L2873" s="98"/>
      <c r="M2873" s="98"/>
      <c r="R2873" s="98"/>
      <c r="S2873" s="98"/>
      <c r="T2873" s="98"/>
      <c r="U2873" s="98"/>
      <c r="V2873" s="98"/>
      <c r="W2873" s="98"/>
      <c r="X2873" s="98"/>
      <c r="Y2873" s="98"/>
      <c r="Z2873" s="98"/>
      <c r="AA2873" s="98"/>
      <c r="AE2873" s="98"/>
      <c r="AF2873" s="98"/>
      <c r="AG2873" s="98"/>
      <c r="AH2873" s="98"/>
      <c r="AI2873" s="98"/>
      <c r="AJ2873" s="98"/>
      <c r="AK2873" s="98"/>
    </row>
    <row r="2874" ht="14.25">
      <c r="A2874" s="98"/>
      <c r="B2874" s="98"/>
      <c r="C2874" s="98"/>
      <c r="D2874" s="98"/>
      <c r="E2874" s="98"/>
      <c r="F2874" s="98"/>
      <c r="G2874" s="98"/>
      <c r="H2874" s="98"/>
      <c r="I2874" s="98"/>
      <c r="J2874" s="98"/>
      <c r="K2874" s="98"/>
      <c r="L2874" s="98"/>
      <c r="M2874" s="98"/>
      <c r="R2874" s="98"/>
      <c r="S2874" s="98"/>
      <c r="T2874" s="98"/>
      <c r="U2874" s="98"/>
      <c r="V2874" s="98"/>
      <c r="W2874" s="98"/>
      <c r="X2874" s="98"/>
      <c r="Y2874" s="98"/>
      <c r="Z2874" s="98"/>
      <c r="AA2874" s="98"/>
      <c r="AE2874" s="98"/>
      <c r="AF2874" s="98"/>
      <c r="AG2874" s="98"/>
      <c r="AH2874" s="98"/>
      <c r="AI2874" s="98"/>
      <c r="AJ2874" s="98"/>
      <c r="AK2874" s="98"/>
    </row>
    <row r="2875" ht="14.25">
      <c r="A2875" s="98"/>
      <c r="B2875" s="98"/>
      <c r="C2875" s="98"/>
      <c r="D2875" s="98"/>
      <c r="E2875" s="98"/>
      <c r="F2875" s="98"/>
      <c r="G2875" s="98"/>
      <c r="H2875" s="98"/>
      <c r="I2875" s="98"/>
      <c r="J2875" s="98"/>
      <c r="K2875" s="98"/>
      <c r="L2875" s="98"/>
      <c r="M2875" s="98"/>
      <c r="R2875" s="98"/>
      <c r="S2875" s="98"/>
      <c r="T2875" s="98"/>
      <c r="U2875" s="98"/>
      <c r="V2875" s="98"/>
      <c r="W2875" s="98"/>
      <c r="X2875" s="98"/>
      <c r="Y2875" s="98"/>
      <c r="Z2875" s="98"/>
      <c r="AA2875" s="98"/>
      <c r="AE2875" s="98"/>
      <c r="AF2875" s="98"/>
      <c r="AG2875" s="98"/>
      <c r="AH2875" s="98"/>
      <c r="AI2875" s="98"/>
      <c r="AJ2875" s="98"/>
      <c r="AK2875" s="98"/>
    </row>
    <row r="2876" ht="14.25">
      <c r="A2876" s="98"/>
      <c r="B2876" s="98"/>
      <c r="C2876" s="98"/>
      <c r="D2876" s="98"/>
      <c r="E2876" s="98"/>
      <c r="F2876" s="98"/>
      <c r="G2876" s="98"/>
      <c r="H2876" s="98"/>
      <c r="I2876" s="98"/>
      <c r="J2876" s="98"/>
      <c r="K2876" s="98"/>
      <c r="L2876" s="98"/>
      <c r="M2876" s="98"/>
      <c r="R2876" s="98"/>
      <c r="S2876" s="98"/>
      <c r="T2876" s="98"/>
      <c r="U2876" s="98"/>
      <c r="V2876" s="98"/>
      <c r="W2876" s="98"/>
      <c r="X2876" s="98"/>
      <c r="Y2876" s="98"/>
      <c r="Z2876" s="98"/>
      <c r="AA2876" s="98"/>
      <c r="AE2876" s="98"/>
      <c r="AF2876" s="98"/>
      <c r="AG2876" s="98"/>
      <c r="AH2876" s="98"/>
      <c r="AI2876" s="98"/>
      <c r="AJ2876" s="98"/>
      <c r="AK2876" s="98"/>
    </row>
    <row r="2877" ht="14.25">
      <c r="A2877" s="98"/>
      <c r="B2877" s="98"/>
      <c r="C2877" s="98"/>
      <c r="D2877" s="98"/>
      <c r="E2877" s="98"/>
      <c r="F2877" s="98"/>
      <c r="G2877" s="98"/>
      <c r="H2877" s="98"/>
      <c r="I2877" s="98"/>
      <c r="J2877" s="98"/>
      <c r="K2877" s="98"/>
      <c r="L2877" s="98"/>
      <c r="M2877" s="98"/>
      <c r="R2877" s="98"/>
      <c r="S2877" s="98"/>
      <c r="T2877" s="98"/>
      <c r="U2877" s="98"/>
      <c r="V2877" s="98"/>
      <c r="W2877" s="98"/>
      <c r="X2877" s="98"/>
      <c r="Y2877" s="98"/>
      <c r="Z2877" s="98"/>
      <c r="AA2877" s="98"/>
      <c r="AE2877" s="98"/>
      <c r="AF2877" s="98"/>
      <c r="AG2877" s="98"/>
      <c r="AH2877" s="98"/>
      <c r="AI2877" s="98"/>
      <c r="AJ2877" s="98"/>
      <c r="AK2877" s="98"/>
    </row>
    <row r="2878" ht="14.25">
      <c r="A2878" s="98"/>
      <c r="B2878" s="98"/>
      <c r="C2878" s="98"/>
      <c r="D2878" s="98"/>
      <c r="E2878" s="98"/>
      <c r="F2878" s="98"/>
      <c r="G2878" s="98"/>
      <c r="H2878" s="98"/>
      <c r="I2878" s="98"/>
      <c r="J2878" s="98"/>
      <c r="K2878" s="98"/>
      <c r="L2878" s="98"/>
      <c r="M2878" s="98"/>
      <c r="R2878" s="98"/>
      <c r="S2878" s="98"/>
      <c r="T2878" s="98"/>
      <c r="U2878" s="98"/>
      <c r="V2878" s="98"/>
      <c r="W2878" s="98"/>
      <c r="X2878" s="98"/>
      <c r="Y2878" s="98"/>
      <c r="Z2878" s="98"/>
      <c r="AA2878" s="98"/>
      <c r="AE2878" s="98"/>
      <c r="AF2878" s="98"/>
      <c r="AG2878" s="98"/>
      <c r="AH2878" s="98"/>
      <c r="AI2878" s="98"/>
      <c r="AJ2878" s="98"/>
      <c r="AK2878" s="98"/>
    </row>
    <row r="2879" ht="14.25">
      <c r="A2879" s="98"/>
      <c r="B2879" s="98"/>
      <c r="C2879" s="98"/>
      <c r="D2879" s="98"/>
      <c r="E2879" s="98"/>
      <c r="F2879" s="98"/>
      <c r="G2879" s="98"/>
      <c r="H2879" s="98"/>
      <c r="I2879" s="98"/>
      <c r="J2879" s="98"/>
      <c r="K2879" s="98"/>
      <c r="L2879" s="98"/>
      <c r="M2879" s="98"/>
      <c r="R2879" s="98"/>
      <c r="S2879" s="98"/>
      <c r="T2879" s="98"/>
      <c r="U2879" s="98"/>
      <c r="V2879" s="98"/>
      <c r="W2879" s="98"/>
      <c r="X2879" s="98"/>
      <c r="Y2879" s="98"/>
      <c r="Z2879" s="98"/>
      <c r="AA2879" s="98"/>
      <c r="AE2879" s="98"/>
      <c r="AF2879" s="98"/>
      <c r="AG2879" s="98"/>
      <c r="AH2879" s="98"/>
      <c r="AI2879" s="98"/>
      <c r="AJ2879" s="98"/>
      <c r="AK2879" s="98"/>
    </row>
    <row r="2880" ht="14.25">
      <c r="A2880" s="98"/>
      <c r="B2880" s="98"/>
      <c r="C2880" s="98"/>
      <c r="D2880" s="98"/>
      <c r="E2880" s="98"/>
      <c r="F2880" s="98"/>
      <c r="G2880" s="98"/>
      <c r="H2880" s="98"/>
      <c r="I2880" s="98"/>
      <c r="J2880" s="98"/>
      <c r="K2880" s="98"/>
      <c r="L2880" s="98"/>
      <c r="M2880" s="98"/>
      <c r="R2880" s="98"/>
      <c r="S2880" s="98"/>
      <c r="T2880" s="98"/>
      <c r="U2880" s="98"/>
      <c r="V2880" s="98"/>
      <c r="W2880" s="98"/>
      <c r="X2880" s="98"/>
      <c r="Y2880" s="98"/>
      <c r="Z2880" s="98"/>
      <c r="AA2880" s="98"/>
      <c r="AE2880" s="98"/>
      <c r="AF2880" s="98"/>
      <c r="AG2880" s="98"/>
      <c r="AH2880" s="98"/>
      <c r="AI2880" s="98"/>
      <c r="AJ2880" s="98"/>
      <c r="AK2880" s="98"/>
    </row>
    <row r="2881" ht="14.25">
      <c r="A2881" s="98"/>
      <c r="B2881" s="98"/>
      <c r="C2881" s="98"/>
      <c r="D2881" s="98"/>
      <c r="E2881" s="98"/>
      <c r="F2881" s="98"/>
      <c r="G2881" s="98"/>
      <c r="H2881" s="98"/>
      <c r="I2881" s="98"/>
      <c r="J2881" s="98"/>
      <c r="K2881" s="98"/>
      <c r="L2881" s="98"/>
      <c r="M2881" s="98"/>
      <c r="R2881" s="98"/>
      <c r="S2881" s="98"/>
      <c r="T2881" s="98"/>
      <c r="U2881" s="98"/>
      <c r="V2881" s="98"/>
      <c r="W2881" s="98"/>
      <c r="X2881" s="98"/>
      <c r="Y2881" s="98"/>
      <c r="Z2881" s="98"/>
      <c r="AA2881" s="98"/>
      <c r="AE2881" s="98"/>
      <c r="AF2881" s="98"/>
      <c r="AG2881" s="98"/>
      <c r="AH2881" s="98"/>
      <c r="AI2881" s="98"/>
      <c r="AJ2881" s="98"/>
      <c r="AK2881" s="98"/>
    </row>
    <row r="2882" ht="14.25">
      <c r="A2882" s="98"/>
      <c r="B2882" s="98"/>
      <c r="C2882" s="98"/>
      <c r="D2882" s="98"/>
      <c r="E2882" s="98"/>
      <c r="F2882" s="98"/>
      <c r="G2882" s="98"/>
      <c r="H2882" s="98"/>
      <c r="I2882" s="98"/>
      <c r="J2882" s="98"/>
      <c r="K2882" s="98"/>
      <c r="L2882" s="98"/>
      <c r="M2882" s="98"/>
      <c r="R2882" s="98"/>
      <c r="S2882" s="98"/>
      <c r="T2882" s="98"/>
      <c r="U2882" s="98"/>
      <c r="V2882" s="98"/>
      <c r="W2882" s="98"/>
      <c r="X2882" s="98"/>
      <c r="Y2882" s="98"/>
      <c r="Z2882" s="98"/>
      <c r="AA2882" s="98"/>
      <c r="AE2882" s="98"/>
      <c r="AF2882" s="98"/>
      <c r="AG2882" s="98"/>
      <c r="AH2882" s="98"/>
      <c r="AI2882" s="98"/>
      <c r="AJ2882" s="98"/>
      <c r="AK2882" s="98"/>
    </row>
    <row r="2883" ht="14.25">
      <c r="A2883" s="98"/>
      <c r="B2883" s="98"/>
      <c r="C2883" s="98"/>
      <c r="D2883" s="98"/>
      <c r="E2883" s="98"/>
      <c r="F2883" s="98"/>
      <c r="G2883" s="98"/>
      <c r="H2883" s="98"/>
      <c r="I2883" s="98"/>
      <c r="J2883" s="98"/>
      <c r="K2883" s="98"/>
      <c r="L2883" s="98"/>
      <c r="M2883" s="98"/>
      <c r="R2883" s="98"/>
      <c r="S2883" s="98"/>
      <c r="T2883" s="98"/>
      <c r="U2883" s="98"/>
      <c r="V2883" s="98"/>
      <c r="W2883" s="98"/>
      <c r="X2883" s="98"/>
      <c r="Y2883" s="98"/>
      <c r="Z2883" s="98"/>
      <c r="AA2883" s="98"/>
      <c r="AE2883" s="98"/>
      <c r="AF2883" s="98"/>
      <c r="AG2883" s="98"/>
      <c r="AH2883" s="98"/>
      <c r="AI2883" s="98"/>
      <c r="AJ2883" s="98"/>
      <c r="AK2883" s="98"/>
    </row>
    <row r="2884" ht="14.25">
      <c r="A2884" s="98"/>
      <c r="B2884" s="98"/>
      <c r="C2884" s="98"/>
      <c r="D2884" s="98"/>
      <c r="E2884" s="98"/>
      <c r="F2884" s="98"/>
      <c r="G2884" s="98"/>
      <c r="H2884" s="98"/>
      <c r="I2884" s="98"/>
      <c r="J2884" s="98"/>
      <c r="K2884" s="98"/>
      <c r="L2884" s="98"/>
      <c r="M2884" s="98"/>
      <c r="R2884" s="98"/>
      <c r="S2884" s="98"/>
      <c r="T2884" s="98"/>
      <c r="U2884" s="98"/>
      <c r="V2884" s="98"/>
      <c r="W2884" s="98"/>
      <c r="X2884" s="98"/>
      <c r="Y2884" s="98"/>
      <c r="Z2884" s="98"/>
      <c r="AA2884" s="98"/>
      <c r="AE2884" s="98"/>
      <c r="AF2884" s="98"/>
      <c r="AG2884" s="98"/>
      <c r="AH2884" s="98"/>
      <c r="AI2884" s="98"/>
      <c r="AJ2884" s="98"/>
      <c r="AK2884" s="98"/>
    </row>
    <row r="2885" ht="14.25">
      <c r="A2885" s="98"/>
      <c r="B2885" s="98"/>
      <c r="C2885" s="98"/>
      <c r="D2885" s="98"/>
      <c r="E2885" s="98"/>
      <c r="F2885" s="98"/>
      <c r="G2885" s="98"/>
      <c r="H2885" s="98"/>
      <c r="I2885" s="98"/>
      <c r="J2885" s="98"/>
      <c r="K2885" s="98"/>
      <c r="L2885" s="98"/>
      <c r="M2885" s="98"/>
      <c r="R2885" s="98"/>
      <c r="S2885" s="98"/>
      <c r="T2885" s="98"/>
      <c r="U2885" s="98"/>
      <c r="V2885" s="98"/>
      <c r="W2885" s="98"/>
      <c r="X2885" s="98"/>
      <c r="Y2885" s="98"/>
      <c r="Z2885" s="98"/>
      <c r="AA2885" s="98"/>
      <c r="AE2885" s="98"/>
      <c r="AF2885" s="98"/>
      <c r="AG2885" s="98"/>
      <c r="AH2885" s="98"/>
      <c r="AI2885" s="98"/>
      <c r="AJ2885" s="98"/>
      <c r="AK2885" s="98"/>
    </row>
    <row r="2886" ht="14.25">
      <c r="A2886" s="98"/>
      <c r="B2886" s="98"/>
      <c r="C2886" s="98"/>
      <c r="D2886" s="98"/>
      <c r="E2886" s="98"/>
      <c r="F2886" s="98"/>
      <c r="G2886" s="98"/>
      <c r="H2886" s="98"/>
      <c r="I2886" s="98"/>
      <c r="J2886" s="98"/>
      <c r="K2886" s="98"/>
      <c r="L2886" s="98"/>
      <c r="M2886" s="98"/>
      <c r="R2886" s="98"/>
      <c r="S2886" s="98"/>
      <c r="T2886" s="98"/>
      <c r="U2886" s="98"/>
      <c r="V2886" s="98"/>
      <c r="W2886" s="98"/>
      <c r="X2886" s="98"/>
      <c r="Y2886" s="98"/>
      <c r="Z2886" s="98"/>
      <c r="AA2886" s="98"/>
      <c r="AE2886" s="98"/>
      <c r="AF2886" s="98"/>
      <c r="AG2886" s="98"/>
      <c r="AH2886" s="98"/>
      <c r="AI2886" s="98"/>
      <c r="AJ2886" s="98"/>
      <c r="AK2886" s="98"/>
    </row>
    <row r="2887" ht="14.25">
      <c r="A2887" s="98"/>
      <c r="B2887" s="98"/>
      <c r="C2887" s="98"/>
      <c r="D2887" s="98"/>
      <c r="E2887" s="98"/>
      <c r="F2887" s="98"/>
      <c r="G2887" s="98"/>
      <c r="H2887" s="98"/>
      <c r="I2887" s="98"/>
      <c r="J2887" s="98"/>
      <c r="K2887" s="98"/>
      <c r="L2887" s="98"/>
      <c r="M2887" s="98"/>
      <c r="R2887" s="98"/>
      <c r="S2887" s="98"/>
      <c r="T2887" s="98"/>
      <c r="U2887" s="98"/>
      <c r="V2887" s="98"/>
      <c r="W2887" s="98"/>
      <c r="X2887" s="98"/>
      <c r="Y2887" s="98"/>
      <c r="Z2887" s="98"/>
      <c r="AA2887" s="98"/>
      <c r="AE2887" s="98"/>
      <c r="AF2887" s="98"/>
      <c r="AG2887" s="98"/>
      <c r="AH2887" s="98"/>
      <c r="AI2887" s="98"/>
      <c r="AJ2887" s="98"/>
      <c r="AK2887" s="98"/>
    </row>
    <row r="2888" ht="14.25">
      <c r="A2888" s="98"/>
      <c r="B2888" s="98"/>
      <c r="C2888" s="98"/>
      <c r="D2888" s="98"/>
      <c r="E2888" s="98"/>
      <c r="F2888" s="98"/>
      <c r="G2888" s="98"/>
      <c r="H2888" s="98"/>
      <c r="I2888" s="98"/>
      <c r="J2888" s="98"/>
      <c r="K2888" s="98"/>
      <c r="L2888" s="98"/>
      <c r="M2888" s="98"/>
      <c r="R2888" s="98"/>
      <c r="S2888" s="98"/>
      <c r="T2888" s="98"/>
      <c r="U2888" s="98"/>
      <c r="V2888" s="98"/>
      <c r="W2888" s="98"/>
      <c r="X2888" s="98"/>
      <c r="Y2888" s="98"/>
      <c r="Z2888" s="98"/>
      <c r="AA2888" s="98"/>
      <c r="AE2888" s="98"/>
      <c r="AF2888" s="98"/>
      <c r="AG2888" s="98"/>
      <c r="AH2888" s="98"/>
      <c r="AI2888" s="98"/>
      <c r="AJ2888" s="98"/>
      <c r="AK2888" s="98"/>
    </row>
    <row r="2889" ht="14.25">
      <c r="A2889" s="98"/>
      <c r="B2889" s="98"/>
      <c r="C2889" s="98"/>
      <c r="D2889" s="98"/>
      <c r="E2889" s="98"/>
      <c r="F2889" s="98"/>
      <c r="G2889" s="98"/>
      <c r="H2889" s="98"/>
      <c r="I2889" s="98"/>
      <c r="J2889" s="98"/>
      <c r="K2889" s="98"/>
      <c r="L2889" s="98"/>
      <c r="M2889" s="98"/>
      <c r="R2889" s="98"/>
      <c r="S2889" s="98"/>
      <c r="T2889" s="98"/>
      <c r="U2889" s="98"/>
      <c r="V2889" s="98"/>
      <c r="W2889" s="98"/>
      <c r="X2889" s="98"/>
      <c r="Y2889" s="98"/>
      <c r="Z2889" s="98"/>
      <c r="AA2889" s="98"/>
      <c r="AE2889" s="98"/>
      <c r="AF2889" s="98"/>
      <c r="AG2889" s="98"/>
      <c r="AH2889" s="98"/>
      <c r="AI2889" s="98"/>
      <c r="AJ2889" s="98"/>
      <c r="AK2889" s="98"/>
    </row>
    <row r="2890" ht="14.25">
      <c r="A2890" s="98"/>
      <c r="B2890" s="98"/>
      <c r="C2890" s="98"/>
      <c r="D2890" s="98"/>
      <c r="E2890" s="98"/>
      <c r="F2890" s="98"/>
      <c r="G2890" s="98"/>
      <c r="H2890" s="98"/>
      <c r="I2890" s="98"/>
      <c r="J2890" s="98"/>
      <c r="K2890" s="98"/>
      <c r="L2890" s="98"/>
      <c r="M2890" s="98"/>
      <c r="R2890" s="98"/>
      <c r="S2890" s="98"/>
      <c r="T2890" s="98"/>
      <c r="U2890" s="98"/>
      <c r="V2890" s="98"/>
      <c r="W2890" s="98"/>
      <c r="X2890" s="98"/>
      <c r="Y2890" s="98"/>
      <c r="Z2890" s="98"/>
      <c r="AA2890" s="98"/>
      <c r="AE2890" s="98"/>
      <c r="AF2890" s="98"/>
      <c r="AG2890" s="98"/>
      <c r="AH2890" s="98"/>
      <c r="AI2890" s="98"/>
      <c r="AJ2890" s="98"/>
      <c r="AK2890" s="98"/>
    </row>
    <row r="2891" ht="14.25">
      <c r="A2891" s="98"/>
      <c r="B2891" s="98"/>
      <c r="C2891" s="98"/>
      <c r="D2891" s="98"/>
      <c r="E2891" s="98"/>
      <c r="F2891" s="98"/>
      <c r="G2891" s="98"/>
      <c r="H2891" s="98"/>
      <c r="I2891" s="98"/>
      <c r="J2891" s="98"/>
      <c r="K2891" s="98"/>
      <c r="L2891" s="98"/>
      <c r="M2891" s="98"/>
      <c r="R2891" s="98"/>
      <c r="S2891" s="98"/>
      <c r="T2891" s="98"/>
      <c r="U2891" s="98"/>
      <c r="V2891" s="98"/>
      <c r="W2891" s="98"/>
      <c r="X2891" s="98"/>
      <c r="Y2891" s="98"/>
      <c r="Z2891" s="98"/>
      <c r="AA2891" s="98"/>
      <c r="AE2891" s="98"/>
      <c r="AF2891" s="98"/>
      <c r="AG2891" s="98"/>
      <c r="AH2891" s="98"/>
      <c r="AI2891" s="98"/>
      <c r="AJ2891" s="98"/>
      <c r="AK2891" s="98"/>
    </row>
    <row r="2892" ht="14.25">
      <c r="A2892" s="98"/>
      <c r="B2892" s="98"/>
      <c r="C2892" s="98"/>
      <c r="D2892" s="98"/>
      <c r="E2892" s="98"/>
      <c r="F2892" s="98"/>
      <c r="G2892" s="98"/>
      <c r="H2892" s="98"/>
      <c r="I2892" s="98"/>
      <c r="J2892" s="98"/>
      <c r="K2892" s="98"/>
      <c r="L2892" s="98"/>
      <c r="M2892" s="98"/>
      <c r="R2892" s="98"/>
      <c r="S2892" s="98"/>
      <c r="T2892" s="98"/>
      <c r="U2892" s="98"/>
      <c r="V2892" s="98"/>
      <c r="W2892" s="98"/>
      <c r="X2892" s="98"/>
      <c r="Y2892" s="98"/>
      <c r="Z2892" s="98"/>
      <c r="AA2892" s="98"/>
      <c r="AE2892" s="98"/>
      <c r="AF2892" s="98"/>
      <c r="AG2892" s="98"/>
      <c r="AH2892" s="98"/>
      <c r="AI2892" s="98"/>
      <c r="AJ2892" s="98"/>
      <c r="AK2892" s="98"/>
    </row>
    <row r="2893" ht="14.25">
      <c r="A2893" s="98"/>
      <c r="B2893" s="98"/>
      <c r="C2893" s="98"/>
      <c r="D2893" s="98"/>
      <c r="E2893" s="98"/>
      <c r="F2893" s="98"/>
      <c r="G2893" s="98"/>
      <c r="H2893" s="98"/>
      <c r="I2893" s="98"/>
      <c r="J2893" s="98"/>
      <c r="K2893" s="98"/>
      <c r="L2893" s="98"/>
      <c r="M2893" s="98"/>
      <c r="R2893" s="98"/>
      <c r="S2893" s="98"/>
      <c r="T2893" s="98"/>
      <c r="U2893" s="98"/>
      <c r="V2893" s="98"/>
      <c r="W2893" s="98"/>
      <c r="X2893" s="98"/>
      <c r="Y2893" s="98"/>
      <c r="Z2893" s="98"/>
      <c r="AA2893" s="98"/>
      <c r="AE2893" s="98"/>
      <c r="AF2893" s="98"/>
      <c r="AG2893" s="98"/>
      <c r="AH2893" s="98"/>
      <c r="AI2893" s="98"/>
      <c r="AJ2893" s="98"/>
      <c r="AK2893" s="98"/>
    </row>
    <row r="2894" ht="14.25">
      <c r="A2894" s="98"/>
      <c r="B2894" s="98"/>
      <c r="C2894" s="98"/>
      <c r="D2894" s="98"/>
      <c r="E2894" s="98"/>
      <c r="F2894" s="98"/>
      <c r="G2894" s="98"/>
      <c r="H2894" s="98"/>
      <c r="I2894" s="98"/>
      <c r="J2894" s="98"/>
      <c r="K2894" s="98"/>
      <c r="L2894" s="98"/>
      <c r="M2894" s="98"/>
      <c r="R2894" s="98"/>
      <c r="S2894" s="98"/>
      <c r="T2894" s="98"/>
      <c r="U2894" s="98"/>
      <c r="V2894" s="98"/>
      <c r="W2894" s="98"/>
      <c r="X2894" s="98"/>
      <c r="Y2894" s="98"/>
      <c r="Z2894" s="98"/>
      <c r="AA2894" s="98"/>
      <c r="AE2894" s="98"/>
      <c r="AF2894" s="98"/>
      <c r="AG2894" s="98"/>
      <c r="AH2894" s="98"/>
      <c r="AI2894" s="98"/>
      <c r="AJ2894" s="98"/>
      <c r="AK2894" s="98"/>
    </row>
    <row r="2895" ht="14.25">
      <c r="A2895" s="98"/>
      <c r="B2895" s="98"/>
      <c r="C2895" s="98"/>
      <c r="D2895" s="98"/>
      <c r="E2895" s="98"/>
      <c r="F2895" s="98"/>
      <c r="G2895" s="98"/>
      <c r="H2895" s="98"/>
      <c r="I2895" s="98"/>
      <c r="J2895" s="98"/>
      <c r="K2895" s="98"/>
      <c r="L2895" s="98"/>
      <c r="M2895" s="98"/>
      <c r="R2895" s="98"/>
      <c r="S2895" s="98"/>
      <c r="T2895" s="98"/>
      <c r="U2895" s="98"/>
      <c r="V2895" s="98"/>
      <c r="W2895" s="98"/>
      <c r="X2895" s="98"/>
      <c r="Y2895" s="98"/>
      <c r="Z2895" s="98"/>
      <c r="AA2895" s="98"/>
      <c r="AE2895" s="98"/>
      <c r="AF2895" s="98"/>
      <c r="AG2895" s="98"/>
      <c r="AH2895" s="98"/>
      <c r="AI2895" s="98"/>
      <c r="AJ2895" s="98"/>
      <c r="AK2895" s="98"/>
    </row>
    <row r="2896" ht="14.25">
      <c r="A2896" s="98"/>
      <c r="B2896" s="98"/>
      <c r="C2896" s="98"/>
      <c r="D2896" s="98"/>
      <c r="E2896" s="98"/>
      <c r="F2896" s="98"/>
      <c r="G2896" s="98"/>
      <c r="H2896" s="98"/>
      <c r="I2896" s="98"/>
      <c r="J2896" s="98"/>
      <c r="K2896" s="98"/>
      <c r="L2896" s="98"/>
      <c r="M2896" s="98"/>
      <c r="R2896" s="98"/>
      <c r="S2896" s="98"/>
      <c r="T2896" s="98"/>
      <c r="U2896" s="98"/>
      <c r="V2896" s="98"/>
      <c r="W2896" s="98"/>
      <c r="X2896" s="98"/>
      <c r="Y2896" s="98"/>
      <c r="Z2896" s="98"/>
      <c r="AA2896" s="98"/>
      <c r="AE2896" s="98"/>
      <c r="AF2896" s="98"/>
      <c r="AG2896" s="98"/>
      <c r="AH2896" s="98"/>
      <c r="AI2896" s="98"/>
      <c r="AJ2896" s="98"/>
      <c r="AK2896" s="98"/>
    </row>
    <row r="2897" ht="14.25">
      <c r="A2897" s="98"/>
      <c r="B2897" s="98"/>
      <c r="C2897" s="98"/>
      <c r="D2897" s="98"/>
      <c r="E2897" s="98"/>
      <c r="F2897" s="98"/>
      <c r="G2897" s="98"/>
      <c r="H2897" s="98"/>
      <c r="I2897" s="98"/>
      <c r="J2897" s="98"/>
      <c r="K2897" s="98"/>
      <c r="L2897" s="98"/>
      <c r="M2897" s="98"/>
      <c r="R2897" s="98"/>
      <c r="S2897" s="98"/>
      <c r="T2897" s="98"/>
      <c r="U2897" s="98"/>
      <c r="V2897" s="98"/>
      <c r="W2897" s="98"/>
      <c r="X2897" s="98"/>
      <c r="Y2897" s="98"/>
      <c r="Z2897" s="98"/>
      <c r="AA2897" s="98"/>
      <c r="AE2897" s="98"/>
      <c r="AF2897" s="98"/>
      <c r="AG2897" s="98"/>
      <c r="AH2897" s="98"/>
      <c r="AI2897" s="98"/>
      <c r="AJ2897" s="98"/>
      <c r="AK2897" s="98"/>
    </row>
    <row r="2898" ht="14.25">
      <c r="A2898" s="98"/>
      <c r="B2898" s="98"/>
      <c r="C2898" s="98"/>
      <c r="D2898" s="98"/>
      <c r="E2898" s="98"/>
      <c r="F2898" s="98"/>
      <c r="G2898" s="98"/>
      <c r="H2898" s="98"/>
      <c r="I2898" s="98"/>
      <c r="J2898" s="98"/>
      <c r="K2898" s="98"/>
      <c r="L2898" s="98"/>
      <c r="M2898" s="98"/>
      <c r="R2898" s="98"/>
      <c r="S2898" s="98"/>
      <c r="T2898" s="98"/>
      <c r="U2898" s="98"/>
      <c r="V2898" s="98"/>
      <c r="W2898" s="98"/>
      <c r="X2898" s="98"/>
      <c r="Y2898" s="98"/>
      <c r="Z2898" s="98"/>
      <c r="AA2898" s="98"/>
      <c r="AE2898" s="98"/>
      <c r="AF2898" s="98"/>
      <c r="AG2898" s="98"/>
      <c r="AH2898" s="98"/>
      <c r="AI2898" s="98"/>
      <c r="AJ2898" s="98"/>
      <c r="AK2898" s="98"/>
    </row>
    <row r="2899" ht="14.25">
      <c r="A2899" s="98"/>
      <c r="B2899" s="98"/>
      <c r="C2899" s="98"/>
      <c r="D2899" s="98"/>
      <c r="E2899" s="98"/>
      <c r="F2899" s="98"/>
      <c r="G2899" s="98"/>
      <c r="H2899" s="98"/>
      <c r="I2899" s="98"/>
      <c r="J2899" s="98"/>
      <c r="K2899" s="98"/>
      <c r="L2899" s="98"/>
      <c r="M2899" s="98"/>
      <c r="R2899" s="98"/>
      <c r="S2899" s="98"/>
      <c r="T2899" s="98"/>
      <c r="U2899" s="98"/>
      <c r="V2899" s="98"/>
      <c r="W2899" s="98"/>
      <c r="X2899" s="98"/>
      <c r="Y2899" s="98"/>
      <c r="Z2899" s="98"/>
      <c r="AA2899" s="98"/>
      <c r="AE2899" s="98"/>
      <c r="AF2899" s="98"/>
      <c r="AG2899" s="98"/>
      <c r="AH2899" s="98"/>
      <c r="AI2899" s="98"/>
      <c r="AJ2899" s="98"/>
      <c r="AK2899" s="98"/>
    </row>
    <row r="2900" ht="14.25">
      <c r="A2900" s="98"/>
      <c r="B2900" s="98"/>
      <c r="C2900" s="98"/>
      <c r="D2900" s="98"/>
      <c r="E2900" s="98"/>
      <c r="F2900" s="98"/>
      <c r="G2900" s="98"/>
      <c r="H2900" s="98"/>
      <c r="I2900" s="98"/>
      <c r="J2900" s="98"/>
      <c r="K2900" s="98"/>
      <c r="L2900" s="98"/>
      <c r="M2900" s="98"/>
      <c r="R2900" s="98"/>
      <c r="S2900" s="98"/>
      <c r="T2900" s="98"/>
      <c r="U2900" s="98"/>
      <c r="V2900" s="98"/>
      <c r="W2900" s="98"/>
      <c r="X2900" s="98"/>
      <c r="Y2900" s="98"/>
      <c r="Z2900" s="98"/>
      <c r="AA2900" s="98"/>
      <c r="AE2900" s="98"/>
      <c r="AF2900" s="98"/>
      <c r="AG2900" s="98"/>
      <c r="AH2900" s="98"/>
      <c r="AI2900" s="98"/>
      <c r="AJ2900" s="98"/>
      <c r="AK2900" s="98"/>
    </row>
    <row r="2901" ht="14.25">
      <c r="A2901" s="98"/>
      <c r="B2901" s="98"/>
      <c r="C2901" s="98"/>
      <c r="D2901" s="98"/>
      <c r="E2901" s="98"/>
      <c r="F2901" s="98"/>
      <c r="G2901" s="98"/>
      <c r="H2901" s="98"/>
      <c r="I2901" s="98"/>
      <c r="J2901" s="98"/>
      <c r="K2901" s="98"/>
      <c r="L2901" s="98"/>
      <c r="M2901" s="98"/>
      <c r="R2901" s="98"/>
      <c r="S2901" s="98"/>
      <c r="T2901" s="98"/>
      <c r="U2901" s="98"/>
      <c r="V2901" s="98"/>
      <c r="W2901" s="98"/>
      <c r="X2901" s="98"/>
      <c r="Y2901" s="98"/>
      <c r="Z2901" s="98"/>
      <c r="AA2901" s="98"/>
      <c r="AE2901" s="98"/>
      <c r="AF2901" s="98"/>
      <c r="AG2901" s="98"/>
      <c r="AH2901" s="98"/>
      <c r="AI2901" s="98"/>
      <c r="AJ2901" s="98"/>
      <c r="AK2901" s="98"/>
    </row>
    <row r="2902" ht="14.25">
      <c r="A2902" s="98"/>
      <c r="B2902" s="98"/>
      <c r="C2902" s="98"/>
      <c r="D2902" s="98"/>
      <c r="E2902" s="98"/>
      <c r="F2902" s="98"/>
      <c r="G2902" s="98"/>
      <c r="H2902" s="98"/>
      <c r="I2902" s="98"/>
      <c r="J2902" s="98"/>
      <c r="K2902" s="98"/>
      <c r="L2902" s="98"/>
      <c r="M2902" s="98"/>
      <c r="R2902" s="98"/>
      <c r="S2902" s="98"/>
      <c r="T2902" s="98"/>
      <c r="U2902" s="98"/>
      <c r="V2902" s="98"/>
      <c r="W2902" s="98"/>
      <c r="X2902" s="98"/>
      <c r="Y2902" s="98"/>
      <c r="Z2902" s="98"/>
      <c r="AA2902" s="98"/>
      <c r="AE2902" s="98"/>
      <c r="AF2902" s="98"/>
      <c r="AG2902" s="98"/>
      <c r="AH2902" s="98"/>
      <c r="AI2902" s="98"/>
      <c r="AJ2902" s="98"/>
      <c r="AK2902" s="98"/>
    </row>
    <row r="2903" ht="14.25">
      <c r="A2903" s="98"/>
      <c r="B2903" s="98"/>
      <c r="C2903" s="98"/>
      <c r="D2903" s="98"/>
      <c r="E2903" s="98"/>
      <c r="F2903" s="98"/>
      <c r="G2903" s="98"/>
      <c r="H2903" s="98"/>
      <c r="I2903" s="98"/>
      <c r="J2903" s="98"/>
      <c r="K2903" s="98"/>
      <c r="L2903" s="98"/>
      <c r="M2903" s="98"/>
      <c r="R2903" s="98"/>
      <c r="S2903" s="98"/>
      <c r="T2903" s="98"/>
      <c r="U2903" s="98"/>
      <c r="V2903" s="98"/>
      <c r="W2903" s="98"/>
      <c r="X2903" s="98"/>
      <c r="Y2903" s="98"/>
      <c r="Z2903" s="98"/>
      <c r="AA2903" s="98"/>
      <c r="AE2903" s="98"/>
      <c r="AF2903" s="98"/>
      <c r="AG2903" s="98"/>
      <c r="AH2903" s="98"/>
      <c r="AI2903" s="98"/>
      <c r="AJ2903" s="98"/>
      <c r="AK2903" s="98"/>
    </row>
    <row r="2904" ht="14.25">
      <c r="A2904" s="98"/>
      <c r="B2904" s="98"/>
      <c r="C2904" s="98"/>
      <c r="D2904" s="98"/>
      <c r="E2904" s="98"/>
      <c r="F2904" s="98"/>
      <c r="G2904" s="98"/>
      <c r="H2904" s="98"/>
      <c r="I2904" s="98"/>
      <c r="J2904" s="98"/>
      <c r="K2904" s="98"/>
      <c r="L2904" s="98"/>
      <c r="M2904" s="98"/>
      <c r="R2904" s="98"/>
      <c r="S2904" s="98"/>
      <c r="T2904" s="98"/>
      <c r="U2904" s="98"/>
      <c r="V2904" s="98"/>
      <c r="W2904" s="98"/>
      <c r="X2904" s="98"/>
      <c r="Y2904" s="98"/>
      <c r="Z2904" s="98"/>
      <c r="AA2904" s="98"/>
      <c r="AE2904" s="98"/>
      <c r="AF2904" s="98"/>
      <c r="AG2904" s="98"/>
      <c r="AH2904" s="98"/>
      <c r="AI2904" s="98"/>
      <c r="AJ2904" s="98"/>
      <c r="AK2904" s="98"/>
    </row>
    <row r="2905" ht="14.25">
      <c r="A2905" s="98"/>
      <c r="B2905" s="98"/>
      <c r="C2905" s="98"/>
      <c r="D2905" s="98"/>
      <c r="E2905" s="98"/>
      <c r="F2905" s="98"/>
      <c r="G2905" s="98"/>
      <c r="H2905" s="98"/>
      <c r="I2905" s="98"/>
      <c r="J2905" s="98"/>
      <c r="K2905" s="98"/>
      <c r="L2905" s="98"/>
      <c r="M2905" s="98"/>
      <c r="R2905" s="98"/>
      <c r="S2905" s="98"/>
      <c r="T2905" s="98"/>
      <c r="U2905" s="98"/>
      <c r="V2905" s="98"/>
      <c r="W2905" s="98"/>
      <c r="X2905" s="98"/>
      <c r="Y2905" s="98"/>
      <c r="Z2905" s="98"/>
      <c r="AA2905" s="98"/>
      <c r="AE2905" s="98"/>
      <c r="AF2905" s="98"/>
      <c r="AG2905" s="98"/>
      <c r="AH2905" s="98"/>
      <c r="AI2905" s="98"/>
      <c r="AJ2905" s="98"/>
      <c r="AK2905" s="98"/>
    </row>
    <row r="2906" ht="14.25">
      <c r="A2906" s="98"/>
      <c r="B2906" s="98"/>
      <c r="C2906" s="98"/>
      <c r="D2906" s="98"/>
      <c r="E2906" s="98"/>
      <c r="F2906" s="98"/>
      <c r="G2906" s="98"/>
      <c r="H2906" s="98"/>
      <c r="I2906" s="98"/>
      <c r="J2906" s="98"/>
      <c r="K2906" s="98"/>
      <c r="L2906" s="98"/>
      <c r="M2906" s="98"/>
      <c r="R2906" s="98"/>
      <c r="S2906" s="98"/>
      <c r="T2906" s="98"/>
      <c r="U2906" s="98"/>
      <c r="V2906" s="98"/>
      <c r="W2906" s="98"/>
      <c r="X2906" s="98"/>
      <c r="Y2906" s="98"/>
      <c r="Z2906" s="98"/>
      <c r="AA2906" s="98"/>
      <c r="AE2906" s="98"/>
      <c r="AF2906" s="98"/>
      <c r="AG2906" s="98"/>
      <c r="AH2906" s="98"/>
      <c r="AI2906" s="98"/>
      <c r="AJ2906" s="98"/>
      <c r="AK2906" s="98"/>
    </row>
    <row r="2907" ht="14.25">
      <c r="A2907" s="98"/>
      <c r="B2907" s="98"/>
      <c r="C2907" s="98"/>
      <c r="D2907" s="98"/>
      <c r="E2907" s="98"/>
      <c r="F2907" s="98"/>
      <c r="G2907" s="98"/>
      <c r="H2907" s="98"/>
      <c r="I2907" s="98"/>
      <c r="J2907" s="98"/>
      <c r="K2907" s="98"/>
      <c r="L2907" s="98"/>
      <c r="M2907" s="98"/>
      <c r="R2907" s="98"/>
      <c r="S2907" s="98"/>
      <c r="T2907" s="98"/>
      <c r="U2907" s="98"/>
      <c r="V2907" s="98"/>
      <c r="W2907" s="98"/>
      <c r="X2907" s="98"/>
      <c r="Y2907" s="98"/>
      <c r="Z2907" s="98"/>
      <c r="AA2907" s="98"/>
      <c r="AE2907" s="98"/>
      <c r="AF2907" s="98"/>
      <c r="AG2907" s="98"/>
      <c r="AH2907" s="98"/>
      <c r="AI2907" s="98"/>
      <c r="AJ2907" s="98"/>
      <c r="AK2907" s="98"/>
    </row>
    <row r="2908" ht="14.25">
      <c r="A2908" s="98"/>
      <c r="B2908" s="98"/>
      <c r="C2908" s="98"/>
      <c r="D2908" s="98"/>
      <c r="E2908" s="98"/>
      <c r="F2908" s="98"/>
      <c r="G2908" s="98"/>
      <c r="H2908" s="98"/>
      <c r="I2908" s="98"/>
      <c r="J2908" s="98"/>
      <c r="K2908" s="98"/>
      <c r="L2908" s="98"/>
      <c r="M2908" s="98"/>
      <c r="R2908" s="98"/>
      <c r="S2908" s="98"/>
      <c r="T2908" s="98"/>
      <c r="U2908" s="98"/>
      <c r="V2908" s="98"/>
      <c r="W2908" s="98"/>
      <c r="X2908" s="98"/>
      <c r="Y2908" s="98"/>
      <c r="Z2908" s="98"/>
      <c r="AA2908" s="98"/>
      <c r="AE2908" s="98"/>
      <c r="AF2908" s="98"/>
      <c r="AG2908" s="98"/>
      <c r="AH2908" s="98"/>
      <c r="AI2908" s="98"/>
      <c r="AJ2908" s="98"/>
      <c r="AK2908" s="98"/>
    </row>
    <row r="2909" ht="14.25">
      <c r="A2909" s="98"/>
      <c r="B2909" s="98"/>
      <c r="C2909" s="98"/>
      <c r="D2909" s="98"/>
      <c r="E2909" s="98"/>
      <c r="F2909" s="98"/>
      <c r="G2909" s="98"/>
      <c r="H2909" s="98"/>
      <c r="I2909" s="98"/>
      <c r="J2909" s="98"/>
      <c r="K2909" s="98"/>
      <c r="L2909" s="98"/>
      <c r="M2909" s="98"/>
      <c r="R2909" s="98"/>
      <c r="S2909" s="98"/>
      <c r="T2909" s="98"/>
      <c r="U2909" s="98"/>
      <c r="V2909" s="98"/>
      <c r="W2909" s="98"/>
      <c r="X2909" s="98"/>
      <c r="Y2909" s="98"/>
      <c r="Z2909" s="98"/>
      <c r="AA2909" s="98"/>
      <c r="AE2909" s="98"/>
      <c r="AF2909" s="98"/>
      <c r="AG2909" s="98"/>
      <c r="AH2909" s="98"/>
      <c r="AI2909" s="98"/>
      <c r="AJ2909" s="98"/>
      <c r="AK2909" s="98"/>
    </row>
    <row r="2910" ht="14.25">
      <c r="A2910" s="98"/>
      <c r="B2910" s="98"/>
      <c r="C2910" s="98"/>
      <c r="D2910" s="98"/>
      <c r="E2910" s="98"/>
      <c r="F2910" s="98"/>
      <c r="G2910" s="98"/>
      <c r="H2910" s="98"/>
      <c r="I2910" s="98"/>
      <c r="J2910" s="98"/>
      <c r="K2910" s="98"/>
      <c r="L2910" s="98"/>
      <c r="M2910" s="98"/>
      <c r="R2910" s="98"/>
      <c r="S2910" s="98"/>
      <c r="T2910" s="98"/>
      <c r="U2910" s="98"/>
      <c r="V2910" s="98"/>
      <c r="W2910" s="98"/>
      <c r="X2910" s="98"/>
      <c r="Y2910" s="98"/>
      <c r="Z2910" s="98"/>
      <c r="AA2910" s="98"/>
      <c r="AE2910" s="98"/>
      <c r="AF2910" s="98"/>
      <c r="AG2910" s="98"/>
      <c r="AH2910" s="98"/>
      <c r="AI2910" s="98"/>
      <c r="AJ2910" s="98"/>
      <c r="AK2910" s="98"/>
    </row>
    <row r="2911" ht="14.25">
      <c r="A2911" s="98"/>
      <c r="B2911" s="98"/>
      <c r="C2911" s="98"/>
      <c r="D2911" s="98"/>
      <c r="E2911" s="98"/>
      <c r="F2911" s="98"/>
      <c r="G2911" s="98"/>
      <c r="H2911" s="98"/>
      <c r="I2911" s="98"/>
      <c r="J2911" s="98"/>
      <c r="K2911" s="98"/>
      <c r="L2911" s="98"/>
      <c r="M2911" s="98"/>
      <c r="R2911" s="98"/>
      <c r="S2911" s="98"/>
      <c r="T2911" s="98"/>
      <c r="U2911" s="98"/>
      <c r="V2911" s="98"/>
      <c r="W2911" s="98"/>
      <c r="X2911" s="98"/>
      <c r="Y2911" s="98"/>
      <c r="Z2911" s="98"/>
      <c r="AA2911" s="98"/>
      <c r="AE2911" s="98"/>
      <c r="AF2911" s="98"/>
      <c r="AG2911" s="98"/>
      <c r="AH2911" s="98"/>
      <c r="AI2911" s="98"/>
      <c r="AJ2911" s="98"/>
      <c r="AK2911" s="98"/>
    </row>
    <row r="2912" ht="14.25">
      <c r="A2912" s="98"/>
      <c r="B2912" s="98"/>
      <c r="C2912" s="98"/>
      <c r="D2912" s="98"/>
      <c r="E2912" s="98"/>
      <c r="F2912" s="98"/>
      <c r="G2912" s="98"/>
      <c r="H2912" s="98"/>
      <c r="I2912" s="98"/>
      <c r="J2912" s="98"/>
      <c r="K2912" s="98"/>
      <c r="L2912" s="98"/>
      <c r="M2912" s="98"/>
      <c r="R2912" s="98"/>
      <c r="S2912" s="98"/>
      <c r="T2912" s="98"/>
      <c r="U2912" s="98"/>
      <c r="V2912" s="98"/>
      <c r="W2912" s="98"/>
      <c r="X2912" s="98"/>
      <c r="Y2912" s="98"/>
      <c r="Z2912" s="98"/>
      <c r="AA2912" s="98"/>
      <c r="AE2912" s="98"/>
      <c r="AF2912" s="98"/>
      <c r="AG2912" s="98"/>
      <c r="AH2912" s="98"/>
      <c r="AI2912" s="98"/>
      <c r="AJ2912" s="98"/>
      <c r="AK2912" s="98"/>
    </row>
    <row r="2913" ht="14.25">
      <c r="A2913" s="98"/>
      <c r="B2913" s="98"/>
      <c r="C2913" s="98"/>
      <c r="D2913" s="98"/>
      <c r="E2913" s="98"/>
      <c r="F2913" s="98"/>
      <c r="G2913" s="98"/>
      <c r="H2913" s="98"/>
      <c r="I2913" s="98"/>
      <c r="J2913" s="98"/>
      <c r="K2913" s="98"/>
      <c r="L2913" s="98"/>
      <c r="M2913" s="98"/>
      <c r="R2913" s="98"/>
      <c r="S2913" s="98"/>
      <c r="T2913" s="98"/>
      <c r="U2913" s="98"/>
      <c r="V2913" s="98"/>
      <c r="W2913" s="98"/>
      <c r="X2913" s="98"/>
      <c r="Y2913" s="98"/>
      <c r="Z2913" s="98"/>
      <c r="AA2913" s="98"/>
      <c r="AE2913" s="98"/>
      <c r="AF2913" s="98"/>
      <c r="AG2913" s="98"/>
      <c r="AH2913" s="98"/>
      <c r="AI2913" s="98"/>
      <c r="AJ2913" s="98"/>
      <c r="AK2913" s="98"/>
    </row>
    <row r="2914" ht="14.25">
      <c r="A2914" s="98"/>
      <c r="B2914" s="98"/>
      <c r="C2914" s="98"/>
      <c r="D2914" s="98"/>
      <c r="E2914" s="98"/>
      <c r="F2914" s="98"/>
      <c r="G2914" s="98"/>
      <c r="H2914" s="98"/>
      <c r="I2914" s="98"/>
      <c r="J2914" s="98"/>
      <c r="K2914" s="98"/>
      <c r="L2914" s="98"/>
      <c r="M2914" s="98"/>
      <c r="R2914" s="98"/>
      <c r="S2914" s="98"/>
      <c r="T2914" s="98"/>
      <c r="U2914" s="98"/>
      <c r="V2914" s="98"/>
      <c r="W2914" s="98"/>
      <c r="X2914" s="98"/>
      <c r="Y2914" s="98"/>
      <c r="Z2914" s="98"/>
      <c r="AA2914" s="98"/>
      <c r="AE2914" s="98"/>
      <c r="AF2914" s="98"/>
      <c r="AG2914" s="98"/>
      <c r="AH2914" s="98"/>
      <c r="AI2914" s="98"/>
      <c r="AJ2914" s="98"/>
      <c r="AK2914" s="98"/>
    </row>
    <row r="2915" ht="14.25">
      <c r="A2915" s="98"/>
      <c r="B2915" s="98"/>
      <c r="C2915" s="98"/>
      <c r="D2915" s="98"/>
      <c r="E2915" s="98"/>
      <c r="F2915" s="98"/>
      <c r="G2915" s="98"/>
      <c r="H2915" s="98"/>
      <c r="I2915" s="98"/>
      <c r="J2915" s="98"/>
      <c r="K2915" s="98"/>
      <c r="L2915" s="98"/>
      <c r="M2915" s="98"/>
      <c r="R2915" s="98"/>
      <c r="S2915" s="98"/>
      <c r="T2915" s="98"/>
      <c r="U2915" s="98"/>
      <c r="V2915" s="98"/>
      <c r="W2915" s="98"/>
      <c r="X2915" s="98"/>
      <c r="Y2915" s="98"/>
      <c r="Z2915" s="98"/>
      <c r="AA2915" s="98"/>
      <c r="AE2915" s="98"/>
      <c r="AF2915" s="98"/>
      <c r="AG2915" s="98"/>
      <c r="AH2915" s="98"/>
      <c r="AI2915" s="98"/>
      <c r="AJ2915" s="98"/>
      <c r="AK2915" s="98"/>
    </row>
    <row r="2916" ht="14.25">
      <c r="A2916" s="98"/>
      <c r="B2916" s="98"/>
      <c r="C2916" s="98"/>
      <c r="D2916" s="98"/>
      <c r="E2916" s="98"/>
      <c r="F2916" s="98"/>
      <c r="G2916" s="98"/>
      <c r="H2916" s="98"/>
      <c r="I2916" s="98"/>
      <c r="J2916" s="98"/>
      <c r="K2916" s="98"/>
      <c r="L2916" s="98"/>
      <c r="M2916" s="98"/>
      <c r="R2916" s="98"/>
      <c r="S2916" s="98"/>
      <c r="T2916" s="98"/>
      <c r="U2916" s="98"/>
      <c r="V2916" s="98"/>
      <c r="W2916" s="98"/>
      <c r="X2916" s="98"/>
      <c r="Y2916" s="98"/>
      <c r="Z2916" s="98"/>
      <c r="AA2916" s="98"/>
      <c r="AE2916" s="98"/>
      <c r="AF2916" s="98"/>
      <c r="AG2916" s="98"/>
      <c r="AH2916" s="98"/>
      <c r="AI2916" s="98"/>
      <c r="AJ2916" s="98"/>
      <c r="AK2916" s="98"/>
    </row>
    <row r="2917" ht="14.25">
      <c r="A2917" s="98"/>
      <c r="B2917" s="98"/>
      <c r="C2917" s="98"/>
      <c r="D2917" s="98"/>
      <c r="E2917" s="98"/>
      <c r="F2917" s="98"/>
      <c r="G2917" s="98"/>
      <c r="H2917" s="98"/>
      <c r="I2917" s="98"/>
      <c r="J2917" s="98"/>
      <c r="K2917" s="98"/>
      <c r="L2917" s="98"/>
      <c r="M2917" s="98"/>
      <c r="R2917" s="98"/>
      <c r="S2917" s="98"/>
      <c r="T2917" s="98"/>
      <c r="U2917" s="98"/>
      <c r="V2917" s="98"/>
      <c r="W2917" s="98"/>
      <c r="X2917" s="98"/>
      <c r="Y2917" s="98"/>
      <c r="Z2917" s="98"/>
      <c r="AA2917" s="98"/>
      <c r="AE2917" s="98"/>
      <c r="AF2917" s="98"/>
      <c r="AG2917" s="98"/>
      <c r="AH2917" s="98"/>
      <c r="AI2917" s="98"/>
      <c r="AJ2917" s="98"/>
      <c r="AK2917" s="98"/>
    </row>
    <row r="2918" ht="14.25">
      <c r="A2918" s="98"/>
      <c r="B2918" s="98"/>
      <c r="C2918" s="98"/>
      <c r="D2918" s="98"/>
      <c r="E2918" s="98"/>
      <c r="F2918" s="98"/>
      <c r="G2918" s="98"/>
      <c r="H2918" s="98"/>
      <c r="I2918" s="98"/>
      <c r="J2918" s="98"/>
      <c r="K2918" s="98"/>
      <c r="L2918" s="98"/>
      <c r="M2918" s="98"/>
      <c r="R2918" s="98"/>
      <c r="S2918" s="98"/>
      <c r="T2918" s="98"/>
      <c r="U2918" s="98"/>
      <c r="V2918" s="98"/>
      <c r="W2918" s="98"/>
      <c r="X2918" s="98"/>
      <c r="Y2918" s="98"/>
      <c r="Z2918" s="98"/>
      <c r="AA2918" s="98"/>
      <c r="AE2918" s="98"/>
      <c r="AF2918" s="98"/>
      <c r="AG2918" s="98"/>
      <c r="AH2918" s="98"/>
      <c r="AI2918" s="98"/>
      <c r="AJ2918" s="98"/>
      <c r="AK2918" s="98"/>
    </row>
    <row r="2919" ht="14.25">
      <c r="A2919" s="98"/>
      <c r="B2919" s="98"/>
      <c r="C2919" s="98"/>
      <c r="D2919" s="98"/>
      <c r="E2919" s="98"/>
      <c r="F2919" s="98"/>
      <c r="G2919" s="98"/>
      <c r="H2919" s="98"/>
      <c r="I2919" s="98"/>
      <c r="J2919" s="98"/>
      <c r="K2919" s="98"/>
      <c r="L2919" s="98"/>
      <c r="M2919" s="98"/>
      <c r="R2919" s="98"/>
      <c r="S2919" s="98"/>
      <c r="T2919" s="98"/>
      <c r="U2919" s="98"/>
      <c r="V2919" s="98"/>
      <c r="W2919" s="98"/>
      <c r="X2919" s="98"/>
      <c r="Y2919" s="98"/>
      <c r="Z2919" s="98"/>
      <c r="AA2919" s="98"/>
      <c r="AE2919" s="98"/>
      <c r="AF2919" s="98"/>
      <c r="AG2919" s="98"/>
      <c r="AH2919" s="98"/>
      <c r="AI2919" s="98"/>
      <c r="AJ2919" s="98"/>
      <c r="AK2919" s="98"/>
    </row>
    <row r="2920" ht="14.25">
      <c r="A2920" s="98"/>
      <c r="B2920" s="98"/>
      <c r="C2920" s="98"/>
      <c r="D2920" s="98"/>
      <c r="E2920" s="98"/>
      <c r="F2920" s="98"/>
      <c r="G2920" s="98"/>
      <c r="H2920" s="98"/>
      <c r="I2920" s="98"/>
      <c r="J2920" s="98"/>
      <c r="K2920" s="98"/>
      <c r="L2920" s="98"/>
      <c r="M2920" s="98"/>
      <c r="R2920" s="98"/>
      <c r="S2920" s="98"/>
      <c r="T2920" s="98"/>
      <c r="U2920" s="98"/>
      <c r="V2920" s="98"/>
      <c r="W2920" s="98"/>
      <c r="X2920" s="98"/>
      <c r="Y2920" s="98"/>
      <c r="Z2920" s="98"/>
      <c r="AA2920" s="98"/>
      <c r="AE2920" s="98"/>
      <c r="AF2920" s="98"/>
      <c r="AG2920" s="98"/>
      <c r="AH2920" s="98"/>
      <c r="AI2920" s="98"/>
      <c r="AJ2920" s="98"/>
      <c r="AK2920" s="98"/>
    </row>
    <row r="2921" ht="14.25">
      <c r="A2921" s="98"/>
      <c r="B2921" s="98"/>
      <c r="C2921" s="98"/>
      <c r="D2921" s="98"/>
      <c r="E2921" s="98"/>
      <c r="F2921" s="98"/>
      <c r="G2921" s="98"/>
      <c r="H2921" s="98"/>
      <c r="I2921" s="98"/>
      <c r="J2921" s="98"/>
      <c r="K2921" s="98"/>
      <c r="L2921" s="98"/>
      <c r="M2921" s="98"/>
      <c r="R2921" s="98"/>
      <c r="S2921" s="98"/>
      <c r="T2921" s="98"/>
      <c r="U2921" s="98"/>
      <c r="V2921" s="98"/>
      <c r="W2921" s="98"/>
      <c r="X2921" s="98"/>
      <c r="Y2921" s="98"/>
      <c r="Z2921" s="98"/>
      <c r="AA2921" s="98"/>
      <c r="AE2921" s="98"/>
      <c r="AF2921" s="98"/>
      <c r="AG2921" s="98"/>
      <c r="AH2921" s="98"/>
      <c r="AI2921" s="98"/>
      <c r="AJ2921" s="98"/>
      <c r="AK2921" s="98"/>
    </row>
    <row r="2922" ht="14.25">
      <c r="A2922" s="98"/>
      <c r="B2922" s="98"/>
      <c r="C2922" s="98"/>
      <c r="D2922" s="98"/>
      <c r="E2922" s="98"/>
      <c r="F2922" s="98"/>
      <c r="G2922" s="98"/>
      <c r="H2922" s="98"/>
      <c r="I2922" s="98"/>
      <c r="J2922" s="98"/>
      <c r="K2922" s="98"/>
      <c r="L2922" s="98"/>
      <c r="M2922" s="98"/>
      <c r="R2922" s="98"/>
      <c r="S2922" s="98"/>
      <c r="T2922" s="98"/>
      <c r="U2922" s="98"/>
      <c r="V2922" s="98"/>
      <c r="W2922" s="98"/>
      <c r="X2922" s="98"/>
      <c r="Y2922" s="98"/>
      <c r="Z2922" s="98"/>
      <c r="AA2922" s="98"/>
      <c r="AE2922" s="98"/>
      <c r="AF2922" s="98"/>
      <c r="AG2922" s="98"/>
      <c r="AH2922" s="98"/>
      <c r="AI2922" s="98"/>
      <c r="AJ2922" s="98"/>
      <c r="AK2922" s="98"/>
    </row>
    <row r="2923" ht="14.25">
      <c r="A2923" s="98"/>
      <c r="B2923" s="98"/>
      <c r="C2923" s="98"/>
      <c r="D2923" s="98"/>
      <c r="E2923" s="98"/>
      <c r="F2923" s="98"/>
      <c r="G2923" s="98"/>
      <c r="H2923" s="98"/>
      <c r="I2923" s="98"/>
      <c r="J2923" s="98"/>
      <c r="K2923" s="98"/>
      <c r="L2923" s="98"/>
      <c r="M2923" s="98"/>
      <c r="R2923" s="98"/>
      <c r="S2923" s="98"/>
      <c r="T2923" s="98"/>
      <c r="U2923" s="98"/>
      <c r="V2923" s="98"/>
      <c r="W2923" s="98"/>
      <c r="X2923" s="98"/>
      <c r="Y2923" s="98"/>
      <c r="Z2923" s="98"/>
      <c r="AA2923" s="98"/>
      <c r="AE2923" s="98"/>
      <c r="AF2923" s="98"/>
      <c r="AG2923" s="98"/>
      <c r="AH2923" s="98"/>
      <c r="AI2923" s="98"/>
      <c r="AJ2923" s="98"/>
      <c r="AK2923" s="98"/>
    </row>
    <row r="2924" ht="14.25">
      <c r="A2924" s="98"/>
      <c r="B2924" s="98"/>
      <c r="C2924" s="98"/>
      <c r="D2924" s="98"/>
      <c r="E2924" s="98"/>
      <c r="F2924" s="98"/>
      <c r="G2924" s="98"/>
      <c r="H2924" s="98"/>
      <c r="I2924" s="98"/>
      <c r="J2924" s="98"/>
      <c r="K2924" s="98"/>
      <c r="L2924" s="98"/>
      <c r="M2924" s="98"/>
      <c r="R2924" s="98"/>
      <c r="S2924" s="98"/>
      <c r="T2924" s="98"/>
      <c r="U2924" s="98"/>
      <c r="V2924" s="98"/>
      <c r="W2924" s="98"/>
      <c r="X2924" s="98"/>
      <c r="Y2924" s="98"/>
      <c r="Z2924" s="98"/>
      <c r="AA2924" s="98"/>
      <c r="AE2924" s="98"/>
      <c r="AF2924" s="98"/>
      <c r="AG2924" s="98"/>
      <c r="AH2924" s="98"/>
      <c r="AI2924" s="98"/>
      <c r="AJ2924" s="98"/>
      <c r="AK2924" s="98"/>
    </row>
    <row r="2925" ht="14.25">
      <c r="A2925" s="98"/>
      <c r="B2925" s="98"/>
      <c r="C2925" s="98"/>
      <c r="D2925" s="98"/>
      <c r="E2925" s="98"/>
      <c r="F2925" s="98"/>
      <c r="G2925" s="98"/>
      <c r="H2925" s="98"/>
      <c r="I2925" s="98"/>
      <c r="J2925" s="98"/>
      <c r="K2925" s="98"/>
      <c r="L2925" s="98"/>
      <c r="M2925" s="98"/>
      <c r="R2925" s="98"/>
      <c r="S2925" s="98"/>
      <c r="T2925" s="98"/>
      <c r="U2925" s="98"/>
      <c r="V2925" s="98"/>
      <c r="W2925" s="98"/>
      <c r="X2925" s="98"/>
      <c r="Y2925" s="98"/>
      <c r="Z2925" s="98"/>
      <c r="AA2925" s="98"/>
      <c r="AE2925" s="98"/>
      <c r="AF2925" s="98"/>
      <c r="AG2925" s="98"/>
      <c r="AH2925" s="98"/>
      <c r="AI2925" s="98"/>
      <c r="AJ2925" s="98"/>
      <c r="AK2925" s="98"/>
    </row>
    <row r="2926" ht="14.25">
      <c r="A2926" s="98"/>
      <c r="B2926" s="98"/>
      <c r="C2926" s="98"/>
      <c r="D2926" s="98"/>
      <c r="E2926" s="98"/>
      <c r="F2926" s="98"/>
      <c r="G2926" s="98"/>
      <c r="H2926" s="98"/>
      <c r="I2926" s="98"/>
      <c r="J2926" s="98"/>
      <c r="K2926" s="98"/>
      <c r="L2926" s="98"/>
      <c r="M2926" s="98"/>
      <c r="R2926" s="98"/>
      <c r="S2926" s="98"/>
      <c r="T2926" s="98"/>
      <c r="U2926" s="98"/>
      <c r="V2926" s="98"/>
      <c r="W2926" s="98"/>
      <c r="X2926" s="98"/>
      <c r="Y2926" s="98"/>
      <c r="Z2926" s="98"/>
      <c r="AA2926" s="98"/>
      <c r="AE2926" s="98"/>
      <c r="AF2926" s="98"/>
      <c r="AG2926" s="98"/>
      <c r="AH2926" s="98"/>
      <c r="AI2926" s="98"/>
      <c r="AJ2926" s="98"/>
      <c r="AK2926" s="98"/>
    </row>
    <row r="2927" ht="14.25">
      <c r="A2927" s="98"/>
      <c r="B2927" s="98"/>
      <c r="C2927" s="98"/>
      <c r="D2927" s="98"/>
      <c r="E2927" s="98"/>
      <c r="F2927" s="98"/>
      <c r="G2927" s="98"/>
      <c r="H2927" s="98"/>
      <c r="I2927" s="98"/>
      <c r="J2927" s="98"/>
      <c r="K2927" s="98"/>
      <c r="L2927" s="98"/>
      <c r="M2927" s="98"/>
      <c r="R2927" s="98"/>
      <c r="S2927" s="98"/>
      <c r="T2927" s="98"/>
      <c r="U2927" s="98"/>
      <c r="V2927" s="98"/>
      <c r="W2927" s="98"/>
      <c r="X2927" s="98"/>
      <c r="Y2927" s="98"/>
      <c r="Z2927" s="98"/>
      <c r="AA2927" s="98"/>
      <c r="AE2927" s="98"/>
      <c r="AF2927" s="98"/>
      <c r="AG2927" s="98"/>
      <c r="AH2927" s="98"/>
      <c r="AI2927" s="98"/>
      <c r="AJ2927" s="98"/>
      <c r="AK2927" s="98"/>
    </row>
    <row r="2928" ht="14.25">
      <c r="A2928" s="98"/>
      <c r="B2928" s="98"/>
      <c r="C2928" s="98"/>
      <c r="D2928" s="98"/>
      <c r="E2928" s="98"/>
      <c r="F2928" s="98"/>
      <c r="G2928" s="98"/>
      <c r="H2928" s="98"/>
      <c r="I2928" s="98"/>
      <c r="J2928" s="98"/>
      <c r="K2928" s="98"/>
      <c r="L2928" s="98"/>
      <c r="M2928" s="98"/>
      <c r="R2928" s="98"/>
      <c r="S2928" s="98"/>
      <c r="T2928" s="98"/>
      <c r="U2928" s="98"/>
      <c r="V2928" s="98"/>
      <c r="W2928" s="98"/>
      <c r="X2928" s="98"/>
      <c r="Y2928" s="98"/>
      <c r="Z2928" s="98"/>
      <c r="AA2928" s="98"/>
      <c r="AE2928" s="98"/>
      <c r="AF2928" s="98"/>
      <c r="AG2928" s="98"/>
      <c r="AH2928" s="98"/>
      <c r="AI2928" s="98"/>
      <c r="AJ2928" s="98"/>
      <c r="AK2928" s="98"/>
    </row>
    <row r="2929" ht="14.25">
      <c r="A2929" s="98"/>
      <c r="B2929" s="98"/>
      <c r="C2929" s="98"/>
      <c r="D2929" s="98"/>
      <c r="E2929" s="98"/>
      <c r="F2929" s="98"/>
      <c r="G2929" s="98"/>
      <c r="H2929" s="98"/>
      <c r="I2929" s="98"/>
      <c r="J2929" s="98"/>
      <c r="K2929" s="98"/>
      <c r="L2929" s="98"/>
      <c r="M2929" s="98"/>
      <c r="R2929" s="98"/>
      <c r="S2929" s="98"/>
      <c r="T2929" s="98"/>
      <c r="U2929" s="98"/>
      <c r="V2929" s="98"/>
      <c r="W2929" s="98"/>
      <c r="X2929" s="98"/>
      <c r="Y2929" s="98"/>
      <c r="Z2929" s="98"/>
      <c r="AA2929" s="98"/>
      <c r="AE2929" s="98"/>
      <c r="AF2929" s="98"/>
      <c r="AG2929" s="98"/>
      <c r="AH2929" s="98"/>
      <c r="AI2929" s="98"/>
      <c r="AJ2929" s="98"/>
      <c r="AK2929" s="98"/>
    </row>
    <row r="2930" ht="14.25">
      <c r="A2930" s="98"/>
      <c r="B2930" s="98"/>
      <c r="C2930" s="98"/>
      <c r="D2930" s="98"/>
      <c r="E2930" s="98"/>
      <c r="F2930" s="98"/>
      <c r="G2930" s="98"/>
      <c r="H2930" s="98"/>
      <c r="I2930" s="98"/>
      <c r="J2930" s="98"/>
      <c r="K2930" s="98"/>
      <c r="L2930" s="98"/>
      <c r="M2930" s="98"/>
      <c r="R2930" s="98"/>
      <c r="S2930" s="98"/>
      <c r="T2930" s="98"/>
      <c r="U2930" s="98"/>
      <c r="V2930" s="98"/>
      <c r="W2930" s="98"/>
      <c r="X2930" s="98"/>
      <c r="Y2930" s="98"/>
      <c r="Z2930" s="98"/>
      <c r="AA2930" s="98"/>
      <c r="AE2930" s="98"/>
      <c r="AF2930" s="98"/>
      <c r="AG2930" s="98"/>
      <c r="AH2930" s="98"/>
      <c r="AI2930" s="98"/>
      <c r="AJ2930" s="98"/>
      <c r="AK2930" s="98"/>
    </row>
    <row r="2931" ht="14.25">
      <c r="A2931" s="98"/>
      <c r="B2931" s="98"/>
      <c r="C2931" s="98"/>
      <c r="D2931" s="98"/>
      <c r="E2931" s="98"/>
      <c r="F2931" s="98"/>
      <c r="G2931" s="98"/>
      <c r="H2931" s="98"/>
      <c r="I2931" s="98"/>
      <c r="J2931" s="98"/>
      <c r="K2931" s="98"/>
      <c r="L2931" s="98"/>
      <c r="M2931" s="98"/>
      <c r="R2931" s="98"/>
      <c r="S2931" s="98"/>
      <c r="T2931" s="98"/>
      <c r="U2931" s="98"/>
      <c r="V2931" s="98"/>
      <c r="W2931" s="98"/>
      <c r="X2931" s="98"/>
      <c r="Y2931" s="98"/>
      <c r="Z2931" s="98"/>
      <c r="AA2931" s="98"/>
      <c r="AE2931" s="98"/>
      <c r="AF2931" s="98"/>
      <c r="AG2931" s="98"/>
      <c r="AH2931" s="98"/>
      <c r="AI2931" s="98"/>
      <c r="AJ2931" s="98"/>
      <c r="AK2931" s="98"/>
    </row>
    <row r="2932" ht="14.25">
      <c r="A2932" s="98"/>
      <c r="B2932" s="98"/>
      <c r="C2932" s="98"/>
      <c r="D2932" s="98"/>
      <c r="E2932" s="98"/>
      <c r="F2932" s="98"/>
      <c r="G2932" s="98"/>
      <c r="H2932" s="98"/>
      <c r="I2932" s="98"/>
      <c r="J2932" s="98"/>
      <c r="K2932" s="98"/>
      <c r="L2932" s="98"/>
      <c r="M2932" s="98"/>
      <c r="R2932" s="98"/>
      <c r="S2932" s="98"/>
      <c r="T2932" s="98"/>
      <c r="U2932" s="98"/>
      <c r="V2932" s="98"/>
      <c r="W2932" s="98"/>
      <c r="X2932" s="98"/>
      <c r="Y2932" s="98"/>
      <c r="Z2932" s="98"/>
      <c r="AA2932" s="98"/>
      <c r="AE2932" s="98"/>
      <c r="AF2932" s="98"/>
      <c r="AG2932" s="98"/>
      <c r="AH2932" s="98"/>
      <c r="AI2932" s="98"/>
      <c r="AJ2932" s="98"/>
      <c r="AK2932" s="98"/>
    </row>
    <row r="2933" ht="14.25">
      <c r="A2933" s="98"/>
      <c r="B2933" s="98"/>
      <c r="C2933" s="98"/>
      <c r="D2933" s="98"/>
      <c r="E2933" s="98"/>
      <c r="F2933" s="98"/>
      <c r="G2933" s="98"/>
      <c r="H2933" s="98"/>
      <c r="I2933" s="98"/>
      <c r="J2933" s="98"/>
      <c r="K2933" s="98"/>
      <c r="L2933" s="98"/>
      <c r="M2933" s="98"/>
      <c r="R2933" s="98"/>
      <c r="S2933" s="98"/>
      <c r="T2933" s="98"/>
      <c r="U2933" s="98"/>
      <c r="V2933" s="98"/>
      <c r="W2933" s="98"/>
      <c r="X2933" s="98"/>
      <c r="Y2933" s="98"/>
      <c r="Z2933" s="98"/>
      <c r="AA2933" s="98"/>
      <c r="AE2933" s="98"/>
      <c r="AF2933" s="98"/>
      <c r="AG2933" s="98"/>
      <c r="AH2933" s="98"/>
      <c r="AI2933" s="98"/>
      <c r="AJ2933" s="98"/>
      <c r="AK2933" s="98"/>
    </row>
    <row r="2934" ht="14.25">
      <c r="A2934" s="98"/>
      <c r="B2934" s="98"/>
      <c r="C2934" s="98"/>
      <c r="D2934" s="98"/>
      <c r="E2934" s="98"/>
      <c r="F2934" s="98"/>
      <c r="G2934" s="98"/>
      <c r="H2934" s="98"/>
      <c r="I2934" s="98"/>
      <c r="J2934" s="98"/>
      <c r="K2934" s="98"/>
      <c r="L2934" s="98"/>
      <c r="M2934" s="98"/>
      <c r="R2934" s="98"/>
      <c r="S2934" s="98"/>
      <c r="T2934" s="98"/>
      <c r="U2934" s="98"/>
      <c r="V2934" s="98"/>
      <c r="W2934" s="98"/>
      <c r="X2934" s="98"/>
      <c r="Y2934" s="98"/>
      <c r="Z2934" s="98"/>
      <c r="AA2934" s="98"/>
      <c r="AE2934" s="98"/>
      <c r="AF2934" s="98"/>
      <c r="AG2934" s="98"/>
      <c r="AH2934" s="98"/>
      <c r="AI2934" s="98"/>
      <c r="AJ2934" s="98"/>
      <c r="AK2934" s="98"/>
    </row>
    <row r="2935" ht="14.25">
      <c r="A2935" s="98"/>
      <c r="B2935" s="98"/>
      <c r="C2935" s="98"/>
      <c r="D2935" s="98"/>
      <c r="E2935" s="98"/>
      <c r="F2935" s="98"/>
      <c r="G2935" s="98"/>
      <c r="H2935" s="98"/>
      <c r="I2935" s="98"/>
      <c r="J2935" s="98"/>
      <c r="K2935" s="98"/>
      <c r="L2935" s="98"/>
      <c r="M2935" s="98"/>
      <c r="R2935" s="98"/>
      <c r="S2935" s="98"/>
      <c r="T2935" s="98"/>
      <c r="U2935" s="98"/>
      <c r="V2935" s="98"/>
      <c r="W2935" s="98"/>
      <c r="X2935" s="98"/>
      <c r="Y2935" s="98"/>
      <c r="Z2935" s="98"/>
      <c r="AA2935" s="98"/>
      <c r="AE2935" s="98"/>
      <c r="AF2935" s="98"/>
      <c r="AG2935" s="98"/>
      <c r="AH2935" s="98"/>
      <c r="AI2935" s="98"/>
      <c r="AJ2935" s="98"/>
      <c r="AK2935" s="98"/>
    </row>
    <row r="2936" ht="14.25">
      <c r="A2936" s="98"/>
      <c r="B2936" s="98"/>
      <c r="C2936" s="98"/>
      <c r="D2936" s="98"/>
      <c r="E2936" s="98"/>
      <c r="F2936" s="98"/>
      <c r="G2936" s="98"/>
      <c r="H2936" s="98"/>
      <c r="I2936" s="98"/>
      <c r="J2936" s="98"/>
      <c r="K2936" s="98"/>
      <c r="L2936" s="98"/>
      <c r="M2936" s="98"/>
      <c r="R2936" s="98"/>
      <c r="S2936" s="98"/>
      <c r="T2936" s="98"/>
      <c r="U2936" s="98"/>
      <c r="V2936" s="98"/>
      <c r="W2936" s="98"/>
      <c r="X2936" s="98"/>
      <c r="Y2936" s="98"/>
      <c r="Z2936" s="98"/>
      <c r="AA2936" s="98"/>
      <c r="AE2936" s="98"/>
      <c r="AF2936" s="98"/>
      <c r="AG2936" s="98"/>
      <c r="AH2936" s="98"/>
      <c r="AI2936" s="98"/>
      <c r="AJ2936" s="98"/>
      <c r="AK2936" s="98"/>
    </row>
    <row r="2937" ht="14.25">
      <c r="A2937" s="98"/>
      <c r="B2937" s="98"/>
      <c r="C2937" s="98"/>
      <c r="D2937" s="98"/>
      <c r="E2937" s="98"/>
      <c r="F2937" s="98"/>
      <c r="G2937" s="98"/>
      <c r="H2937" s="98"/>
      <c r="I2937" s="98"/>
      <c r="J2937" s="98"/>
      <c r="K2937" s="98"/>
      <c r="L2937" s="98"/>
      <c r="M2937" s="98"/>
      <c r="R2937" s="98"/>
      <c r="S2937" s="98"/>
      <c r="T2937" s="98"/>
      <c r="U2937" s="98"/>
      <c r="V2937" s="98"/>
      <c r="W2937" s="98"/>
      <c r="X2937" s="98"/>
      <c r="Y2937" s="98"/>
      <c r="Z2937" s="98"/>
      <c r="AA2937" s="98"/>
      <c r="AE2937" s="98"/>
      <c r="AF2937" s="98"/>
      <c r="AG2937" s="98"/>
      <c r="AH2937" s="98"/>
      <c r="AI2937" s="98"/>
      <c r="AJ2937" s="98"/>
      <c r="AK2937" s="98"/>
    </row>
    <row r="2938" ht="14.25">
      <c r="A2938" s="98"/>
      <c r="B2938" s="98"/>
      <c r="C2938" s="98"/>
      <c r="D2938" s="98"/>
      <c r="E2938" s="98"/>
      <c r="F2938" s="98"/>
      <c r="G2938" s="98"/>
      <c r="H2938" s="98"/>
      <c r="I2938" s="98"/>
      <c r="J2938" s="98"/>
      <c r="K2938" s="98"/>
      <c r="L2938" s="98"/>
      <c r="M2938" s="98"/>
      <c r="R2938" s="98"/>
      <c r="S2938" s="98"/>
      <c r="T2938" s="98"/>
      <c r="U2938" s="98"/>
      <c r="V2938" s="98"/>
      <c r="W2938" s="98"/>
      <c r="X2938" s="98"/>
      <c r="Y2938" s="98"/>
      <c r="Z2938" s="98"/>
      <c r="AA2938" s="98"/>
      <c r="AE2938" s="98"/>
      <c r="AF2938" s="98"/>
      <c r="AG2938" s="98"/>
      <c r="AH2938" s="98"/>
      <c r="AI2938" s="98"/>
      <c r="AJ2938" s="98"/>
      <c r="AK2938" s="98"/>
    </row>
    <row r="2939" ht="14.25">
      <c r="A2939" s="98"/>
      <c r="B2939" s="98"/>
      <c r="C2939" s="98"/>
      <c r="D2939" s="98"/>
      <c r="E2939" s="98"/>
      <c r="F2939" s="98"/>
      <c r="G2939" s="98"/>
      <c r="H2939" s="98"/>
      <c r="I2939" s="98"/>
      <c r="J2939" s="98"/>
      <c r="K2939" s="98"/>
      <c r="L2939" s="98"/>
      <c r="M2939" s="98"/>
      <c r="R2939" s="98"/>
      <c r="S2939" s="98"/>
      <c r="T2939" s="98"/>
      <c r="U2939" s="98"/>
      <c r="V2939" s="98"/>
      <c r="W2939" s="98"/>
      <c r="X2939" s="98"/>
      <c r="Y2939" s="98"/>
      <c r="Z2939" s="98"/>
      <c r="AA2939" s="98"/>
      <c r="AE2939" s="98"/>
      <c r="AF2939" s="98"/>
      <c r="AG2939" s="98"/>
      <c r="AH2939" s="98"/>
      <c r="AI2939" s="98"/>
      <c r="AJ2939" s="98"/>
      <c r="AK2939" s="98"/>
    </row>
    <row r="2940" ht="14.25">
      <c r="A2940" s="98"/>
      <c r="B2940" s="98"/>
      <c r="C2940" s="98"/>
      <c r="D2940" s="98"/>
      <c r="E2940" s="98"/>
      <c r="F2940" s="98"/>
      <c r="G2940" s="98"/>
      <c r="H2940" s="98"/>
      <c r="I2940" s="98"/>
      <c r="J2940" s="98"/>
      <c r="K2940" s="98"/>
      <c r="L2940" s="98"/>
      <c r="M2940" s="98"/>
      <c r="R2940" s="98"/>
      <c r="S2940" s="98"/>
      <c r="T2940" s="98"/>
      <c r="U2940" s="98"/>
      <c r="V2940" s="98"/>
      <c r="W2940" s="98"/>
      <c r="X2940" s="98"/>
      <c r="Y2940" s="98"/>
      <c r="Z2940" s="98"/>
      <c r="AA2940" s="98"/>
      <c r="AE2940" s="98"/>
      <c r="AF2940" s="98"/>
      <c r="AG2940" s="98"/>
      <c r="AH2940" s="98"/>
      <c r="AI2940" s="98"/>
      <c r="AJ2940" s="98"/>
      <c r="AK2940" s="98"/>
    </row>
    <row r="2941" ht="14.25">
      <c r="A2941" s="98"/>
      <c r="B2941" s="98"/>
      <c r="C2941" s="98"/>
      <c r="D2941" s="98"/>
      <c r="E2941" s="98"/>
      <c r="F2941" s="98"/>
      <c r="G2941" s="98"/>
      <c r="H2941" s="98"/>
      <c r="I2941" s="98"/>
      <c r="J2941" s="98"/>
      <c r="K2941" s="98"/>
      <c r="L2941" s="98"/>
      <c r="M2941" s="98"/>
      <c r="R2941" s="98"/>
      <c r="S2941" s="98"/>
      <c r="T2941" s="98"/>
      <c r="U2941" s="98"/>
      <c r="V2941" s="98"/>
      <c r="W2941" s="98"/>
      <c r="X2941" s="98"/>
      <c r="Y2941" s="98"/>
      <c r="Z2941" s="98"/>
      <c r="AA2941" s="98"/>
      <c r="AE2941" s="98"/>
      <c r="AF2941" s="98"/>
      <c r="AG2941" s="98"/>
      <c r="AH2941" s="98"/>
      <c r="AI2941" s="98"/>
      <c r="AJ2941" s="98"/>
      <c r="AK2941" s="98"/>
    </row>
    <row r="2942" ht="14.25">
      <c r="A2942" s="98"/>
      <c r="B2942" s="98"/>
      <c r="C2942" s="98"/>
      <c r="D2942" s="98"/>
      <c r="E2942" s="98"/>
      <c r="F2942" s="98"/>
      <c r="G2942" s="98"/>
      <c r="H2942" s="98"/>
      <c r="I2942" s="98"/>
      <c r="J2942" s="98"/>
      <c r="K2942" s="98"/>
      <c r="L2942" s="98"/>
      <c r="M2942" s="98"/>
      <c r="R2942" s="98"/>
      <c r="S2942" s="98"/>
      <c r="T2942" s="98"/>
      <c r="U2942" s="98"/>
      <c r="V2942" s="98"/>
      <c r="W2942" s="98"/>
      <c r="X2942" s="98"/>
      <c r="Y2942" s="98"/>
      <c r="Z2942" s="98"/>
      <c r="AA2942" s="98"/>
      <c r="AE2942" s="98"/>
      <c r="AF2942" s="98"/>
      <c r="AG2942" s="98"/>
      <c r="AH2942" s="98"/>
      <c r="AI2942" s="98"/>
      <c r="AJ2942" s="98"/>
      <c r="AK2942" s="98"/>
    </row>
    <row r="2943" ht="14.25">
      <c r="A2943" s="98"/>
      <c r="B2943" s="98"/>
      <c r="C2943" s="98"/>
      <c r="D2943" s="98"/>
      <c r="E2943" s="98"/>
      <c r="F2943" s="98"/>
      <c r="G2943" s="98"/>
      <c r="H2943" s="98"/>
      <c r="I2943" s="98"/>
      <c r="J2943" s="98"/>
      <c r="K2943" s="98"/>
      <c r="L2943" s="98"/>
      <c r="M2943" s="98"/>
      <c r="R2943" s="98"/>
      <c r="S2943" s="98"/>
      <c r="T2943" s="98"/>
      <c r="U2943" s="98"/>
      <c r="V2943" s="98"/>
      <c r="W2943" s="98"/>
      <c r="X2943" s="98"/>
      <c r="Y2943" s="98"/>
      <c r="Z2943" s="98"/>
      <c r="AA2943" s="98"/>
      <c r="AE2943" s="98"/>
      <c r="AF2943" s="98"/>
      <c r="AG2943" s="98"/>
      <c r="AH2943" s="98"/>
      <c r="AI2943" s="98"/>
      <c r="AJ2943" s="98"/>
      <c r="AK2943" s="98"/>
    </row>
    <row r="2944" ht="14.25">
      <c r="A2944" s="98"/>
      <c r="B2944" s="98"/>
      <c r="C2944" s="98"/>
      <c r="D2944" s="98"/>
      <c r="E2944" s="98"/>
      <c r="F2944" s="98"/>
      <c r="G2944" s="98"/>
      <c r="H2944" s="98"/>
      <c r="I2944" s="98"/>
      <c r="J2944" s="98"/>
      <c r="K2944" s="98"/>
      <c r="L2944" s="98"/>
      <c r="M2944" s="98"/>
      <c r="R2944" s="98"/>
      <c r="S2944" s="98"/>
      <c r="T2944" s="98"/>
      <c r="U2944" s="98"/>
      <c r="V2944" s="98"/>
      <c r="W2944" s="98"/>
      <c r="X2944" s="98"/>
      <c r="Y2944" s="98"/>
      <c r="Z2944" s="98"/>
      <c r="AA2944" s="98"/>
      <c r="AE2944" s="98"/>
      <c r="AF2944" s="98"/>
      <c r="AG2944" s="98"/>
      <c r="AH2944" s="98"/>
      <c r="AI2944" s="98"/>
      <c r="AJ2944" s="98"/>
      <c r="AK2944" s="98"/>
    </row>
    <row r="2945" ht="14.25">
      <c r="A2945" s="98"/>
      <c r="B2945" s="98"/>
      <c r="C2945" s="98"/>
      <c r="D2945" s="98"/>
      <c r="E2945" s="98"/>
      <c r="F2945" s="98"/>
      <c r="G2945" s="98"/>
      <c r="H2945" s="98"/>
      <c r="I2945" s="98"/>
      <c r="J2945" s="98"/>
      <c r="K2945" s="98"/>
      <c r="L2945" s="98"/>
      <c r="M2945" s="98"/>
      <c r="R2945" s="98"/>
      <c r="S2945" s="98"/>
      <c r="T2945" s="98"/>
      <c r="U2945" s="98"/>
      <c r="V2945" s="98"/>
      <c r="W2945" s="98"/>
      <c r="X2945" s="98"/>
      <c r="Y2945" s="98"/>
      <c r="Z2945" s="98"/>
      <c r="AA2945" s="98"/>
      <c r="AE2945" s="98"/>
      <c r="AF2945" s="98"/>
      <c r="AG2945" s="98"/>
      <c r="AH2945" s="98"/>
      <c r="AI2945" s="98"/>
      <c r="AJ2945" s="98"/>
      <c r="AK2945" s="98"/>
    </row>
    <row r="2946" ht="14.25">
      <c r="A2946" s="98"/>
      <c r="B2946" s="98"/>
      <c r="C2946" s="98"/>
      <c r="D2946" s="98"/>
      <c r="E2946" s="98"/>
      <c r="F2946" s="98"/>
      <c r="G2946" s="98"/>
      <c r="H2946" s="98"/>
      <c r="I2946" s="98"/>
      <c r="J2946" s="98"/>
      <c r="K2946" s="98"/>
      <c r="L2946" s="98"/>
      <c r="M2946" s="98"/>
      <c r="R2946" s="98"/>
      <c r="S2946" s="98"/>
      <c r="T2946" s="98"/>
      <c r="U2946" s="98"/>
      <c r="V2946" s="98"/>
      <c r="W2946" s="98"/>
      <c r="X2946" s="98"/>
      <c r="Y2946" s="98"/>
      <c r="Z2946" s="98"/>
      <c r="AA2946" s="98"/>
      <c r="AE2946" s="98"/>
      <c r="AF2946" s="98"/>
      <c r="AG2946" s="98"/>
      <c r="AH2946" s="98"/>
      <c r="AI2946" s="98"/>
      <c r="AJ2946" s="98"/>
      <c r="AK2946" s="98"/>
    </row>
    <row r="2947" ht="14.25">
      <c r="A2947" s="98"/>
      <c r="B2947" s="98"/>
      <c r="C2947" s="98"/>
      <c r="D2947" s="98"/>
      <c r="E2947" s="98"/>
      <c r="F2947" s="98"/>
      <c r="G2947" s="98"/>
      <c r="H2947" s="98"/>
      <c r="I2947" s="98"/>
      <c r="J2947" s="98"/>
      <c r="K2947" s="98"/>
      <c r="L2947" s="98"/>
      <c r="M2947" s="98"/>
      <c r="R2947" s="98"/>
      <c r="S2947" s="98"/>
      <c r="T2947" s="98"/>
      <c r="U2947" s="98"/>
      <c r="V2947" s="98"/>
      <c r="W2947" s="98"/>
      <c r="X2947" s="98"/>
      <c r="Y2947" s="98"/>
      <c r="Z2947" s="98"/>
      <c r="AA2947" s="98"/>
      <c r="AE2947" s="98"/>
      <c r="AF2947" s="98"/>
      <c r="AG2947" s="98"/>
      <c r="AH2947" s="98"/>
      <c r="AI2947" s="98"/>
      <c r="AJ2947" s="98"/>
      <c r="AK2947" s="98"/>
    </row>
    <row r="2948" ht="14.25">
      <c r="A2948" s="98"/>
      <c r="B2948" s="98"/>
      <c r="C2948" s="98"/>
      <c r="D2948" s="98"/>
      <c r="E2948" s="98"/>
      <c r="F2948" s="98"/>
      <c r="G2948" s="98"/>
      <c r="H2948" s="98"/>
      <c r="I2948" s="98"/>
      <c r="J2948" s="98"/>
      <c r="K2948" s="98"/>
      <c r="L2948" s="98"/>
      <c r="M2948" s="98"/>
      <c r="R2948" s="98"/>
      <c r="S2948" s="98"/>
      <c r="T2948" s="98"/>
      <c r="U2948" s="98"/>
      <c r="V2948" s="98"/>
      <c r="W2948" s="98"/>
      <c r="X2948" s="98"/>
      <c r="Y2948" s="98"/>
      <c r="Z2948" s="98"/>
      <c r="AA2948" s="98"/>
      <c r="AE2948" s="98"/>
      <c r="AF2948" s="98"/>
      <c r="AG2948" s="98"/>
      <c r="AH2948" s="98"/>
      <c r="AI2948" s="98"/>
      <c r="AJ2948" s="98"/>
      <c r="AK2948" s="98"/>
    </row>
    <row r="2949" ht="14.25">
      <c r="A2949" s="98"/>
      <c r="B2949" s="98"/>
      <c r="C2949" s="98"/>
      <c r="D2949" s="98"/>
      <c r="E2949" s="98"/>
      <c r="F2949" s="98"/>
      <c r="G2949" s="98"/>
      <c r="H2949" s="98"/>
      <c r="I2949" s="98"/>
      <c r="J2949" s="98"/>
      <c r="K2949" s="98"/>
      <c r="L2949" s="98"/>
      <c r="M2949" s="98"/>
      <c r="R2949" s="98"/>
      <c r="S2949" s="98"/>
      <c r="T2949" s="98"/>
      <c r="U2949" s="98"/>
      <c r="V2949" s="98"/>
      <c r="W2949" s="98"/>
      <c r="X2949" s="98"/>
      <c r="Y2949" s="98"/>
      <c r="Z2949" s="98"/>
      <c r="AA2949" s="98"/>
      <c r="AE2949" s="98"/>
      <c r="AF2949" s="98"/>
      <c r="AG2949" s="98"/>
      <c r="AH2949" s="98"/>
      <c r="AI2949" s="98"/>
      <c r="AJ2949" s="98"/>
      <c r="AK2949" s="98"/>
    </row>
    <row r="2950" ht="14.25">
      <c r="A2950" s="98"/>
      <c r="B2950" s="98"/>
      <c r="C2950" s="98"/>
      <c r="D2950" s="98"/>
      <c r="E2950" s="98"/>
      <c r="F2950" s="98"/>
      <c r="G2950" s="98"/>
      <c r="H2950" s="98"/>
      <c r="I2950" s="98"/>
      <c r="J2950" s="98"/>
      <c r="K2950" s="98"/>
      <c r="L2950" s="98"/>
      <c r="M2950" s="98"/>
      <c r="R2950" s="98"/>
      <c r="S2950" s="98"/>
      <c r="T2950" s="98"/>
      <c r="U2950" s="98"/>
      <c r="V2950" s="98"/>
      <c r="W2950" s="98"/>
      <c r="X2950" s="98"/>
      <c r="Y2950" s="98"/>
      <c r="Z2950" s="98"/>
      <c r="AA2950" s="98"/>
      <c r="AE2950" s="98"/>
      <c r="AF2950" s="98"/>
      <c r="AG2950" s="98"/>
      <c r="AH2950" s="98"/>
      <c r="AI2950" s="98"/>
      <c r="AJ2950" s="98"/>
      <c r="AK2950" s="98"/>
    </row>
    <row r="2951" ht="14.25">
      <c r="A2951" s="98"/>
      <c r="B2951" s="98"/>
      <c r="C2951" s="98"/>
      <c r="D2951" s="98"/>
      <c r="E2951" s="98"/>
      <c r="F2951" s="98"/>
      <c r="G2951" s="98"/>
      <c r="H2951" s="98"/>
      <c r="I2951" s="98"/>
      <c r="J2951" s="98"/>
      <c r="K2951" s="98"/>
      <c r="L2951" s="98"/>
      <c r="M2951" s="98"/>
      <c r="R2951" s="98"/>
      <c r="S2951" s="98"/>
      <c r="T2951" s="98"/>
      <c r="U2951" s="98"/>
      <c r="V2951" s="98"/>
      <c r="W2951" s="98"/>
      <c r="X2951" s="98"/>
      <c r="Y2951" s="98"/>
      <c r="Z2951" s="98"/>
      <c r="AA2951" s="98"/>
      <c r="AE2951" s="98"/>
      <c r="AF2951" s="98"/>
      <c r="AG2951" s="98"/>
      <c r="AH2951" s="98"/>
      <c r="AI2951" s="98"/>
      <c r="AJ2951" s="98"/>
      <c r="AK2951" s="98"/>
    </row>
    <row r="2952" ht="14.25">
      <c r="A2952" s="98"/>
      <c r="B2952" s="98"/>
      <c r="C2952" s="98"/>
      <c r="D2952" s="98"/>
      <c r="E2952" s="98"/>
      <c r="F2952" s="98"/>
      <c r="G2952" s="98"/>
      <c r="H2952" s="98"/>
      <c r="I2952" s="98"/>
      <c r="J2952" s="98"/>
      <c r="K2952" s="98"/>
      <c r="L2952" s="98"/>
      <c r="M2952" s="98"/>
      <c r="R2952" s="98"/>
      <c r="S2952" s="98"/>
      <c r="T2952" s="98"/>
      <c r="U2952" s="98"/>
      <c r="V2952" s="98"/>
      <c r="W2952" s="98"/>
      <c r="X2952" s="98"/>
      <c r="Y2952" s="98"/>
      <c r="Z2952" s="98"/>
      <c r="AA2952" s="98"/>
      <c r="AE2952" s="98"/>
      <c r="AF2952" s="98"/>
      <c r="AG2952" s="98"/>
      <c r="AH2952" s="98"/>
      <c r="AI2952" s="98"/>
      <c r="AJ2952" s="98"/>
      <c r="AK2952" s="98"/>
    </row>
    <row r="2953" ht="14.25">
      <c r="A2953" s="98"/>
      <c r="B2953" s="98"/>
      <c r="C2953" s="98"/>
      <c r="D2953" s="98"/>
      <c r="E2953" s="98"/>
      <c r="F2953" s="98"/>
      <c r="G2953" s="98"/>
      <c r="H2953" s="98"/>
      <c r="I2953" s="98"/>
      <c r="J2953" s="98"/>
      <c r="K2953" s="98"/>
      <c r="L2953" s="98"/>
      <c r="M2953" s="98"/>
      <c r="R2953" s="98"/>
      <c r="S2953" s="98"/>
      <c r="T2953" s="98"/>
      <c r="U2953" s="98"/>
      <c r="V2953" s="98"/>
      <c r="W2953" s="98"/>
      <c r="X2953" s="98"/>
      <c r="Y2953" s="98"/>
      <c r="Z2953" s="98"/>
      <c r="AA2953" s="98"/>
      <c r="AE2953" s="98"/>
      <c r="AF2953" s="98"/>
      <c r="AG2953" s="98"/>
      <c r="AH2953" s="98"/>
      <c r="AI2953" s="98"/>
      <c r="AJ2953" s="98"/>
      <c r="AK2953" s="98"/>
    </row>
    <row r="2954" ht="14.25">
      <c r="A2954" s="98"/>
      <c r="B2954" s="98"/>
      <c r="C2954" s="98"/>
      <c r="D2954" s="98"/>
      <c r="E2954" s="98"/>
      <c r="F2954" s="98"/>
      <c r="G2954" s="98"/>
      <c r="H2954" s="98"/>
      <c r="I2954" s="98"/>
      <c r="J2954" s="98"/>
      <c r="K2954" s="98"/>
      <c r="L2954" s="98"/>
      <c r="M2954" s="98"/>
      <c r="R2954" s="98"/>
      <c r="S2954" s="98"/>
      <c r="T2954" s="98"/>
      <c r="U2954" s="98"/>
      <c r="V2954" s="98"/>
      <c r="W2954" s="98"/>
      <c r="X2954" s="98"/>
      <c r="Y2954" s="98"/>
      <c r="Z2954" s="98"/>
      <c r="AA2954" s="98"/>
      <c r="AE2954" s="98"/>
      <c r="AF2954" s="98"/>
      <c r="AG2954" s="98"/>
      <c r="AH2954" s="98"/>
      <c r="AI2954" s="98"/>
      <c r="AJ2954" s="98"/>
      <c r="AK2954" s="98"/>
    </row>
    <row r="2955" ht="14.25">
      <c r="A2955" s="98"/>
      <c r="B2955" s="98"/>
      <c r="C2955" s="98"/>
      <c r="D2955" s="98"/>
      <c r="E2955" s="98"/>
      <c r="F2955" s="98"/>
      <c r="G2955" s="98"/>
      <c r="H2955" s="98"/>
      <c r="I2955" s="98"/>
      <c r="J2955" s="98"/>
      <c r="K2955" s="98"/>
      <c r="L2955" s="98"/>
      <c r="M2955" s="98"/>
      <c r="R2955" s="98"/>
      <c r="S2955" s="98"/>
      <c r="T2955" s="98"/>
      <c r="U2955" s="98"/>
      <c r="V2955" s="98"/>
      <c r="W2955" s="98"/>
      <c r="X2955" s="98"/>
      <c r="Y2955" s="98"/>
      <c r="Z2955" s="98"/>
      <c r="AA2955" s="98"/>
      <c r="AE2955" s="98"/>
      <c r="AF2955" s="98"/>
      <c r="AG2955" s="98"/>
      <c r="AH2955" s="98"/>
      <c r="AI2955" s="98"/>
      <c r="AJ2955" s="98"/>
      <c r="AK2955" s="98"/>
    </row>
    <row r="2956" ht="14.25">
      <c r="A2956" s="98"/>
      <c r="B2956" s="98"/>
      <c r="C2956" s="98"/>
      <c r="D2956" s="98"/>
      <c r="E2956" s="98"/>
      <c r="F2956" s="98"/>
      <c r="G2956" s="98"/>
      <c r="H2956" s="98"/>
      <c r="I2956" s="98"/>
      <c r="J2956" s="98"/>
      <c r="K2956" s="98"/>
      <c r="L2956" s="98"/>
      <c r="M2956" s="98"/>
      <c r="R2956" s="98"/>
      <c r="S2956" s="98"/>
      <c r="T2956" s="98"/>
      <c r="U2956" s="98"/>
      <c r="V2956" s="98"/>
      <c r="W2956" s="98"/>
      <c r="X2956" s="98"/>
      <c r="Y2956" s="98"/>
      <c r="Z2956" s="98"/>
      <c r="AA2956" s="98"/>
      <c r="AE2956" s="98"/>
      <c r="AF2956" s="98"/>
      <c r="AG2956" s="98"/>
      <c r="AH2956" s="98"/>
      <c r="AI2956" s="98"/>
      <c r="AJ2956" s="98"/>
      <c r="AK2956" s="98"/>
    </row>
    <row r="2957" ht="14.25">
      <c r="A2957" s="98"/>
      <c r="B2957" s="98"/>
      <c r="C2957" s="98"/>
      <c r="D2957" s="98"/>
      <c r="E2957" s="98"/>
      <c r="F2957" s="98"/>
      <c r="G2957" s="98"/>
      <c r="H2957" s="98"/>
      <c r="I2957" s="98"/>
      <c r="J2957" s="98"/>
      <c r="K2957" s="98"/>
      <c r="L2957" s="98"/>
      <c r="M2957" s="98"/>
      <c r="R2957" s="98"/>
      <c r="S2957" s="98"/>
      <c r="T2957" s="98"/>
      <c r="U2957" s="98"/>
      <c r="V2957" s="98"/>
      <c r="W2957" s="98"/>
      <c r="X2957" s="98"/>
      <c r="Y2957" s="98"/>
      <c r="Z2957" s="98"/>
      <c r="AA2957" s="98"/>
      <c r="AE2957" s="98"/>
      <c r="AF2957" s="98"/>
      <c r="AG2957" s="98"/>
      <c r="AH2957" s="98"/>
      <c r="AI2957" s="98"/>
      <c r="AJ2957" s="98"/>
      <c r="AK2957" s="98"/>
    </row>
    <row r="2958" ht="14.25">
      <c r="A2958" s="98"/>
      <c r="B2958" s="98"/>
      <c r="C2958" s="98"/>
      <c r="D2958" s="98"/>
      <c r="E2958" s="98"/>
      <c r="F2958" s="98"/>
      <c r="G2958" s="98"/>
      <c r="H2958" s="98"/>
      <c r="I2958" s="98"/>
      <c r="J2958" s="98"/>
      <c r="K2958" s="98"/>
      <c r="L2958" s="98"/>
      <c r="M2958" s="98"/>
      <c r="R2958" s="98"/>
      <c r="S2958" s="98"/>
      <c r="T2958" s="98"/>
      <c r="U2958" s="98"/>
      <c r="V2958" s="98"/>
      <c r="W2958" s="98"/>
      <c r="X2958" s="98"/>
      <c r="Y2958" s="98"/>
      <c r="Z2958" s="98"/>
      <c r="AA2958" s="98"/>
      <c r="AE2958" s="98"/>
      <c r="AF2958" s="98"/>
      <c r="AG2958" s="98"/>
      <c r="AH2958" s="98"/>
      <c r="AI2958" s="98"/>
      <c r="AJ2958" s="98"/>
      <c r="AK2958" s="98"/>
    </row>
    <row r="2959" ht="14.25">
      <c r="A2959" s="98"/>
      <c r="B2959" s="98"/>
      <c r="C2959" s="98"/>
      <c r="D2959" s="98"/>
      <c r="E2959" s="98"/>
      <c r="F2959" s="98"/>
      <c r="G2959" s="98"/>
      <c r="H2959" s="98"/>
      <c r="I2959" s="98"/>
      <c r="J2959" s="98"/>
      <c r="K2959" s="98"/>
      <c r="L2959" s="98"/>
      <c r="M2959" s="98"/>
      <c r="R2959" s="98"/>
      <c r="S2959" s="98"/>
      <c r="T2959" s="98"/>
      <c r="U2959" s="98"/>
      <c r="V2959" s="98"/>
      <c r="W2959" s="98"/>
      <c r="X2959" s="98"/>
      <c r="Y2959" s="98"/>
      <c r="Z2959" s="98"/>
      <c r="AA2959" s="98"/>
      <c r="AE2959" s="98"/>
      <c r="AF2959" s="98"/>
      <c r="AG2959" s="98"/>
      <c r="AH2959" s="98"/>
      <c r="AI2959" s="98"/>
      <c r="AJ2959" s="98"/>
      <c r="AK2959" s="98"/>
    </row>
    <row r="2960" ht="14.25">
      <c r="A2960" s="98"/>
      <c r="B2960" s="98"/>
      <c r="C2960" s="98"/>
      <c r="D2960" s="98"/>
      <c r="E2960" s="98"/>
      <c r="F2960" s="98"/>
      <c r="G2960" s="98"/>
      <c r="H2960" s="98"/>
      <c r="I2960" s="98"/>
      <c r="J2960" s="98"/>
      <c r="K2960" s="98"/>
      <c r="L2960" s="98"/>
      <c r="M2960" s="98"/>
      <c r="R2960" s="98"/>
      <c r="S2960" s="98"/>
      <c r="T2960" s="98"/>
      <c r="U2960" s="98"/>
      <c r="V2960" s="98"/>
      <c r="W2960" s="98"/>
      <c r="X2960" s="98"/>
      <c r="Y2960" s="98"/>
      <c r="Z2960" s="98"/>
      <c r="AA2960" s="98"/>
      <c r="AE2960" s="98"/>
      <c r="AF2960" s="98"/>
      <c r="AG2960" s="98"/>
      <c r="AH2960" s="98"/>
      <c r="AI2960" s="98"/>
      <c r="AJ2960" s="98"/>
      <c r="AK2960" s="98"/>
    </row>
    <row r="2961" ht="14.25">
      <c r="A2961" s="98"/>
      <c r="B2961" s="98"/>
      <c r="C2961" s="98"/>
      <c r="D2961" s="98"/>
      <c r="E2961" s="98"/>
      <c r="F2961" s="98"/>
      <c r="G2961" s="98"/>
      <c r="H2961" s="98"/>
      <c r="I2961" s="98"/>
      <c r="J2961" s="98"/>
      <c r="K2961" s="98"/>
      <c r="L2961" s="98"/>
      <c r="M2961" s="98"/>
      <c r="R2961" s="98"/>
      <c r="S2961" s="98"/>
      <c r="T2961" s="98"/>
      <c r="U2961" s="98"/>
      <c r="V2961" s="98"/>
      <c r="W2961" s="98"/>
      <c r="X2961" s="98"/>
      <c r="Y2961" s="98"/>
      <c r="Z2961" s="98"/>
      <c r="AA2961" s="98"/>
      <c r="AE2961" s="98"/>
      <c r="AF2961" s="98"/>
      <c r="AG2961" s="98"/>
      <c r="AH2961" s="98"/>
      <c r="AI2961" s="98"/>
      <c r="AJ2961" s="98"/>
      <c r="AK2961" s="98"/>
    </row>
    <row r="2962" ht="14.25">
      <c r="A2962" s="98"/>
      <c r="B2962" s="98"/>
      <c r="C2962" s="98"/>
      <c r="D2962" s="98"/>
      <c r="E2962" s="98"/>
      <c r="F2962" s="98"/>
      <c r="G2962" s="98"/>
      <c r="H2962" s="98"/>
      <c r="I2962" s="98"/>
      <c r="J2962" s="98"/>
      <c r="K2962" s="98"/>
      <c r="L2962" s="98"/>
      <c r="M2962" s="98"/>
      <c r="R2962" s="98"/>
      <c r="S2962" s="98"/>
      <c r="T2962" s="98"/>
      <c r="U2962" s="98"/>
      <c r="V2962" s="98"/>
      <c r="W2962" s="98"/>
      <c r="X2962" s="98"/>
      <c r="Y2962" s="98"/>
      <c r="Z2962" s="98"/>
      <c r="AA2962" s="98"/>
      <c r="AE2962" s="98"/>
      <c r="AF2962" s="98"/>
      <c r="AG2962" s="98"/>
      <c r="AH2962" s="98"/>
      <c r="AI2962" s="98"/>
      <c r="AJ2962" s="98"/>
      <c r="AK2962" s="98"/>
    </row>
    <row r="2963" ht="14.25">
      <c r="A2963" s="98"/>
      <c r="B2963" s="98"/>
      <c r="C2963" s="98"/>
      <c r="D2963" s="98"/>
      <c r="E2963" s="98"/>
      <c r="F2963" s="98"/>
      <c r="G2963" s="98"/>
      <c r="H2963" s="98"/>
      <c r="I2963" s="98"/>
      <c r="J2963" s="98"/>
      <c r="K2963" s="98"/>
      <c r="L2963" s="98"/>
      <c r="M2963" s="98"/>
      <c r="R2963" s="98"/>
      <c r="S2963" s="98"/>
      <c r="T2963" s="98"/>
      <c r="U2963" s="98"/>
      <c r="V2963" s="98"/>
      <c r="W2963" s="98"/>
      <c r="X2963" s="98"/>
      <c r="Y2963" s="98"/>
      <c r="Z2963" s="98"/>
      <c r="AA2963" s="98"/>
      <c r="AE2963" s="98"/>
      <c r="AF2963" s="98"/>
      <c r="AG2963" s="98"/>
      <c r="AH2963" s="98"/>
      <c r="AI2963" s="98"/>
      <c r="AJ2963" s="98"/>
      <c r="AK2963" s="98"/>
    </row>
    <row r="2964" ht="14.25">
      <c r="A2964" s="98"/>
      <c r="B2964" s="98"/>
      <c r="C2964" s="98"/>
      <c r="D2964" s="98"/>
      <c r="E2964" s="98"/>
      <c r="F2964" s="98"/>
      <c r="G2964" s="98"/>
      <c r="H2964" s="98"/>
      <c r="I2964" s="98"/>
      <c r="J2964" s="98"/>
      <c r="K2964" s="98"/>
      <c r="L2964" s="98"/>
      <c r="M2964" s="98"/>
      <c r="R2964" s="98"/>
      <c r="S2964" s="98"/>
      <c r="T2964" s="98"/>
      <c r="U2964" s="98"/>
      <c r="V2964" s="98"/>
      <c r="W2964" s="98"/>
      <c r="X2964" s="98"/>
      <c r="Y2964" s="98"/>
      <c r="Z2964" s="98"/>
      <c r="AA2964" s="98"/>
      <c r="AE2964" s="98"/>
      <c r="AF2964" s="98"/>
      <c r="AG2964" s="98"/>
      <c r="AH2964" s="98"/>
      <c r="AI2964" s="98"/>
      <c r="AJ2964" s="98"/>
      <c r="AK2964" s="98"/>
    </row>
    <row r="2965" ht="14.25">
      <c r="A2965" s="98"/>
      <c r="B2965" s="98"/>
      <c r="C2965" s="98"/>
      <c r="D2965" s="98"/>
      <c r="E2965" s="98"/>
      <c r="F2965" s="98"/>
      <c r="G2965" s="98"/>
      <c r="H2965" s="98"/>
      <c r="I2965" s="98"/>
      <c r="J2965" s="98"/>
      <c r="K2965" s="98"/>
      <c r="L2965" s="98"/>
      <c r="M2965" s="98"/>
      <c r="R2965" s="98"/>
      <c r="S2965" s="98"/>
      <c r="T2965" s="98"/>
      <c r="U2965" s="98"/>
      <c r="V2965" s="98"/>
      <c r="W2965" s="98"/>
      <c r="X2965" s="98"/>
      <c r="Y2965" s="98"/>
      <c r="Z2965" s="98"/>
      <c r="AA2965" s="98"/>
      <c r="AE2965" s="98"/>
      <c r="AF2965" s="98"/>
      <c r="AG2965" s="98"/>
      <c r="AH2965" s="98"/>
      <c r="AI2965" s="98"/>
      <c r="AJ2965" s="98"/>
      <c r="AK2965" s="98"/>
    </row>
    <row r="2966" ht="14.25">
      <c r="A2966" s="98"/>
      <c r="B2966" s="98"/>
      <c r="C2966" s="98"/>
      <c r="D2966" s="98"/>
      <c r="E2966" s="98"/>
      <c r="F2966" s="98"/>
      <c r="G2966" s="98"/>
      <c r="H2966" s="98"/>
      <c r="I2966" s="98"/>
      <c r="J2966" s="98"/>
      <c r="K2966" s="98"/>
      <c r="L2966" s="98"/>
      <c r="M2966" s="98"/>
      <c r="R2966" s="98"/>
      <c r="S2966" s="98"/>
      <c r="T2966" s="98"/>
      <c r="U2966" s="98"/>
      <c r="V2966" s="98"/>
      <c r="W2966" s="98"/>
      <c r="X2966" s="98"/>
      <c r="Y2966" s="98"/>
      <c r="Z2966" s="98"/>
      <c r="AA2966" s="98"/>
      <c r="AE2966" s="98"/>
      <c r="AF2966" s="98"/>
      <c r="AG2966" s="98"/>
      <c r="AH2966" s="98"/>
      <c r="AI2966" s="98"/>
      <c r="AJ2966" s="98"/>
      <c r="AK2966" s="98"/>
    </row>
    <row r="2967" ht="14.25">
      <c r="A2967" s="98"/>
      <c r="B2967" s="98"/>
      <c r="C2967" s="98"/>
      <c r="D2967" s="98"/>
      <c r="E2967" s="98"/>
      <c r="F2967" s="98"/>
      <c r="G2967" s="98"/>
      <c r="H2967" s="98"/>
      <c r="I2967" s="98"/>
      <c r="J2967" s="98"/>
      <c r="K2967" s="98"/>
      <c r="L2967" s="98"/>
      <c r="M2967" s="98"/>
      <c r="R2967" s="98"/>
      <c r="S2967" s="98"/>
      <c r="T2967" s="98"/>
      <c r="U2967" s="98"/>
      <c r="V2967" s="98"/>
      <c r="W2967" s="98"/>
      <c r="X2967" s="98"/>
      <c r="Y2967" s="98"/>
      <c r="Z2967" s="98"/>
      <c r="AA2967" s="98"/>
      <c r="AE2967" s="98"/>
      <c r="AF2967" s="98"/>
      <c r="AG2967" s="98"/>
      <c r="AH2967" s="98"/>
      <c r="AI2967" s="98"/>
      <c r="AJ2967" s="98"/>
      <c r="AK2967" s="98"/>
    </row>
    <row r="2968" ht="14.25">
      <c r="A2968" s="98"/>
      <c r="B2968" s="98"/>
      <c r="C2968" s="98"/>
      <c r="D2968" s="98"/>
      <c r="E2968" s="98"/>
      <c r="F2968" s="98"/>
      <c r="G2968" s="98"/>
      <c r="H2968" s="98"/>
      <c r="I2968" s="98"/>
      <c r="J2968" s="98"/>
      <c r="K2968" s="98"/>
      <c r="L2968" s="98"/>
      <c r="M2968" s="98"/>
      <c r="R2968" s="98"/>
      <c r="S2968" s="98"/>
      <c r="T2968" s="98"/>
      <c r="U2968" s="98"/>
      <c r="V2968" s="98"/>
      <c r="W2968" s="98"/>
      <c r="X2968" s="98"/>
      <c r="Y2968" s="98"/>
      <c r="Z2968" s="98"/>
      <c r="AA2968" s="98"/>
      <c r="AE2968" s="98"/>
      <c r="AF2968" s="98"/>
      <c r="AG2968" s="98"/>
      <c r="AH2968" s="98"/>
      <c r="AI2968" s="98"/>
      <c r="AJ2968" s="98"/>
      <c r="AK2968" s="98"/>
    </row>
    <row r="2969" ht="14.25">
      <c r="A2969" s="98"/>
      <c r="B2969" s="98"/>
      <c r="C2969" s="98"/>
      <c r="D2969" s="98"/>
      <c r="E2969" s="98"/>
      <c r="F2969" s="98"/>
      <c r="G2969" s="98"/>
      <c r="H2969" s="98"/>
      <c r="I2969" s="98"/>
      <c r="J2969" s="98"/>
      <c r="K2969" s="98"/>
      <c r="L2969" s="98"/>
      <c r="M2969" s="98"/>
      <c r="R2969" s="98"/>
      <c r="S2969" s="98"/>
      <c r="T2969" s="98"/>
      <c r="U2969" s="98"/>
      <c r="V2969" s="98"/>
      <c r="W2969" s="98"/>
      <c r="X2969" s="98"/>
      <c r="Y2969" s="98"/>
      <c r="Z2969" s="98"/>
      <c r="AA2969" s="98"/>
      <c r="AE2969" s="98"/>
      <c r="AF2969" s="98"/>
      <c r="AG2969" s="98"/>
      <c r="AH2969" s="98"/>
      <c r="AI2969" s="98"/>
      <c r="AJ2969" s="98"/>
      <c r="AK2969" s="98"/>
    </row>
    <row r="2970" ht="14.25">
      <c r="A2970" s="98"/>
      <c r="B2970" s="98"/>
      <c r="C2970" s="98"/>
      <c r="D2970" s="98"/>
      <c r="E2970" s="98"/>
      <c r="F2970" s="98"/>
      <c r="G2970" s="98"/>
      <c r="H2970" s="98"/>
      <c r="I2970" s="98"/>
      <c r="J2970" s="98"/>
      <c r="K2970" s="98"/>
      <c r="L2970" s="98"/>
      <c r="M2970" s="98"/>
      <c r="R2970" s="98"/>
      <c r="S2970" s="98"/>
      <c r="T2970" s="98"/>
      <c r="U2970" s="98"/>
      <c r="V2970" s="98"/>
      <c r="W2970" s="98"/>
      <c r="X2970" s="98"/>
      <c r="Y2970" s="98"/>
      <c r="Z2970" s="98"/>
      <c r="AA2970" s="98"/>
      <c r="AE2970" s="98"/>
      <c r="AF2970" s="98"/>
      <c r="AG2970" s="98"/>
      <c r="AH2970" s="98"/>
      <c r="AI2970" s="98"/>
      <c r="AJ2970" s="98"/>
      <c r="AK2970" s="98"/>
    </row>
    <row r="2971" ht="14.25">
      <c r="A2971" s="98"/>
      <c r="B2971" s="98"/>
      <c r="C2971" s="98"/>
      <c r="D2971" s="98"/>
      <c r="E2971" s="98"/>
      <c r="F2971" s="98"/>
      <c r="G2971" s="98"/>
      <c r="H2971" s="98"/>
      <c r="I2971" s="98"/>
      <c r="J2971" s="98"/>
      <c r="K2971" s="98"/>
      <c r="L2971" s="98"/>
      <c r="M2971" s="98"/>
      <c r="R2971" s="98"/>
      <c r="S2971" s="98"/>
      <c r="T2971" s="98"/>
      <c r="U2971" s="98"/>
      <c r="V2971" s="98"/>
      <c r="W2971" s="98"/>
      <c r="X2971" s="98"/>
      <c r="Y2971" s="98"/>
      <c r="Z2971" s="98"/>
      <c r="AA2971" s="98"/>
      <c r="AE2971" s="98"/>
      <c r="AF2971" s="98"/>
      <c r="AG2971" s="98"/>
      <c r="AH2971" s="98"/>
      <c r="AI2971" s="98"/>
      <c r="AJ2971" s="98"/>
      <c r="AK2971" s="98"/>
    </row>
    <row r="2972" ht="14.25">
      <c r="A2972" s="98"/>
      <c r="B2972" s="98"/>
      <c r="C2972" s="98"/>
      <c r="D2972" s="98"/>
      <c r="E2972" s="98"/>
      <c r="F2972" s="98"/>
      <c r="G2972" s="98"/>
      <c r="H2972" s="98"/>
      <c r="I2972" s="98"/>
      <c r="J2972" s="98"/>
      <c r="K2972" s="98"/>
      <c r="L2972" s="98"/>
      <c r="M2972" s="98"/>
      <c r="R2972" s="98"/>
      <c r="S2972" s="98"/>
      <c r="T2972" s="98"/>
      <c r="U2972" s="98"/>
      <c r="V2972" s="98"/>
      <c r="W2972" s="98"/>
      <c r="X2972" s="98"/>
      <c r="Y2972" s="98"/>
      <c r="Z2972" s="98"/>
      <c r="AA2972" s="98"/>
      <c r="AE2972" s="98"/>
      <c r="AF2972" s="98"/>
      <c r="AG2972" s="98"/>
      <c r="AH2972" s="98"/>
      <c r="AI2972" s="98"/>
      <c r="AJ2972" s="98"/>
      <c r="AK2972" s="98"/>
    </row>
    <row r="2973" ht="14.25">
      <c r="A2973" s="98"/>
      <c r="B2973" s="98"/>
      <c r="C2973" s="98"/>
      <c r="D2973" s="98"/>
      <c r="E2973" s="98"/>
      <c r="F2973" s="98"/>
      <c r="G2973" s="98"/>
      <c r="H2973" s="98"/>
      <c r="I2973" s="98"/>
      <c r="J2973" s="98"/>
      <c r="K2973" s="98"/>
      <c r="L2973" s="98"/>
      <c r="M2973" s="98"/>
      <c r="R2973" s="98"/>
      <c r="S2973" s="98"/>
      <c r="T2973" s="98"/>
      <c r="U2973" s="98"/>
      <c r="V2973" s="98"/>
      <c r="W2973" s="98"/>
      <c r="X2973" s="98"/>
      <c r="Y2973" s="98"/>
      <c r="Z2973" s="98"/>
      <c r="AA2973" s="98"/>
      <c r="AE2973" s="98"/>
      <c r="AF2973" s="98"/>
      <c r="AG2973" s="98"/>
      <c r="AH2973" s="98"/>
      <c r="AI2973" s="98"/>
      <c r="AJ2973" s="98"/>
      <c r="AK2973" s="98"/>
    </row>
    <row r="2974" ht="14.25">
      <c r="A2974" s="98"/>
      <c r="B2974" s="98"/>
      <c r="C2974" s="98"/>
      <c r="D2974" s="98"/>
      <c r="E2974" s="98"/>
      <c r="F2974" s="98"/>
      <c r="G2974" s="98"/>
      <c r="H2974" s="98"/>
      <c r="I2974" s="98"/>
      <c r="J2974" s="98"/>
      <c r="K2974" s="98"/>
      <c r="L2974" s="98"/>
      <c r="M2974" s="98"/>
      <c r="R2974" s="98"/>
      <c r="S2974" s="98"/>
      <c r="T2974" s="98"/>
      <c r="U2974" s="98"/>
      <c r="V2974" s="98"/>
      <c r="W2974" s="98"/>
      <c r="X2974" s="98"/>
      <c r="Y2974" s="98"/>
      <c r="Z2974" s="98"/>
      <c r="AA2974" s="98"/>
      <c r="AE2974" s="98"/>
      <c r="AF2974" s="98"/>
      <c r="AG2974" s="98"/>
      <c r="AH2974" s="98"/>
      <c r="AI2974" s="98"/>
      <c r="AJ2974" s="98"/>
      <c r="AK2974" s="98"/>
    </row>
    <row r="2975" ht="14.25">
      <c r="A2975" s="98"/>
      <c r="B2975" s="98"/>
      <c r="C2975" s="98"/>
      <c r="D2975" s="98"/>
      <c r="E2975" s="98"/>
      <c r="F2975" s="98"/>
      <c r="G2975" s="98"/>
      <c r="H2975" s="98"/>
      <c r="I2975" s="98"/>
      <c r="J2975" s="98"/>
      <c r="K2975" s="98"/>
      <c r="L2975" s="98"/>
      <c r="M2975" s="98"/>
      <c r="R2975" s="98"/>
      <c r="S2975" s="98"/>
      <c r="T2975" s="98"/>
      <c r="U2975" s="98"/>
      <c r="V2975" s="98"/>
      <c r="W2975" s="98"/>
      <c r="X2975" s="98"/>
      <c r="Y2975" s="98"/>
      <c r="Z2975" s="98"/>
      <c r="AA2975" s="98"/>
      <c r="AE2975" s="98"/>
      <c r="AF2975" s="98"/>
      <c r="AG2975" s="98"/>
      <c r="AH2975" s="98"/>
      <c r="AI2975" s="98"/>
      <c r="AJ2975" s="98"/>
      <c r="AK2975" s="98"/>
    </row>
    <row r="2976" ht="14.25">
      <c r="A2976" s="98"/>
      <c r="B2976" s="98"/>
      <c r="C2976" s="98"/>
      <c r="D2976" s="98"/>
      <c r="E2976" s="98"/>
      <c r="F2976" s="98"/>
      <c r="G2976" s="98"/>
      <c r="H2976" s="98"/>
      <c r="I2976" s="98"/>
      <c r="J2976" s="98"/>
      <c r="K2976" s="98"/>
      <c r="L2976" s="98"/>
      <c r="M2976" s="98"/>
      <c r="R2976" s="98"/>
      <c r="S2976" s="98"/>
      <c r="T2976" s="98"/>
      <c r="U2976" s="98"/>
      <c r="V2976" s="98"/>
      <c r="W2976" s="98"/>
      <c r="X2976" s="98"/>
      <c r="Y2976" s="98"/>
      <c r="Z2976" s="98"/>
      <c r="AA2976" s="98"/>
      <c r="AE2976" s="98"/>
      <c r="AF2976" s="98"/>
      <c r="AG2976" s="98"/>
      <c r="AH2976" s="98"/>
      <c r="AI2976" s="98"/>
      <c r="AJ2976" s="98"/>
      <c r="AK2976" s="98"/>
    </row>
    <row r="2977" ht="14.25">
      <c r="A2977" s="98"/>
      <c r="B2977" s="98"/>
      <c r="C2977" s="98"/>
      <c r="D2977" s="98"/>
      <c r="E2977" s="98"/>
      <c r="F2977" s="98"/>
      <c r="G2977" s="98"/>
      <c r="H2977" s="98"/>
      <c r="I2977" s="98"/>
      <c r="J2977" s="98"/>
      <c r="K2977" s="98"/>
      <c r="L2977" s="98"/>
      <c r="M2977" s="98"/>
      <c r="R2977" s="98"/>
      <c r="S2977" s="98"/>
      <c r="T2977" s="98"/>
      <c r="U2977" s="98"/>
      <c r="V2977" s="98"/>
      <c r="W2977" s="98"/>
      <c r="X2977" s="98"/>
      <c r="Y2977" s="98"/>
      <c r="Z2977" s="98"/>
      <c r="AA2977" s="98"/>
      <c r="AE2977" s="98"/>
      <c r="AF2977" s="98"/>
      <c r="AG2977" s="98"/>
      <c r="AH2977" s="98"/>
      <c r="AI2977" s="98"/>
      <c r="AJ2977" s="98"/>
      <c r="AK2977" s="98"/>
    </row>
    <row r="2978" ht="14.25">
      <c r="A2978" s="98"/>
      <c r="B2978" s="98"/>
      <c r="C2978" s="98"/>
      <c r="D2978" s="98"/>
      <c r="E2978" s="98"/>
      <c r="F2978" s="98"/>
      <c r="G2978" s="98"/>
      <c r="H2978" s="98"/>
      <c r="I2978" s="98"/>
      <c r="J2978" s="98"/>
      <c r="K2978" s="98"/>
      <c r="L2978" s="98"/>
      <c r="M2978" s="98"/>
      <c r="R2978" s="98"/>
      <c r="S2978" s="98"/>
      <c r="T2978" s="98"/>
      <c r="U2978" s="98"/>
      <c r="V2978" s="98"/>
      <c r="W2978" s="98"/>
      <c r="X2978" s="98"/>
      <c r="Y2978" s="98"/>
      <c r="Z2978" s="98"/>
      <c r="AA2978" s="98"/>
      <c r="AE2978" s="98"/>
      <c r="AF2978" s="98"/>
      <c r="AG2978" s="98"/>
      <c r="AH2978" s="98"/>
      <c r="AI2978" s="98"/>
      <c r="AJ2978" s="98"/>
      <c r="AK2978" s="98"/>
    </row>
    <row r="2979" ht="14.25">
      <c r="A2979" s="98"/>
      <c r="B2979" s="98"/>
      <c r="C2979" s="98"/>
      <c r="D2979" s="98"/>
      <c r="E2979" s="98"/>
      <c r="F2979" s="98"/>
      <c r="G2979" s="98"/>
      <c r="H2979" s="98"/>
      <c r="I2979" s="98"/>
      <c r="J2979" s="98"/>
      <c r="K2979" s="98"/>
      <c r="L2979" s="98"/>
      <c r="M2979" s="98"/>
      <c r="R2979" s="98"/>
      <c r="S2979" s="98"/>
      <c r="T2979" s="98"/>
      <c r="U2979" s="98"/>
      <c r="V2979" s="98"/>
      <c r="W2979" s="98"/>
      <c r="X2979" s="98"/>
      <c r="Y2979" s="98"/>
      <c r="Z2979" s="98"/>
      <c r="AA2979" s="98"/>
      <c r="AE2979" s="98"/>
      <c r="AF2979" s="98"/>
      <c r="AG2979" s="98"/>
      <c r="AH2979" s="98"/>
      <c r="AI2979" s="98"/>
      <c r="AJ2979" s="98"/>
      <c r="AK2979" s="98"/>
    </row>
    <row r="2980" ht="14.25">
      <c r="A2980" s="98"/>
      <c r="B2980" s="98"/>
      <c r="C2980" s="98"/>
      <c r="D2980" s="98"/>
      <c r="E2980" s="98"/>
      <c r="F2980" s="98"/>
      <c r="G2980" s="98"/>
      <c r="H2980" s="98"/>
      <c r="I2980" s="98"/>
      <c r="J2980" s="98"/>
      <c r="K2980" s="98"/>
      <c r="L2980" s="98"/>
      <c r="M2980" s="98"/>
      <c r="R2980" s="98"/>
      <c r="S2980" s="98"/>
      <c r="T2980" s="98"/>
      <c r="U2980" s="98"/>
      <c r="V2980" s="98"/>
      <c r="W2980" s="98"/>
      <c r="X2980" s="98"/>
      <c r="Y2980" s="98"/>
      <c r="Z2980" s="98"/>
      <c r="AA2980" s="98"/>
      <c r="AE2980" s="98"/>
      <c r="AF2980" s="98"/>
      <c r="AG2980" s="98"/>
      <c r="AH2980" s="98"/>
      <c r="AI2980" s="98"/>
      <c r="AJ2980" s="98"/>
      <c r="AK2980" s="98"/>
    </row>
    <row r="2981" ht="14.25">
      <c r="A2981" s="98"/>
      <c r="B2981" s="98"/>
      <c r="C2981" s="98"/>
      <c r="D2981" s="98"/>
      <c r="E2981" s="98"/>
      <c r="F2981" s="98"/>
      <c r="G2981" s="98"/>
      <c r="H2981" s="98"/>
      <c r="I2981" s="98"/>
      <c r="J2981" s="98"/>
      <c r="K2981" s="98"/>
      <c r="L2981" s="98"/>
      <c r="M2981" s="98"/>
      <c r="R2981" s="98"/>
      <c r="S2981" s="98"/>
      <c r="T2981" s="98"/>
      <c r="U2981" s="98"/>
      <c r="V2981" s="98"/>
      <c r="W2981" s="98"/>
      <c r="X2981" s="98"/>
      <c r="Y2981" s="98"/>
      <c r="Z2981" s="98"/>
      <c r="AA2981" s="98"/>
      <c r="AE2981" s="98"/>
      <c r="AF2981" s="98"/>
      <c r="AG2981" s="98"/>
      <c r="AH2981" s="98"/>
      <c r="AI2981" s="98"/>
      <c r="AJ2981" s="98"/>
      <c r="AK2981" s="98"/>
    </row>
    <row r="2982" ht="14.25">
      <c r="A2982" s="98"/>
      <c r="B2982" s="98"/>
      <c r="C2982" s="98"/>
      <c r="D2982" s="98"/>
      <c r="E2982" s="98"/>
      <c r="F2982" s="98"/>
      <c r="G2982" s="98"/>
      <c r="H2982" s="98"/>
      <c r="I2982" s="98"/>
      <c r="J2982" s="98"/>
      <c r="K2982" s="98"/>
      <c r="L2982" s="98"/>
      <c r="M2982" s="98"/>
      <c r="R2982" s="98"/>
      <c r="S2982" s="98"/>
      <c r="T2982" s="98"/>
      <c r="U2982" s="98"/>
      <c r="V2982" s="98"/>
      <c r="W2982" s="98"/>
      <c r="X2982" s="98"/>
      <c r="Y2982" s="98"/>
      <c r="Z2982" s="98"/>
      <c r="AA2982" s="98"/>
      <c r="AE2982" s="98"/>
      <c r="AF2982" s="98"/>
      <c r="AG2982" s="98"/>
      <c r="AH2982" s="98"/>
      <c r="AI2982" s="98"/>
      <c r="AJ2982" s="98"/>
      <c r="AK2982" s="98"/>
    </row>
    <row r="2983" ht="14.25">
      <c r="A2983" s="98"/>
      <c r="B2983" s="98"/>
      <c r="C2983" s="98"/>
      <c r="D2983" s="98"/>
      <c r="E2983" s="98"/>
      <c r="F2983" s="98"/>
      <c r="G2983" s="98"/>
      <c r="H2983" s="98"/>
      <c r="I2983" s="98"/>
      <c r="J2983" s="98"/>
      <c r="K2983" s="98"/>
      <c r="L2983" s="98"/>
      <c r="M2983" s="98"/>
      <c r="R2983" s="98"/>
      <c r="S2983" s="98"/>
      <c r="T2983" s="98"/>
      <c r="U2983" s="98"/>
      <c r="V2983" s="98"/>
      <c r="W2983" s="98"/>
      <c r="X2983" s="98"/>
      <c r="Y2983" s="98"/>
      <c r="Z2983" s="98"/>
      <c r="AA2983" s="98"/>
      <c r="AE2983" s="98"/>
      <c r="AF2983" s="98"/>
      <c r="AG2983" s="98"/>
      <c r="AH2983" s="98"/>
      <c r="AI2983" s="98"/>
      <c r="AJ2983" s="98"/>
      <c r="AK2983" s="98"/>
    </row>
    <row r="2984" ht="14.25">
      <c r="A2984" s="98"/>
      <c r="B2984" s="98"/>
      <c r="C2984" s="98"/>
      <c r="D2984" s="98"/>
      <c r="E2984" s="98"/>
      <c r="F2984" s="98"/>
      <c r="G2984" s="98"/>
      <c r="H2984" s="98"/>
      <c r="I2984" s="98"/>
      <c r="J2984" s="98"/>
      <c r="K2984" s="98"/>
      <c r="L2984" s="98"/>
      <c r="M2984" s="98"/>
      <c r="R2984" s="98"/>
      <c r="S2984" s="98"/>
      <c r="T2984" s="98"/>
      <c r="U2984" s="98"/>
      <c r="V2984" s="98"/>
      <c r="W2984" s="98"/>
      <c r="X2984" s="98"/>
      <c r="Y2984" s="98"/>
      <c r="Z2984" s="98"/>
      <c r="AA2984" s="98"/>
      <c r="AE2984" s="98"/>
      <c r="AF2984" s="98"/>
      <c r="AG2984" s="98"/>
      <c r="AH2984" s="98"/>
      <c r="AI2984" s="98"/>
      <c r="AJ2984" s="98"/>
      <c r="AK2984" s="98"/>
    </row>
    <row r="2985" ht="14.25">
      <c r="A2985" s="98"/>
      <c r="B2985" s="98"/>
      <c r="C2985" s="98"/>
      <c r="D2985" s="98"/>
      <c r="E2985" s="98"/>
      <c r="F2985" s="98"/>
      <c r="G2985" s="98"/>
      <c r="H2985" s="98"/>
      <c r="I2985" s="98"/>
      <c r="J2985" s="98"/>
      <c r="K2985" s="98"/>
      <c r="L2985" s="98"/>
      <c r="M2985" s="98"/>
      <c r="R2985" s="98"/>
      <c r="S2985" s="98"/>
      <c r="T2985" s="98"/>
      <c r="U2985" s="98"/>
      <c r="V2985" s="98"/>
      <c r="W2985" s="98"/>
      <c r="X2985" s="98"/>
      <c r="Y2985" s="98"/>
      <c r="Z2985" s="98"/>
      <c r="AA2985" s="98"/>
      <c r="AE2985" s="98"/>
      <c r="AF2985" s="98"/>
      <c r="AG2985" s="98"/>
      <c r="AH2985" s="98"/>
      <c r="AI2985" s="98"/>
      <c r="AJ2985" s="98"/>
      <c r="AK2985" s="98"/>
    </row>
    <row r="2986" ht="14.25">
      <c r="A2986" s="98"/>
      <c r="B2986" s="98"/>
      <c r="C2986" s="98"/>
      <c r="D2986" s="98"/>
      <c r="E2986" s="98"/>
      <c r="F2986" s="98"/>
      <c r="G2986" s="98"/>
      <c r="H2986" s="98"/>
      <c r="I2986" s="98"/>
      <c r="J2986" s="98"/>
      <c r="K2986" s="98"/>
      <c r="L2986" s="98"/>
      <c r="M2986" s="98"/>
      <c r="R2986" s="98"/>
      <c r="S2986" s="98"/>
      <c r="T2986" s="98"/>
      <c r="U2986" s="98"/>
      <c r="V2986" s="98"/>
      <c r="W2986" s="98"/>
      <c r="X2986" s="98"/>
      <c r="Y2986" s="98"/>
      <c r="Z2986" s="98"/>
      <c r="AA2986" s="98"/>
      <c r="AE2986" s="98"/>
      <c r="AF2986" s="98"/>
      <c r="AG2986" s="98"/>
      <c r="AH2986" s="98"/>
      <c r="AI2986" s="98"/>
      <c r="AJ2986" s="98"/>
      <c r="AK2986" s="98"/>
    </row>
    <row r="2987" ht="14.25">
      <c r="A2987" s="98"/>
      <c r="B2987" s="98"/>
      <c r="C2987" s="98"/>
      <c r="D2987" s="98"/>
      <c r="E2987" s="98"/>
      <c r="F2987" s="98"/>
      <c r="G2987" s="98"/>
      <c r="H2987" s="98"/>
      <c r="I2987" s="98"/>
      <c r="J2987" s="98"/>
      <c r="K2987" s="98"/>
      <c r="L2987" s="98"/>
      <c r="M2987" s="98"/>
      <c r="R2987" s="98"/>
      <c r="S2987" s="98"/>
      <c r="T2987" s="98"/>
      <c r="U2987" s="98"/>
      <c r="V2987" s="98"/>
      <c r="W2987" s="98"/>
      <c r="X2987" s="98"/>
      <c r="Y2987" s="98"/>
      <c r="Z2987" s="98"/>
      <c r="AA2987" s="98"/>
      <c r="AE2987" s="98"/>
      <c r="AF2987" s="98"/>
      <c r="AG2987" s="98"/>
      <c r="AH2987" s="98"/>
      <c r="AI2987" s="98"/>
      <c r="AJ2987" s="98"/>
      <c r="AK2987" s="98"/>
    </row>
    <row r="2988" ht="14.25">
      <c r="A2988" s="98"/>
      <c r="B2988" s="98"/>
      <c r="C2988" s="98"/>
      <c r="D2988" s="98"/>
      <c r="E2988" s="98"/>
      <c r="F2988" s="98"/>
      <c r="G2988" s="98"/>
      <c r="H2988" s="98"/>
      <c r="I2988" s="98"/>
      <c r="J2988" s="98"/>
      <c r="K2988" s="98"/>
      <c r="L2988" s="98"/>
      <c r="M2988" s="98"/>
      <c r="R2988" s="98"/>
      <c r="S2988" s="98"/>
      <c r="T2988" s="98"/>
      <c r="U2988" s="98"/>
      <c r="V2988" s="98"/>
      <c r="W2988" s="98"/>
      <c r="X2988" s="98"/>
      <c r="Y2988" s="98"/>
      <c r="Z2988" s="98"/>
      <c r="AA2988" s="98"/>
      <c r="AE2988" s="98"/>
      <c r="AF2988" s="98"/>
      <c r="AG2988" s="98"/>
      <c r="AH2988" s="98"/>
      <c r="AI2988" s="98"/>
      <c r="AJ2988" s="98"/>
      <c r="AK2988" s="98"/>
    </row>
    <row r="2989" ht="14.25">
      <c r="A2989" s="98"/>
      <c r="B2989" s="98"/>
      <c r="C2989" s="98"/>
      <c r="D2989" s="98"/>
      <c r="E2989" s="98"/>
      <c r="F2989" s="98"/>
      <c r="G2989" s="98"/>
      <c r="H2989" s="98"/>
      <c r="I2989" s="98"/>
      <c r="J2989" s="98"/>
      <c r="K2989" s="98"/>
      <c r="L2989" s="98"/>
      <c r="M2989" s="98"/>
      <c r="R2989" s="98"/>
      <c r="S2989" s="98"/>
      <c r="T2989" s="98"/>
      <c r="U2989" s="98"/>
      <c r="V2989" s="98"/>
      <c r="W2989" s="98"/>
      <c r="X2989" s="98"/>
      <c r="Y2989" s="98"/>
      <c r="Z2989" s="98"/>
      <c r="AA2989" s="98"/>
      <c r="AE2989" s="98"/>
      <c r="AF2989" s="98"/>
      <c r="AG2989" s="98"/>
      <c r="AH2989" s="98"/>
      <c r="AI2989" s="98"/>
      <c r="AJ2989" s="98"/>
      <c r="AK2989" s="98"/>
    </row>
    <row r="2990" ht="14.25">
      <c r="A2990" s="98"/>
      <c r="B2990" s="98"/>
      <c r="C2990" s="98"/>
      <c r="D2990" s="98"/>
      <c r="E2990" s="98"/>
      <c r="F2990" s="98"/>
      <c r="G2990" s="98"/>
      <c r="H2990" s="98"/>
      <c r="I2990" s="98"/>
      <c r="J2990" s="98"/>
      <c r="K2990" s="98"/>
      <c r="L2990" s="98"/>
      <c r="M2990" s="98"/>
      <c r="R2990" s="98"/>
      <c r="S2990" s="98"/>
      <c r="T2990" s="98"/>
      <c r="U2990" s="98"/>
      <c r="V2990" s="98"/>
      <c r="W2990" s="98"/>
      <c r="X2990" s="98"/>
      <c r="Y2990" s="98"/>
      <c r="Z2990" s="98"/>
      <c r="AA2990" s="98"/>
      <c r="AE2990" s="98"/>
      <c r="AF2990" s="98"/>
      <c r="AG2990" s="98"/>
      <c r="AH2990" s="98"/>
      <c r="AI2990" s="98"/>
      <c r="AJ2990" s="98"/>
      <c r="AK2990" s="98"/>
    </row>
    <row r="2991" ht="14.25">
      <c r="A2991" s="98"/>
      <c r="B2991" s="98"/>
      <c r="C2991" s="98"/>
      <c r="D2991" s="98"/>
      <c r="E2991" s="98"/>
      <c r="F2991" s="98"/>
      <c r="G2991" s="98"/>
      <c r="H2991" s="98"/>
      <c r="I2991" s="98"/>
      <c r="J2991" s="98"/>
      <c r="K2991" s="98"/>
      <c r="L2991" s="98"/>
      <c r="M2991" s="98"/>
      <c r="R2991" s="98"/>
      <c r="S2991" s="98"/>
      <c r="T2991" s="98"/>
      <c r="U2991" s="98"/>
      <c r="V2991" s="98"/>
      <c r="W2991" s="98"/>
      <c r="X2991" s="98"/>
      <c r="Y2991" s="98"/>
      <c r="Z2991" s="98"/>
      <c r="AA2991" s="98"/>
      <c r="AE2991" s="98"/>
      <c r="AF2991" s="98"/>
      <c r="AG2991" s="98"/>
      <c r="AH2991" s="98"/>
      <c r="AI2991" s="98"/>
      <c r="AJ2991" s="98"/>
      <c r="AK2991" s="98"/>
    </row>
    <row r="2992" ht="14.25">
      <c r="A2992" s="98"/>
      <c r="B2992" s="98"/>
      <c r="C2992" s="98"/>
      <c r="D2992" s="98"/>
      <c r="E2992" s="98"/>
      <c r="F2992" s="98"/>
      <c r="G2992" s="98"/>
      <c r="H2992" s="98"/>
      <c r="I2992" s="98"/>
      <c r="J2992" s="98"/>
      <c r="K2992" s="98"/>
      <c r="L2992" s="98"/>
      <c r="M2992" s="98"/>
      <c r="R2992" s="98"/>
      <c r="S2992" s="98"/>
      <c r="T2992" s="98"/>
      <c r="U2992" s="98"/>
      <c r="V2992" s="98"/>
      <c r="W2992" s="98"/>
      <c r="X2992" s="98"/>
      <c r="Y2992" s="98"/>
      <c r="Z2992" s="98"/>
      <c r="AA2992" s="98"/>
      <c r="AE2992" s="98"/>
      <c r="AF2992" s="98"/>
      <c r="AG2992" s="98"/>
      <c r="AH2992" s="98"/>
      <c r="AI2992" s="98"/>
      <c r="AJ2992" s="98"/>
      <c r="AK2992" s="98"/>
    </row>
    <row r="2993" ht="14.25">
      <c r="A2993" s="98"/>
      <c r="B2993" s="98"/>
      <c r="C2993" s="98"/>
      <c r="D2993" s="98"/>
      <c r="E2993" s="98"/>
      <c r="F2993" s="98"/>
      <c r="G2993" s="98"/>
      <c r="H2993" s="98"/>
      <c r="I2993" s="98"/>
      <c r="J2993" s="98"/>
      <c r="K2993" s="98"/>
      <c r="L2993" s="98"/>
      <c r="M2993" s="98"/>
      <c r="R2993" s="98"/>
      <c r="S2993" s="98"/>
      <c r="T2993" s="98"/>
      <c r="U2993" s="98"/>
      <c r="V2993" s="98"/>
      <c r="W2993" s="98"/>
      <c r="X2993" s="98"/>
      <c r="Y2993" s="98"/>
      <c r="Z2993" s="98"/>
      <c r="AA2993" s="98"/>
      <c r="AE2993" s="98"/>
      <c r="AF2993" s="98"/>
      <c r="AG2993" s="98"/>
      <c r="AH2993" s="98"/>
      <c r="AI2993" s="98"/>
      <c r="AJ2993" s="98"/>
      <c r="AK2993" s="98"/>
    </row>
    <row r="2994" ht="14.25">
      <c r="A2994" s="98"/>
      <c r="B2994" s="98"/>
      <c r="C2994" s="98"/>
      <c r="D2994" s="98"/>
      <c r="E2994" s="98"/>
      <c r="F2994" s="98"/>
      <c r="G2994" s="98"/>
      <c r="H2994" s="98"/>
      <c r="I2994" s="98"/>
      <c r="J2994" s="98"/>
      <c r="K2994" s="98"/>
      <c r="L2994" s="98"/>
      <c r="M2994" s="98"/>
      <c r="R2994" s="98"/>
      <c r="S2994" s="98"/>
      <c r="T2994" s="98"/>
      <c r="U2994" s="98"/>
      <c r="V2994" s="98"/>
      <c r="W2994" s="98"/>
      <c r="X2994" s="98"/>
      <c r="Y2994" s="98"/>
      <c r="Z2994" s="98"/>
      <c r="AA2994" s="98"/>
      <c r="AE2994" s="98"/>
      <c r="AF2994" s="98"/>
      <c r="AG2994" s="98"/>
      <c r="AH2994" s="98"/>
      <c r="AI2994" s="98"/>
      <c r="AJ2994" s="98"/>
      <c r="AK2994" s="98"/>
    </row>
    <row r="2995" ht="14.25">
      <c r="A2995" s="98"/>
      <c r="B2995" s="98"/>
      <c r="C2995" s="98"/>
      <c r="D2995" s="98"/>
      <c r="E2995" s="98"/>
      <c r="F2995" s="98"/>
      <c r="G2995" s="98"/>
      <c r="H2995" s="98"/>
      <c r="I2995" s="98"/>
      <c r="J2995" s="98"/>
      <c r="K2995" s="98"/>
      <c r="L2995" s="98"/>
      <c r="M2995" s="98"/>
      <c r="R2995" s="98"/>
      <c r="S2995" s="98"/>
      <c r="T2995" s="98"/>
      <c r="U2995" s="98"/>
      <c r="V2995" s="98"/>
      <c r="W2995" s="98"/>
      <c r="X2995" s="98"/>
      <c r="Y2995" s="98"/>
      <c r="Z2995" s="98"/>
      <c r="AA2995" s="98"/>
      <c r="AE2995" s="98"/>
      <c r="AF2995" s="98"/>
      <c r="AG2995" s="98"/>
      <c r="AH2995" s="98"/>
      <c r="AI2995" s="98"/>
      <c r="AJ2995" s="98"/>
      <c r="AK2995" s="98"/>
    </row>
    <row r="2996" ht="14.25">
      <c r="A2996" s="98"/>
      <c r="B2996" s="98"/>
      <c r="C2996" s="98"/>
      <c r="D2996" s="98"/>
      <c r="E2996" s="98"/>
      <c r="F2996" s="98"/>
      <c r="G2996" s="98"/>
      <c r="H2996" s="98"/>
      <c r="I2996" s="98"/>
      <c r="J2996" s="98"/>
      <c r="K2996" s="98"/>
      <c r="L2996" s="98"/>
      <c r="M2996" s="98"/>
      <c r="R2996" s="98"/>
      <c r="S2996" s="98"/>
      <c r="T2996" s="98"/>
      <c r="U2996" s="98"/>
      <c r="V2996" s="98"/>
      <c r="W2996" s="98"/>
      <c r="X2996" s="98"/>
      <c r="Y2996" s="98"/>
      <c r="Z2996" s="98"/>
      <c r="AA2996" s="98"/>
      <c r="AE2996" s="98"/>
      <c r="AF2996" s="98"/>
      <c r="AG2996" s="98"/>
      <c r="AH2996" s="98"/>
      <c r="AI2996" s="98"/>
      <c r="AJ2996" s="98"/>
      <c r="AK2996" s="98"/>
    </row>
    <row r="2997" ht="14.25">
      <c r="A2997" s="98"/>
      <c r="B2997" s="98"/>
      <c r="C2997" s="98"/>
      <c r="D2997" s="98"/>
      <c r="E2997" s="98"/>
      <c r="F2997" s="98"/>
      <c r="G2997" s="98"/>
      <c r="H2997" s="98"/>
      <c r="I2997" s="98"/>
      <c r="J2997" s="98"/>
      <c r="K2997" s="98"/>
      <c r="L2997" s="98"/>
      <c r="M2997" s="98"/>
      <c r="R2997" s="98"/>
      <c r="S2997" s="98"/>
      <c r="T2997" s="98"/>
      <c r="U2997" s="98"/>
      <c r="V2997" s="98"/>
      <c r="W2997" s="98"/>
      <c r="X2997" s="98"/>
      <c r="Y2997" s="98"/>
      <c r="Z2997" s="98"/>
      <c r="AA2997" s="98"/>
      <c r="AE2997" s="98"/>
      <c r="AF2997" s="98"/>
      <c r="AG2997" s="98"/>
      <c r="AH2997" s="98"/>
      <c r="AI2997" s="98"/>
      <c r="AJ2997" s="98"/>
      <c r="AK2997" s="98"/>
    </row>
    <row r="2998" ht="14.25">
      <c r="A2998" s="98"/>
      <c r="B2998" s="98"/>
      <c r="C2998" s="98"/>
      <c r="D2998" s="98"/>
      <c r="E2998" s="98"/>
      <c r="F2998" s="98"/>
      <c r="G2998" s="98"/>
      <c r="H2998" s="98"/>
      <c r="I2998" s="98"/>
      <c r="J2998" s="98"/>
      <c r="K2998" s="98"/>
      <c r="L2998" s="98"/>
      <c r="M2998" s="98"/>
      <c r="R2998" s="98"/>
      <c r="S2998" s="98"/>
      <c r="T2998" s="98"/>
      <c r="U2998" s="98"/>
      <c r="V2998" s="98"/>
      <c r="W2998" s="98"/>
      <c r="X2998" s="98"/>
      <c r="Y2998" s="98"/>
      <c r="Z2998" s="98"/>
      <c r="AA2998" s="98"/>
      <c r="AE2998" s="98"/>
      <c r="AF2998" s="98"/>
      <c r="AG2998" s="98"/>
      <c r="AH2998" s="98"/>
      <c r="AI2998" s="98"/>
      <c r="AJ2998" s="98"/>
      <c r="AK2998" s="98"/>
    </row>
    <row r="2999" ht="14.25">
      <c r="A2999" s="98"/>
      <c r="B2999" s="98"/>
      <c r="C2999" s="98"/>
      <c r="D2999" s="98"/>
      <c r="E2999" s="98"/>
      <c r="F2999" s="98"/>
      <c r="G2999" s="98"/>
      <c r="H2999" s="98"/>
      <c r="I2999" s="98"/>
      <c r="J2999" s="98"/>
      <c r="K2999" s="98"/>
      <c r="L2999" s="98"/>
      <c r="M2999" s="98"/>
      <c r="R2999" s="98"/>
      <c r="S2999" s="98"/>
      <c r="T2999" s="98"/>
      <c r="U2999" s="98"/>
      <c r="V2999" s="98"/>
      <c r="W2999" s="98"/>
      <c r="X2999" s="98"/>
      <c r="Y2999" s="98"/>
      <c r="Z2999" s="98"/>
      <c r="AA2999" s="98"/>
      <c r="AE2999" s="98"/>
      <c r="AF2999" s="98"/>
      <c r="AG2999" s="98"/>
      <c r="AH2999" s="98"/>
      <c r="AI2999" s="98"/>
      <c r="AJ2999" s="98"/>
      <c r="AK2999" s="98"/>
    </row>
    <row r="3000" ht="14.25">
      <c r="A3000" s="98"/>
      <c r="B3000" s="98"/>
      <c r="C3000" s="98"/>
      <c r="D3000" s="98"/>
      <c r="E3000" s="98"/>
      <c r="F3000" s="98"/>
      <c r="G3000" s="98"/>
      <c r="H3000" s="98"/>
      <c r="I3000" s="98"/>
      <c r="J3000" s="98"/>
      <c r="K3000" s="98"/>
      <c r="L3000" s="98"/>
      <c r="M3000" s="98"/>
      <c r="R3000" s="98"/>
      <c r="S3000" s="98"/>
      <c r="T3000" s="98"/>
      <c r="U3000" s="98"/>
      <c r="V3000" s="98"/>
      <c r="W3000" s="98"/>
      <c r="X3000" s="98"/>
      <c r="Y3000" s="98"/>
      <c r="Z3000" s="98"/>
      <c r="AA3000" s="98"/>
      <c r="AE3000" s="98"/>
      <c r="AF3000" s="98"/>
      <c r="AG3000" s="98"/>
      <c r="AH3000" s="98"/>
      <c r="AI3000" s="98"/>
      <c r="AJ3000" s="98"/>
      <c r="AK3000" s="98"/>
    </row>
    <row r="3001" ht="14.25">
      <c r="A3001" s="98"/>
      <c r="B3001" s="98"/>
      <c r="C3001" s="98"/>
      <c r="D3001" s="98"/>
      <c r="E3001" s="98"/>
      <c r="F3001" s="98"/>
      <c r="G3001" s="98"/>
      <c r="H3001" s="98"/>
      <c r="I3001" s="98"/>
      <c r="J3001" s="98"/>
      <c r="K3001" s="98"/>
      <c r="L3001" s="98"/>
      <c r="M3001" s="98"/>
      <c r="R3001" s="98"/>
      <c r="S3001" s="98"/>
      <c r="T3001" s="98"/>
      <c r="U3001" s="98"/>
      <c r="V3001" s="98"/>
      <c r="W3001" s="98"/>
      <c r="X3001" s="98"/>
      <c r="Y3001" s="98"/>
      <c r="Z3001" s="98"/>
      <c r="AA3001" s="98"/>
      <c r="AE3001" s="98"/>
      <c r="AF3001" s="98"/>
      <c r="AG3001" s="98"/>
      <c r="AH3001" s="98"/>
      <c r="AI3001" s="98"/>
      <c r="AJ3001" s="98"/>
      <c r="AK3001" s="98"/>
    </row>
    <row r="3002" ht="14.25">
      <c r="A3002" s="98"/>
      <c r="B3002" s="98"/>
      <c r="C3002" s="98"/>
      <c r="D3002" s="98"/>
      <c r="E3002" s="98"/>
      <c r="F3002" s="98"/>
      <c r="G3002" s="98"/>
      <c r="H3002" s="98"/>
      <c r="I3002" s="98"/>
      <c r="J3002" s="98"/>
      <c r="K3002" s="98"/>
      <c r="L3002" s="98"/>
      <c r="M3002" s="98"/>
      <c r="R3002" s="98"/>
      <c r="S3002" s="98"/>
      <c r="T3002" s="98"/>
      <c r="U3002" s="98"/>
      <c r="V3002" s="98"/>
      <c r="W3002" s="98"/>
      <c r="X3002" s="98"/>
      <c r="Y3002" s="98"/>
      <c r="Z3002" s="98"/>
      <c r="AA3002" s="98"/>
      <c r="AE3002" s="98"/>
      <c r="AF3002" s="98"/>
      <c r="AG3002" s="98"/>
      <c r="AH3002" s="98"/>
      <c r="AI3002" s="98"/>
      <c r="AJ3002" s="98"/>
      <c r="AK3002" s="98"/>
    </row>
    <row r="3003" ht="14.25">
      <c r="A3003" s="98"/>
      <c r="B3003" s="98"/>
      <c r="C3003" s="98"/>
      <c r="D3003" s="98"/>
      <c r="E3003" s="98"/>
      <c r="F3003" s="98"/>
      <c r="G3003" s="98"/>
      <c r="H3003" s="98"/>
      <c r="I3003" s="98"/>
      <c r="J3003" s="98"/>
      <c r="K3003" s="98"/>
      <c r="L3003" s="98"/>
      <c r="M3003" s="98"/>
      <c r="R3003" s="98"/>
      <c r="S3003" s="98"/>
      <c r="T3003" s="98"/>
      <c r="U3003" s="98"/>
      <c r="V3003" s="98"/>
      <c r="W3003" s="98"/>
      <c r="X3003" s="98"/>
      <c r="Y3003" s="98"/>
      <c r="Z3003" s="98"/>
      <c r="AA3003" s="98"/>
      <c r="AE3003" s="98"/>
      <c r="AF3003" s="98"/>
      <c r="AG3003" s="98"/>
      <c r="AH3003" s="98"/>
      <c r="AI3003" s="98"/>
      <c r="AJ3003" s="98"/>
      <c r="AK3003" s="98"/>
    </row>
    <row r="3004" ht="14.25">
      <c r="A3004" s="98"/>
      <c r="B3004" s="98"/>
      <c r="C3004" s="98"/>
      <c r="D3004" s="98"/>
      <c r="E3004" s="98"/>
      <c r="F3004" s="98"/>
      <c r="G3004" s="98"/>
      <c r="H3004" s="98"/>
      <c r="I3004" s="98"/>
      <c r="J3004" s="98"/>
      <c r="K3004" s="98"/>
      <c r="L3004" s="98"/>
      <c r="M3004" s="98"/>
      <c r="R3004" s="98"/>
      <c r="S3004" s="98"/>
      <c r="T3004" s="98"/>
      <c r="U3004" s="98"/>
      <c r="V3004" s="98"/>
      <c r="W3004" s="98"/>
      <c r="X3004" s="98"/>
      <c r="Y3004" s="98"/>
      <c r="Z3004" s="98"/>
      <c r="AA3004" s="98"/>
      <c r="AE3004" s="98"/>
      <c r="AF3004" s="98"/>
      <c r="AG3004" s="98"/>
      <c r="AH3004" s="98"/>
      <c r="AI3004" s="98"/>
      <c r="AJ3004" s="98"/>
      <c r="AK3004" s="98"/>
    </row>
    <row r="3005" ht="14.25">
      <c r="A3005" s="98"/>
      <c r="B3005" s="98"/>
      <c r="C3005" s="98"/>
      <c r="D3005" s="98"/>
      <c r="E3005" s="98"/>
      <c r="F3005" s="98"/>
      <c r="G3005" s="98"/>
      <c r="H3005" s="98"/>
      <c r="I3005" s="98"/>
      <c r="J3005" s="98"/>
      <c r="K3005" s="98"/>
      <c r="L3005" s="98"/>
      <c r="M3005" s="98"/>
      <c r="R3005" s="98"/>
      <c r="S3005" s="98"/>
      <c r="T3005" s="98"/>
      <c r="U3005" s="98"/>
      <c r="V3005" s="98"/>
      <c r="W3005" s="98"/>
      <c r="X3005" s="98"/>
      <c r="Y3005" s="98"/>
      <c r="Z3005" s="98"/>
      <c r="AA3005" s="98"/>
      <c r="AE3005" s="98"/>
      <c r="AF3005" s="98"/>
      <c r="AG3005" s="98"/>
      <c r="AH3005" s="98"/>
      <c r="AI3005" s="98"/>
      <c r="AJ3005" s="98"/>
      <c r="AK3005" s="98"/>
    </row>
    <row r="3006" ht="14.25">
      <c r="A3006" s="98"/>
      <c r="B3006" s="98"/>
      <c r="C3006" s="98"/>
      <c r="D3006" s="98"/>
      <c r="E3006" s="98"/>
      <c r="F3006" s="98"/>
      <c r="G3006" s="98"/>
      <c r="H3006" s="98"/>
      <c r="I3006" s="98"/>
      <c r="J3006" s="98"/>
      <c r="K3006" s="98"/>
      <c r="L3006" s="98"/>
      <c r="M3006" s="98"/>
      <c r="R3006" s="98"/>
      <c r="S3006" s="98"/>
      <c r="T3006" s="98"/>
      <c r="U3006" s="98"/>
      <c r="V3006" s="98"/>
      <c r="W3006" s="98"/>
      <c r="X3006" s="98"/>
      <c r="Y3006" s="98"/>
      <c r="Z3006" s="98"/>
      <c r="AA3006" s="98"/>
      <c r="AE3006" s="98"/>
      <c r="AF3006" s="98"/>
      <c r="AG3006" s="98"/>
      <c r="AH3006" s="98"/>
      <c r="AI3006" s="98"/>
      <c r="AJ3006" s="98"/>
      <c r="AK3006" s="98"/>
    </row>
    <row r="3007" ht="14.25">
      <c r="A3007" s="98"/>
      <c r="B3007" s="98"/>
      <c r="C3007" s="98"/>
      <c r="D3007" s="98"/>
      <c r="E3007" s="98"/>
      <c r="F3007" s="98"/>
      <c r="G3007" s="98"/>
      <c r="H3007" s="98"/>
      <c r="I3007" s="98"/>
      <c r="J3007" s="98"/>
      <c r="K3007" s="98"/>
      <c r="L3007" s="98"/>
      <c r="M3007" s="98"/>
      <c r="R3007" s="98"/>
      <c r="S3007" s="98"/>
      <c r="T3007" s="98"/>
      <c r="U3007" s="98"/>
      <c r="V3007" s="98"/>
      <c r="W3007" s="98"/>
      <c r="X3007" s="98"/>
      <c r="Y3007" s="98"/>
      <c r="Z3007" s="98"/>
      <c r="AA3007" s="98"/>
      <c r="AE3007" s="98"/>
      <c r="AF3007" s="98"/>
      <c r="AG3007" s="98"/>
      <c r="AH3007" s="98"/>
      <c r="AI3007" s="98"/>
      <c r="AJ3007" s="98"/>
      <c r="AK3007" s="98"/>
    </row>
    <row r="3008" ht="14.25">
      <c r="A3008" s="98"/>
      <c r="B3008" s="98"/>
      <c r="C3008" s="98"/>
      <c r="D3008" s="98"/>
      <c r="E3008" s="98"/>
      <c r="F3008" s="98"/>
      <c r="G3008" s="98"/>
      <c r="H3008" s="98"/>
      <c r="I3008" s="98"/>
      <c r="J3008" s="98"/>
      <c r="K3008" s="98"/>
      <c r="L3008" s="98"/>
      <c r="M3008" s="98"/>
      <c r="R3008" s="98"/>
      <c r="S3008" s="98"/>
      <c r="T3008" s="98"/>
      <c r="U3008" s="98"/>
      <c r="V3008" s="98"/>
      <c r="W3008" s="98"/>
      <c r="X3008" s="98"/>
      <c r="Y3008" s="98"/>
      <c r="Z3008" s="98"/>
      <c r="AA3008" s="98"/>
      <c r="AE3008" s="98"/>
      <c r="AF3008" s="98"/>
      <c r="AG3008" s="98"/>
      <c r="AH3008" s="98"/>
      <c r="AI3008" s="98"/>
      <c r="AJ3008" s="98"/>
      <c r="AK3008" s="98"/>
    </row>
    <row r="3009" ht="14.25">
      <c r="A3009" s="98"/>
      <c r="B3009" s="98"/>
      <c r="C3009" s="98"/>
      <c r="D3009" s="98"/>
      <c r="E3009" s="98"/>
      <c r="F3009" s="98"/>
      <c r="G3009" s="98"/>
      <c r="H3009" s="98"/>
      <c r="I3009" s="98"/>
      <c r="J3009" s="98"/>
      <c r="K3009" s="98"/>
      <c r="L3009" s="98"/>
      <c r="M3009" s="98"/>
      <c r="R3009" s="98"/>
      <c r="S3009" s="98"/>
      <c r="T3009" s="98"/>
      <c r="U3009" s="98"/>
      <c r="V3009" s="98"/>
      <c r="W3009" s="98"/>
      <c r="X3009" s="98"/>
      <c r="Y3009" s="98"/>
      <c r="Z3009" s="98"/>
      <c r="AA3009" s="98"/>
      <c r="AE3009" s="98"/>
      <c r="AF3009" s="98"/>
      <c r="AG3009" s="98"/>
      <c r="AH3009" s="98"/>
      <c r="AI3009" s="98"/>
      <c r="AJ3009" s="98"/>
      <c r="AK3009" s="98"/>
    </row>
    <row r="3010" ht="14.25">
      <c r="A3010" s="98"/>
      <c r="B3010" s="98"/>
      <c r="C3010" s="98"/>
      <c r="D3010" s="98"/>
      <c r="E3010" s="98"/>
      <c r="F3010" s="98"/>
      <c r="G3010" s="98"/>
      <c r="H3010" s="98"/>
      <c r="I3010" s="98"/>
      <c r="J3010" s="98"/>
      <c r="K3010" s="98"/>
      <c r="L3010" s="98"/>
      <c r="M3010" s="98"/>
      <c r="R3010" s="98"/>
      <c r="S3010" s="98"/>
      <c r="T3010" s="98"/>
      <c r="U3010" s="98"/>
      <c r="V3010" s="98"/>
      <c r="W3010" s="98"/>
      <c r="X3010" s="98"/>
      <c r="Y3010" s="98"/>
      <c r="Z3010" s="98"/>
      <c r="AA3010" s="98"/>
      <c r="AE3010" s="98"/>
      <c r="AF3010" s="98"/>
      <c r="AG3010" s="98"/>
      <c r="AH3010" s="98"/>
      <c r="AI3010" s="98"/>
      <c r="AJ3010" s="98"/>
      <c r="AK3010" s="98"/>
    </row>
    <row r="3011" ht="14.25">
      <c r="A3011" s="98"/>
      <c r="B3011" s="98"/>
      <c r="C3011" s="98"/>
      <c r="D3011" s="98"/>
      <c r="E3011" s="98"/>
      <c r="F3011" s="98"/>
      <c r="G3011" s="98"/>
      <c r="H3011" s="98"/>
      <c r="I3011" s="98"/>
      <c r="J3011" s="98"/>
      <c r="K3011" s="98"/>
      <c r="L3011" s="98"/>
      <c r="M3011" s="98"/>
      <c r="R3011" s="98"/>
      <c r="S3011" s="98"/>
      <c r="T3011" s="98"/>
      <c r="U3011" s="98"/>
      <c r="V3011" s="98"/>
      <c r="W3011" s="98"/>
      <c r="X3011" s="98"/>
      <c r="Y3011" s="98"/>
      <c r="Z3011" s="98"/>
      <c r="AA3011" s="98"/>
      <c r="AE3011" s="98"/>
      <c r="AF3011" s="98"/>
      <c r="AG3011" s="98"/>
      <c r="AH3011" s="98"/>
      <c r="AI3011" s="98"/>
      <c r="AJ3011" s="98"/>
      <c r="AK3011" s="98"/>
    </row>
    <row r="3012" ht="14.25">
      <c r="A3012" s="98"/>
      <c r="B3012" s="98"/>
      <c r="C3012" s="98"/>
      <c r="D3012" s="98"/>
      <c r="E3012" s="98"/>
      <c r="F3012" s="98"/>
      <c r="G3012" s="98"/>
      <c r="H3012" s="98"/>
      <c r="I3012" s="98"/>
      <c r="J3012" s="98"/>
      <c r="K3012" s="98"/>
      <c r="L3012" s="98"/>
      <c r="M3012" s="98"/>
      <c r="R3012" s="98"/>
      <c r="S3012" s="98"/>
      <c r="T3012" s="98"/>
      <c r="U3012" s="98"/>
      <c r="V3012" s="98"/>
      <c r="W3012" s="98"/>
      <c r="X3012" s="98"/>
      <c r="Y3012" s="98"/>
      <c r="Z3012" s="98"/>
      <c r="AA3012" s="98"/>
      <c r="AE3012" s="98"/>
      <c r="AF3012" s="98"/>
      <c r="AG3012" s="98"/>
      <c r="AH3012" s="98"/>
      <c r="AI3012" s="98"/>
      <c r="AJ3012" s="98"/>
      <c r="AK3012" s="98"/>
    </row>
    <row r="3013" ht="14.25">
      <c r="A3013" s="98"/>
      <c r="B3013" s="98"/>
      <c r="C3013" s="98"/>
      <c r="D3013" s="98"/>
      <c r="E3013" s="98"/>
      <c r="F3013" s="98"/>
      <c r="G3013" s="98"/>
      <c r="H3013" s="98"/>
      <c r="I3013" s="98"/>
      <c r="J3013" s="98"/>
      <c r="K3013" s="98"/>
      <c r="L3013" s="98"/>
      <c r="M3013" s="98"/>
      <c r="R3013" s="98"/>
      <c r="S3013" s="98"/>
      <c r="T3013" s="98"/>
      <c r="U3013" s="98"/>
      <c r="V3013" s="98"/>
      <c r="W3013" s="98"/>
      <c r="X3013" s="98"/>
      <c r="Y3013" s="98"/>
      <c r="Z3013" s="98"/>
      <c r="AA3013" s="98"/>
      <c r="AE3013" s="98"/>
      <c r="AF3013" s="98"/>
      <c r="AG3013" s="98"/>
      <c r="AH3013" s="98"/>
      <c r="AI3013" s="98"/>
      <c r="AJ3013" s="98"/>
      <c r="AK3013" s="98"/>
    </row>
    <row r="3014" ht="14.25">
      <c r="A3014" s="98"/>
      <c r="B3014" s="98"/>
      <c r="C3014" s="98"/>
      <c r="D3014" s="98"/>
      <c r="E3014" s="98"/>
      <c r="F3014" s="98"/>
      <c r="G3014" s="98"/>
      <c r="H3014" s="98"/>
      <c r="I3014" s="98"/>
      <c r="J3014" s="98"/>
      <c r="K3014" s="98"/>
      <c r="L3014" s="98"/>
      <c r="M3014" s="98"/>
      <c r="R3014" s="98"/>
      <c r="S3014" s="98"/>
      <c r="T3014" s="98"/>
      <c r="U3014" s="98"/>
      <c r="V3014" s="98"/>
      <c r="W3014" s="98"/>
      <c r="X3014" s="98"/>
      <c r="Y3014" s="98"/>
      <c r="Z3014" s="98"/>
      <c r="AA3014" s="98"/>
      <c r="AE3014" s="98"/>
      <c r="AF3014" s="98"/>
      <c r="AG3014" s="98"/>
      <c r="AH3014" s="98"/>
      <c r="AI3014" s="98"/>
      <c r="AJ3014" s="98"/>
      <c r="AK3014" s="98"/>
    </row>
    <row r="3015" ht="14.25">
      <c r="A3015" s="98"/>
      <c r="B3015" s="98"/>
      <c r="C3015" s="98"/>
      <c r="D3015" s="98"/>
      <c r="E3015" s="98"/>
      <c r="F3015" s="98"/>
      <c r="G3015" s="98"/>
      <c r="H3015" s="98"/>
      <c r="I3015" s="98"/>
      <c r="J3015" s="98"/>
      <c r="K3015" s="98"/>
      <c r="L3015" s="98"/>
      <c r="M3015" s="98"/>
      <c r="R3015" s="98"/>
      <c r="S3015" s="98"/>
      <c r="T3015" s="98"/>
      <c r="U3015" s="98"/>
      <c r="V3015" s="98"/>
      <c r="W3015" s="98"/>
      <c r="X3015" s="98"/>
      <c r="Y3015" s="98"/>
      <c r="Z3015" s="98"/>
      <c r="AA3015" s="98"/>
      <c r="AE3015" s="98"/>
      <c r="AF3015" s="98"/>
      <c r="AG3015" s="98"/>
      <c r="AH3015" s="98"/>
      <c r="AI3015" s="98"/>
      <c r="AJ3015" s="98"/>
      <c r="AK3015" s="98"/>
    </row>
    <row r="3016" ht="14.25">
      <c r="A3016" s="98"/>
      <c r="B3016" s="98"/>
      <c r="C3016" s="98"/>
      <c r="D3016" s="98"/>
      <c r="E3016" s="98"/>
      <c r="F3016" s="98"/>
      <c r="G3016" s="98"/>
      <c r="H3016" s="98"/>
      <c r="I3016" s="98"/>
      <c r="J3016" s="98"/>
      <c r="K3016" s="98"/>
      <c r="L3016" s="98"/>
      <c r="M3016" s="98"/>
      <c r="R3016" s="98"/>
      <c r="S3016" s="98"/>
      <c r="T3016" s="98"/>
      <c r="U3016" s="98"/>
      <c r="V3016" s="98"/>
      <c r="W3016" s="98"/>
      <c r="X3016" s="98"/>
      <c r="Y3016" s="98"/>
      <c r="Z3016" s="98"/>
      <c r="AA3016" s="98"/>
      <c r="AE3016" s="98"/>
      <c r="AF3016" s="98"/>
      <c r="AG3016" s="98"/>
      <c r="AH3016" s="98"/>
      <c r="AI3016" s="98"/>
      <c r="AJ3016" s="98"/>
      <c r="AK3016" s="98"/>
    </row>
    <row r="3017" ht="14.25">
      <c r="A3017" s="98"/>
      <c r="B3017" s="98"/>
      <c r="C3017" s="98"/>
      <c r="D3017" s="98"/>
      <c r="E3017" s="98"/>
      <c r="F3017" s="98"/>
      <c r="G3017" s="98"/>
      <c r="H3017" s="98"/>
      <c r="I3017" s="98"/>
      <c r="J3017" s="98"/>
      <c r="K3017" s="98"/>
      <c r="L3017" s="98"/>
      <c r="M3017" s="98"/>
      <c r="R3017" s="98"/>
      <c r="S3017" s="98"/>
      <c r="T3017" s="98"/>
      <c r="U3017" s="98"/>
      <c r="V3017" s="98"/>
      <c r="W3017" s="98"/>
      <c r="X3017" s="98"/>
      <c r="Y3017" s="98"/>
      <c r="Z3017" s="98"/>
      <c r="AA3017" s="98"/>
      <c r="AE3017" s="98"/>
      <c r="AF3017" s="98"/>
      <c r="AG3017" s="98"/>
      <c r="AH3017" s="98"/>
      <c r="AI3017" s="98"/>
      <c r="AJ3017" s="98"/>
      <c r="AK3017" s="98"/>
    </row>
    <row r="3018" ht="14.25">
      <c r="A3018" s="98"/>
      <c r="B3018" s="98"/>
      <c r="C3018" s="98"/>
      <c r="D3018" s="98"/>
      <c r="E3018" s="98"/>
      <c r="F3018" s="98"/>
      <c r="G3018" s="98"/>
      <c r="H3018" s="98"/>
      <c r="I3018" s="98"/>
      <c r="J3018" s="98"/>
      <c r="K3018" s="98"/>
      <c r="L3018" s="98"/>
      <c r="M3018" s="98"/>
      <c r="R3018" s="98"/>
      <c r="S3018" s="98"/>
      <c r="T3018" s="98"/>
      <c r="U3018" s="98"/>
      <c r="V3018" s="98"/>
      <c r="W3018" s="98"/>
      <c r="X3018" s="98"/>
      <c r="Y3018" s="98"/>
      <c r="Z3018" s="98"/>
      <c r="AA3018" s="98"/>
      <c r="AE3018" s="98"/>
      <c r="AF3018" s="98"/>
      <c r="AG3018" s="98"/>
      <c r="AH3018" s="98"/>
      <c r="AI3018" s="98"/>
      <c r="AJ3018" s="98"/>
      <c r="AK3018" s="98"/>
    </row>
    <row r="3019" ht="14.25">
      <c r="A3019" s="98"/>
      <c r="B3019" s="98"/>
      <c r="C3019" s="98"/>
      <c r="D3019" s="98"/>
      <c r="E3019" s="98"/>
      <c r="F3019" s="98"/>
      <c r="G3019" s="98"/>
      <c r="H3019" s="98"/>
      <c r="I3019" s="98"/>
      <c r="J3019" s="98"/>
      <c r="K3019" s="98"/>
      <c r="L3019" s="98"/>
      <c r="M3019" s="98"/>
      <c r="R3019" s="98"/>
      <c r="S3019" s="98"/>
      <c r="T3019" s="98"/>
      <c r="U3019" s="98"/>
      <c r="V3019" s="98"/>
      <c r="W3019" s="98"/>
      <c r="X3019" s="98"/>
      <c r="Y3019" s="98"/>
      <c r="Z3019" s="98"/>
      <c r="AA3019" s="98"/>
      <c r="AE3019" s="98"/>
      <c r="AF3019" s="98"/>
      <c r="AG3019" s="98"/>
      <c r="AH3019" s="98"/>
      <c r="AI3019" s="98"/>
      <c r="AJ3019" s="98"/>
      <c r="AK3019" s="98"/>
    </row>
    <row r="3020" ht="14.25">
      <c r="A3020" s="98"/>
      <c r="B3020" s="98"/>
      <c r="C3020" s="98"/>
      <c r="D3020" s="98"/>
      <c r="E3020" s="98"/>
      <c r="F3020" s="98"/>
      <c r="G3020" s="98"/>
      <c r="H3020" s="98"/>
      <c r="I3020" s="98"/>
      <c r="J3020" s="98"/>
      <c r="K3020" s="98"/>
      <c r="L3020" s="98"/>
      <c r="M3020" s="98"/>
      <c r="R3020" s="98"/>
      <c r="S3020" s="98"/>
      <c r="T3020" s="98"/>
      <c r="U3020" s="98"/>
      <c r="V3020" s="98"/>
      <c r="W3020" s="98"/>
      <c r="X3020" s="98"/>
      <c r="Y3020" s="98"/>
      <c r="Z3020" s="98"/>
      <c r="AA3020" s="98"/>
      <c r="AE3020" s="98"/>
      <c r="AF3020" s="98"/>
      <c r="AG3020" s="98"/>
      <c r="AH3020" s="98"/>
      <c r="AI3020" s="98"/>
      <c r="AJ3020" s="98"/>
      <c r="AK3020" s="98"/>
    </row>
    <row r="3021" ht="14.25">
      <c r="A3021" s="98"/>
      <c r="B3021" s="98"/>
      <c r="C3021" s="98"/>
      <c r="D3021" s="98"/>
      <c r="E3021" s="98"/>
      <c r="F3021" s="98"/>
      <c r="G3021" s="98"/>
      <c r="H3021" s="98"/>
      <c r="I3021" s="98"/>
      <c r="J3021" s="98"/>
      <c r="K3021" s="98"/>
      <c r="L3021" s="98"/>
      <c r="M3021" s="98"/>
      <c r="R3021" s="98"/>
      <c r="S3021" s="98"/>
      <c r="T3021" s="98"/>
      <c r="U3021" s="98"/>
      <c r="V3021" s="98"/>
      <c r="W3021" s="98"/>
      <c r="X3021" s="98"/>
      <c r="Y3021" s="98"/>
      <c r="Z3021" s="98"/>
      <c r="AA3021" s="98"/>
      <c r="AE3021" s="98"/>
      <c r="AF3021" s="98"/>
      <c r="AG3021" s="98"/>
      <c r="AH3021" s="98"/>
      <c r="AI3021" s="98"/>
      <c r="AJ3021" s="98"/>
      <c r="AK3021" s="98"/>
    </row>
    <row r="3022" ht="14.25">
      <c r="A3022" s="98"/>
      <c r="B3022" s="98"/>
      <c r="C3022" s="98"/>
      <c r="D3022" s="98"/>
      <c r="E3022" s="98"/>
      <c r="F3022" s="98"/>
      <c r="G3022" s="98"/>
      <c r="H3022" s="98"/>
      <c r="I3022" s="98"/>
      <c r="J3022" s="98"/>
      <c r="K3022" s="98"/>
      <c r="L3022" s="98"/>
      <c r="M3022" s="98"/>
      <c r="R3022" s="98"/>
      <c r="S3022" s="98"/>
      <c r="T3022" s="98"/>
      <c r="U3022" s="98"/>
      <c r="V3022" s="98"/>
      <c r="W3022" s="98"/>
      <c r="X3022" s="98"/>
      <c r="Y3022" s="98"/>
      <c r="Z3022" s="98"/>
      <c r="AA3022" s="98"/>
      <c r="AE3022" s="98"/>
      <c r="AF3022" s="98"/>
      <c r="AG3022" s="98"/>
      <c r="AH3022" s="98"/>
      <c r="AI3022" s="98"/>
      <c r="AJ3022" s="98"/>
      <c r="AK3022" s="98"/>
    </row>
    <row r="3023" ht="14.25">
      <c r="A3023" s="98"/>
      <c r="B3023" s="98"/>
      <c r="C3023" s="98"/>
      <c r="D3023" s="98"/>
      <c r="E3023" s="98"/>
      <c r="F3023" s="98"/>
      <c r="G3023" s="98"/>
      <c r="H3023" s="98"/>
      <c r="I3023" s="98"/>
      <c r="J3023" s="98"/>
      <c r="K3023" s="98"/>
      <c r="L3023" s="98"/>
      <c r="M3023" s="98"/>
      <c r="R3023" s="98"/>
      <c r="S3023" s="98"/>
      <c r="T3023" s="98"/>
      <c r="U3023" s="98"/>
      <c r="V3023" s="98"/>
      <c r="W3023" s="98"/>
      <c r="X3023" s="98"/>
      <c r="Y3023" s="98"/>
      <c r="Z3023" s="98"/>
      <c r="AA3023" s="98"/>
      <c r="AE3023" s="98"/>
      <c r="AF3023" s="98"/>
      <c r="AG3023" s="98"/>
      <c r="AH3023" s="98"/>
      <c r="AI3023" s="98"/>
      <c r="AJ3023" s="98"/>
      <c r="AK3023" s="98"/>
    </row>
    <row r="3024" ht="14.25">
      <c r="A3024" s="98"/>
      <c r="B3024" s="98"/>
      <c r="C3024" s="98"/>
      <c r="D3024" s="98"/>
      <c r="E3024" s="98"/>
      <c r="F3024" s="98"/>
      <c r="G3024" s="98"/>
      <c r="H3024" s="98"/>
      <c r="I3024" s="98"/>
      <c r="J3024" s="98"/>
      <c r="K3024" s="98"/>
      <c r="L3024" s="98"/>
      <c r="M3024" s="98"/>
      <c r="R3024" s="98"/>
      <c r="S3024" s="98"/>
      <c r="T3024" s="98"/>
      <c r="U3024" s="98"/>
      <c r="V3024" s="98"/>
      <c r="W3024" s="98"/>
      <c r="X3024" s="98"/>
      <c r="Y3024" s="98"/>
      <c r="Z3024" s="98"/>
      <c r="AA3024" s="98"/>
      <c r="AE3024" s="98"/>
      <c r="AF3024" s="98"/>
      <c r="AG3024" s="98"/>
      <c r="AH3024" s="98"/>
      <c r="AI3024" s="98"/>
      <c r="AJ3024" s="98"/>
      <c r="AK3024" s="98"/>
    </row>
    <row r="3025" ht="14.25">
      <c r="A3025" s="98"/>
      <c r="B3025" s="98"/>
      <c r="C3025" s="98"/>
      <c r="D3025" s="98"/>
      <c r="E3025" s="98"/>
      <c r="F3025" s="98"/>
      <c r="G3025" s="98"/>
      <c r="H3025" s="98"/>
      <c r="I3025" s="98"/>
      <c r="J3025" s="98"/>
      <c r="K3025" s="98"/>
      <c r="L3025" s="98"/>
      <c r="M3025" s="98"/>
      <c r="R3025" s="98"/>
      <c r="S3025" s="98"/>
      <c r="T3025" s="98"/>
      <c r="U3025" s="98"/>
      <c r="V3025" s="98"/>
      <c r="W3025" s="98"/>
      <c r="X3025" s="98"/>
      <c r="Y3025" s="98"/>
      <c r="Z3025" s="98"/>
      <c r="AA3025" s="98"/>
      <c r="AE3025" s="98"/>
      <c r="AF3025" s="98"/>
      <c r="AG3025" s="98"/>
      <c r="AH3025" s="98"/>
      <c r="AI3025" s="98"/>
      <c r="AJ3025" s="98"/>
      <c r="AK3025" s="98"/>
    </row>
    <row r="3026" ht="14.25">
      <c r="A3026" s="98"/>
      <c r="B3026" s="98"/>
      <c r="C3026" s="98"/>
      <c r="D3026" s="98"/>
      <c r="E3026" s="98"/>
      <c r="F3026" s="98"/>
      <c r="G3026" s="98"/>
      <c r="H3026" s="98"/>
      <c r="I3026" s="98"/>
      <c r="J3026" s="98"/>
      <c r="K3026" s="98"/>
      <c r="L3026" s="98"/>
      <c r="M3026" s="98"/>
      <c r="R3026" s="98"/>
      <c r="S3026" s="98"/>
      <c r="T3026" s="98"/>
      <c r="U3026" s="98"/>
      <c r="V3026" s="98"/>
      <c r="W3026" s="98"/>
      <c r="X3026" s="98"/>
      <c r="Y3026" s="98"/>
      <c r="Z3026" s="98"/>
      <c r="AA3026" s="98"/>
      <c r="AE3026" s="98"/>
      <c r="AF3026" s="98"/>
      <c r="AG3026" s="98"/>
      <c r="AH3026" s="98"/>
      <c r="AI3026" s="98"/>
      <c r="AJ3026" s="98"/>
      <c r="AK3026" s="98"/>
    </row>
    <row r="3027" ht="14.25">
      <c r="A3027" s="98"/>
      <c r="B3027" s="98"/>
      <c r="C3027" s="98"/>
      <c r="D3027" s="98"/>
      <c r="E3027" s="98"/>
      <c r="F3027" s="98"/>
      <c r="G3027" s="98"/>
      <c r="H3027" s="98"/>
      <c r="I3027" s="98"/>
      <c r="J3027" s="98"/>
      <c r="K3027" s="98"/>
      <c r="L3027" s="98"/>
      <c r="M3027" s="98"/>
      <c r="R3027" s="98"/>
      <c r="S3027" s="98"/>
      <c r="T3027" s="98"/>
      <c r="U3027" s="98"/>
      <c r="V3027" s="98"/>
      <c r="W3027" s="98"/>
      <c r="X3027" s="98"/>
      <c r="Y3027" s="98"/>
      <c r="Z3027" s="98"/>
      <c r="AA3027" s="98"/>
      <c r="AE3027" s="98"/>
      <c r="AF3027" s="98"/>
      <c r="AG3027" s="98"/>
      <c r="AH3027" s="98"/>
      <c r="AI3027" s="98"/>
      <c r="AJ3027" s="98"/>
      <c r="AK3027" s="98"/>
    </row>
    <row r="3028" ht="14.25">
      <c r="A3028" s="98"/>
      <c r="B3028" s="98"/>
      <c r="C3028" s="98"/>
      <c r="D3028" s="98"/>
      <c r="E3028" s="98"/>
      <c r="F3028" s="98"/>
      <c r="G3028" s="98"/>
      <c r="H3028" s="98"/>
      <c r="I3028" s="98"/>
      <c r="J3028" s="98"/>
      <c r="K3028" s="98"/>
      <c r="L3028" s="98"/>
      <c r="M3028" s="98"/>
      <c r="R3028" s="98"/>
      <c r="S3028" s="98"/>
      <c r="T3028" s="98"/>
      <c r="U3028" s="98"/>
      <c r="V3028" s="98"/>
      <c r="W3028" s="98"/>
      <c r="X3028" s="98"/>
      <c r="Y3028" s="98"/>
      <c r="Z3028" s="98"/>
      <c r="AA3028" s="98"/>
      <c r="AE3028" s="98"/>
      <c r="AF3028" s="98"/>
      <c r="AG3028" s="98"/>
      <c r="AH3028" s="98"/>
      <c r="AI3028" s="98"/>
      <c r="AJ3028" s="98"/>
      <c r="AK3028" s="98"/>
    </row>
    <row r="3029" ht="14.25">
      <c r="A3029" s="98"/>
      <c r="B3029" s="98"/>
      <c r="C3029" s="98"/>
      <c r="D3029" s="98"/>
      <c r="E3029" s="98"/>
      <c r="F3029" s="98"/>
      <c r="G3029" s="98"/>
      <c r="H3029" s="98"/>
      <c r="I3029" s="98"/>
      <c r="J3029" s="98"/>
      <c r="K3029" s="98"/>
      <c r="L3029" s="98"/>
      <c r="M3029" s="98"/>
      <c r="R3029" s="98"/>
      <c r="S3029" s="98"/>
      <c r="T3029" s="98"/>
      <c r="U3029" s="98"/>
      <c r="V3029" s="98"/>
      <c r="W3029" s="98"/>
      <c r="X3029" s="98"/>
      <c r="Y3029" s="98"/>
      <c r="Z3029" s="98"/>
      <c r="AA3029" s="98"/>
      <c r="AE3029" s="98"/>
      <c r="AF3029" s="98"/>
      <c r="AG3029" s="98"/>
      <c r="AH3029" s="98"/>
      <c r="AI3029" s="98"/>
      <c r="AJ3029" s="98"/>
      <c r="AK3029" s="98"/>
    </row>
    <row r="3030" ht="14.25">
      <c r="A3030" s="98"/>
      <c r="B3030" s="98"/>
      <c r="C3030" s="98"/>
      <c r="D3030" s="98"/>
      <c r="E3030" s="98"/>
      <c r="F3030" s="98"/>
      <c r="G3030" s="98"/>
      <c r="H3030" s="98"/>
      <c r="I3030" s="98"/>
      <c r="J3030" s="98"/>
      <c r="K3030" s="98"/>
      <c r="L3030" s="98"/>
      <c r="M3030" s="98"/>
      <c r="R3030" s="98"/>
      <c r="S3030" s="98"/>
      <c r="T3030" s="98"/>
      <c r="U3030" s="98"/>
      <c r="V3030" s="98"/>
      <c r="W3030" s="98"/>
      <c r="X3030" s="98"/>
      <c r="Y3030" s="98"/>
      <c r="Z3030" s="98"/>
      <c r="AA3030" s="98"/>
      <c r="AE3030" s="98"/>
      <c r="AF3030" s="98"/>
      <c r="AG3030" s="98"/>
      <c r="AH3030" s="98"/>
      <c r="AI3030" s="98"/>
      <c r="AJ3030" s="98"/>
      <c r="AK3030" s="98"/>
    </row>
    <row r="3031" ht="14.25">
      <c r="A3031" s="98"/>
      <c r="B3031" s="98"/>
      <c r="C3031" s="98"/>
      <c r="D3031" s="98"/>
      <c r="E3031" s="98"/>
      <c r="F3031" s="98"/>
      <c r="G3031" s="98"/>
      <c r="H3031" s="98"/>
      <c r="I3031" s="98"/>
      <c r="J3031" s="98"/>
      <c r="K3031" s="98"/>
      <c r="L3031" s="98"/>
      <c r="M3031" s="98"/>
      <c r="R3031" s="98"/>
      <c r="S3031" s="98"/>
      <c r="T3031" s="98"/>
      <c r="U3031" s="98"/>
      <c r="V3031" s="98"/>
      <c r="W3031" s="98"/>
      <c r="X3031" s="98"/>
      <c r="Y3031" s="98"/>
      <c r="Z3031" s="98"/>
      <c r="AA3031" s="98"/>
      <c r="AE3031" s="98"/>
      <c r="AF3031" s="98"/>
      <c r="AG3031" s="98"/>
      <c r="AH3031" s="98"/>
      <c r="AI3031" s="98"/>
      <c r="AJ3031" s="98"/>
      <c r="AK3031" s="98"/>
    </row>
    <row r="3032" ht="14.25">
      <c r="A3032" s="98"/>
      <c r="B3032" s="98"/>
      <c r="C3032" s="98"/>
      <c r="D3032" s="98"/>
      <c r="E3032" s="98"/>
      <c r="F3032" s="98"/>
      <c r="G3032" s="98"/>
      <c r="H3032" s="98"/>
      <c r="I3032" s="98"/>
      <c r="J3032" s="98"/>
      <c r="K3032" s="98"/>
      <c r="L3032" s="98"/>
      <c r="M3032" s="98"/>
      <c r="R3032" s="98"/>
      <c r="S3032" s="98"/>
      <c r="T3032" s="98"/>
      <c r="U3032" s="98"/>
      <c r="V3032" s="98"/>
      <c r="W3032" s="98"/>
      <c r="X3032" s="98"/>
      <c r="Y3032" s="98"/>
      <c r="Z3032" s="98"/>
      <c r="AA3032" s="98"/>
      <c r="AE3032" s="98"/>
      <c r="AF3032" s="98"/>
      <c r="AG3032" s="98"/>
      <c r="AH3032" s="98"/>
      <c r="AI3032" s="98"/>
      <c r="AJ3032" s="98"/>
      <c r="AK3032" s="98"/>
    </row>
    <row r="3033" ht="14.25">
      <c r="A3033" s="98"/>
      <c r="B3033" s="98"/>
      <c r="C3033" s="98"/>
      <c r="D3033" s="98"/>
      <c r="E3033" s="98"/>
      <c r="F3033" s="98"/>
      <c r="G3033" s="98"/>
      <c r="H3033" s="98"/>
      <c r="I3033" s="98"/>
      <c r="J3033" s="98"/>
      <c r="K3033" s="98"/>
      <c r="L3033" s="98"/>
      <c r="M3033" s="98"/>
      <c r="R3033" s="98"/>
      <c r="S3033" s="98"/>
      <c r="T3033" s="98"/>
      <c r="U3033" s="98"/>
      <c r="V3033" s="98"/>
      <c r="W3033" s="98"/>
      <c r="X3033" s="98"/>
      <c r="Y3033" s="98"/>
      <c r="Z3033" s="98"/>
      <c r="AA3033" s="98"/>
      <c r="AE3033" s="98"/>
      <c r="AF3033" s="98"/>
      <c r="AG3033" s="98"/>
      <c r="AH3033" s="98"/>
      <c r="AI3033" s="98"/>
      <c r="AJ3033" s="98"/>
      <c r="AK3033" s="98"/>
    </row>
    <row r="3034" ht="14.25">
      <c r="A3034" s="98"/>
      <c r="B3034" s="98"/>
      <c r="C3034" s="98"/>
      <c r="D3034" s="98"/>
      <c r="E3034" s="98"/>
      <c r="F3034" s="98"/>
      <c r="G3034" s="98"/>
      <c r="H3034" s="98"/>
      <c r="I3034" s="98"/>
      <c r="J3034" s="98"/>
      <c r="K3034" s="98"/>
      <c r="L3034" s="98"/>
      <c r="M3034" s="98"/>
      <c r="R3034" s="98"/>
      <c r="S3034" s="98"/>
      <c r="T3034" s="98"/>
      <c r="U3034" s="98"/>
      <c r="V3034" s="98"/>
      <c r="W3034" s="98"/>
      <c r="X3034" s="98"/>
      <c r="Y3034" s="98"/>
      <c r="Z3034" s="98"/>
      <c r="AA3034" s="98"/>
      <c r="AE3034" s="98"/>
      <c r="AF3034" s="98"/>
      <c r="AG3034" s="98"/>
      <c r="AH3034" s="98"/>
      <c r="AI3034" s="98"/>
      <c r="AJ3034" s="98"/>
      <c r="AK3034" s="98"/>
    </row>
    <row r="3035" ht="14.25">
      <c r="A3035" s="98"/>
      <c r="B3035" s="98"/>
      <c r="C3035" s="98"/>
      <c r="D3035" s="98"/>
      <c r="E3035" s="98"/>
      <c r="F3035" s="98"/>
      <c r="G3035" s="98"/>
      <c r="H3035" s="98"/>
      <c r="I3035" s="98"/>
      <c r="J3035" s="98"/>
      <c r="K3035" s="98"/>
      <c r="L3035" s="98"/>
      <c r="M3035" s="98"/>
      <c r="R3035" s="98"/>
      <c r="S3035" s="98"/>
      <c r="T3035" s="98"/>
      <c r="U3035" s="98"/>
      <c r="V3035" s="98"/>
      <c r="W3035" s="98"/>
      <c r="X3035" s="98"/>
      <c r="Y3035" s="98"/>
      <c r="Z3035" s="98"/>
      <c r="AA3035" s="98"/>
      <c r="AE3035" s="98"/>
      <c r="AF3035" s="98"/>
      <c r="AG3035" s="98"/>
      <c r="AH3035" s="98"/>
      <c r="AI3035" s="98"/>
      <c r="AJ3035" s="98"/>
      <c r="AK3035" s="98"/>
    </row>
    <row r="3036" ht="14.25">
      <c r="A3036" s="98"/>
      <c r="B3036" s="98"/>
      <c r="C3036" s="98"/>
      <c r="D3036" s="98"/>
      <c r="E3036" s="98"/>
      <c r="F3036" s="98"/>
      <c r="G3036" s="98"/>
      <c r="H3036" s="98"/>
      <c r="I3036" s="98"/>
      <c r="J3036" s="98"/>
      <c r="K3036" s="98"/>
      <c r="L3036" s="98"/>
      <c r="M3036" s="98"/>
      <c r="R3036" s="98"/>
      <c r="S3036" s="98"/>
      <c r="T3036" s="98"/>
      <c r="U3036" s="98"/>
      <c r="V3036" s="98"/>
      <c r="W3036" s="98"/>
      <c r="X3036" s="98"/>
      <c r="Y3036" s="98"/>
      <c r="Z3036" s="98"/>
      <c r="AA3036" s="98"/>
      <c r="AE3036" s="98"/>
      <c r="AF3036" s="98"/>
      <c r="AG3036" s="98"/>
      <c r="AH3036" s="98"/>
      <c r="AI3036" s="98"/>
      <c r="AJ3036" s="98"/>
      <c r="AK3036" s="98"/>
    </row>
    <row r="3037" ht="14.25">
      <c r="A3037" s="98"/>
      <c r="B3037" s="98"/>
      <c r="C3037" s="98"/>
      <c r="D3037" s="98"/>
      <c r="E3037" s="98"/>
      <c r="F3037" s="98"/>
      <c r="G3037" s="98"/>
      <c r="H3037" s="98"/>
      <c r="I3037" s="98"/>
      <c r="J3037" s="98"/>
      <c r="K3037" s="98"/>
      <c r="L3037" s="98"/>
      <c r="M3037" s="98"/>
      <c r="R3037" s="98"/>
      <c r="S3037" s="98"/>
      <c r="T3037" s="98"/>
      <c r="U3037" s="98"/>
      <c r="V3037" s="98"/>
      <c r="W3037" s="98"/>
      <c r="X3037" s="98"/>
      <c r="Y3037" s="98"/>
      <c r="Z3037" s="98"/>
      <c r="AA3037" s="98"/>
      <c r="AE3037" s="98"/>
      <c r="AF3037" s="98"/>
      <c r="AG3037" s="98"/>
      <c r="AH3037" s="98"/>
      <c r="AI3037" s="98"/>
      <c r="AJ3037" s="98"/>
      <c r="AK3037" s="98"/>
    </row>
    <row r="3038" ht="14.25">
      <c r="A3038" s="98"/>
      <c r="B3038" s="98"/>
      <c r="C3038" s="98"/>
      <c r="D3038" s="98"/>
      <c r="E3038" s="98"/>
      <c r="F3038" s="98"/>
      <c r="G3038" s="98"/>
      <c r="H3038" s="98"/>
      <c r="I3038" s="98"/>
      <c r="J3038" s="98"/>
      <c r="K3038" s="98"/>
      <c r="L3038" s="98"/>
      <c r="M3038" s="98"/>
      <c r="R3038" s="98"/>
      <c r="S3038" s="98"/>
      <c r="T3038" s="98"/>
      <c r="U3038" s="98"/>
      <c r="V3038" s="98"/>
      <c r="W3038" s="98"/>
      <c r="X3038" s="98"/>
      <c r="Y3038" s="98"/>
      <c r="Z3038" s="98"/>
      <c r="AA3038" s="98"/>
      <c r="AE3038" s="98"/>
      <c r="AF3038" s="98"/>
      <c r="AG3038" s="98"/>
      <c r="AH3038" s="98"/>
      <c r="AI3038" s="98"/>
      <c r="AJ3038" s="98"/>
      <c r="AK3038" s="98"/>
    </row>
    <row r="3039" ht="14.25">
      <c r="A3039" s="98"/>
      <c r="B3039" s="98"/>
      <c r="C3039" s="98"/>
      <c r="D3039" s="98"/>
      <c r="E3039" s="98"/>
      <c r="F3039" s="98"/>
      <c r="G3039" s="98"/>
      <c r="H3039" s="98"/>
      <c r="I3039" s="98"/>
      <c r="J3039" s="98"/>
      <c r="K3039" s="98"/>
      <c r="L3039" s="98"/>
      <c r="M3039" s="98"/>
      <c r="R3039" s="98"/>
      <c r="S3039" s="98"/>
      <c r="T3039" s="98"/>
      <c r="U3039" s="98"/>
      <c r="V3039" s="98"/>
      <c r="W3039" s="98"/>
      <c r="X3039" s="98"/>
      <c r="Y3039" s="98"/>
      <c r="Z3039" s="98"/>
      <c r="AA3039" s="98"/>
      <c r="AE3039" s="98"/>
      <c r="AF3039" s="98"/>
      <c r="AG3039" s="98"/>
      <c r="AH3039" s="98"/>
      <c r="AI3039" s="98"/>
      <c r="AJ3039" s="98"/>
      <c r="AK3039" s="98"/>
    </row>
    <row r="3040" ht="14.25">
      <c r="A3040" s="98"/>
      <c r="B3040" s="98"/>
      <c r="C3040" s="98"/>
      <c r="D3040" s="98"/>
      <c r="E3040" s="98"/>
      <c r="F3040" s="98"/>
      <c r="G3040" s="98"/>
      <c r="H3040" s="98"/>
      <c r="I3040" s="98"/>
      <c r="J3040" s="98"/>
      <c r="K3040" s="98"/>
      <c r="L3040" s="98"/>
      <c r="M3040" s="98"/>
      <c r="R3040" s="98"/>
      <c r="S3040" s="98"/>
      <c r="T3040" s="98"/>
      <c r="U3040" s="98"/>
      <c r="V3040" s="98"/>
      <c r="W3040" s="98"/>
      <c r="X3040" s="98"/>
      <c r="Y3040" s="98"/>
      <c r="Z3040" s="98"/>
      <c r="AA3040" s="98"/>
      <c r="AE3040" s="98"/>
      <c r="AF3040" s="98"/>
      <c r="AG3040" s="98"/>
      <c r="AH3040" s="98"/>
      <c r="AI3040" s="98"/>
      <c r="AJ3040" s="98"/>
      <c r="AK3040" s="98"/>
    </row>
    <row r="3041" ht="14.25">
      <c r="A3041" s="98"/>
      <c r="B3041" s="98"/>
      <c r="C3041" s="98"/>
      <c r="D3041" s="98"/>
      <c r="E3041" s="98"/>
      <c r="F3041" s="98"/>
      <c r="G3041" s="98"/>
      <c r="H3041" s="98"/>
      <c r="I3041" s="98"/>
      <c r="J3041" s="98"/>
      <c r="K3041" s="98"/>
      <c r="L3041" s="98"/>
      <c r="M3041" s="98"/>
      <c r="R3041" s="98"/>
      <c r="S3041" s="98"/>
      <c r="T3041" s="98"/>
      <c r="U3041" s="98"/>
      <c r="V3041" s="98"/>
      <c r="W3041" s="98"/>
      <c r="X3041" s="98"/>
      <c r="Y3041" s="98"/>
      <c r="Z3041" s="98"/>
      <c r="AA3041" s="98"/>
      <c r="AE3041" s="98"/>
      <c r="AF3041" s="98"/>
      <c r="AG3041" s="98"/>
      <c r="AH3041" s="98"/>
      <c r="AI3041" s="98"/>
      <c r="AJ3041" s="98"/>
      <c r="AK3041" s="98"/>
    </row>
    <row r="3042" ht="14.25">
      <c r="A3042" s="98"/>
      <c r="B3042" s="98"/>
      <c r="C3042" s="98"/>
      <c r="D3042" s="98"/>
      <c r="E3042" s="98"/>
      <c r="F3042" s="98"/>
      <c r="G3042" s="98"/>
      <c r="H3042" s="98"/>
      <c r="I3042" s="98"/>
      <c r="J3042" s="98"/>
      <c r="K3042" s="98"/>
      <c r="L3042" s="98"/>
      <c r="M3042" s="98"/>
      <c r="R3042" s="98"/>
      <c r="S3042" s="98"/>
      <c r="T3042" s="98"/>
      <c r="U3042" s="98"/>
      <c r="V3042" s="98"/>
      <c r="W3042" s="98"/>
      <c r="X3042" s="98"/>
      <c r="Y3042" s="98"/>
      <c r="Z3042" s="98"/>
      <c r="AA3042" s="98"/>
      <c r="AE3042" s="98"/>
      <c r="AF3042" s="98"/>
      <c r="AG3042" s="98"/>
      <c r="AH3042" s="98"/>
      <c r="AI3042" s="98"/>
      <c r="AJ3042" s="98"/>
      <c r="AK3042" s="98"/>
    </row>
    <row r="3043" ht="14.25">
      <c r="A3043" s="98"/>
      <c r="B3043" s="98"/>
      <c r="C3043" s="98"/>
      <c r="D3043" s="98"/>
      <c r="E3043" s="98"/>
      <c r="F3043" s="98"/>
      <c r="G3043" s="98"/>
      <c r="H3043" s="98"/>
      <c r="I3043" s="98"/>
      <c r="J3043" s="98"/>
      <c r="K3043" s="98"/>
      <c r="L3043" s="98"/>
      <c r="M3043" s="98"/>
      <c r="R3043" s="98"/>
      <c r="S3043" s="98"/>
      <c r="T3043" s="98"/>
      <c r="U3043" s="98"/>
      <c r="V3043" s="98"/>
      <c r="W3043" s="98"/>
      <c r="X3043" s="98"/>
      <c r="Y3043" s="98"/>
      <c r="Z3043" s="98"/>
      <c r="AA3043" s="98"/>
      <c r="AE3043" s="98"/>
      <c r="AF3043" s="98"/>
      <c r="AG3043" s="98"/>
      <c r="AH3043" s="98"/>
      <c r="AI3043" s="98"/>
      <c r="AJ3043" s="98"/>
      <c r="AK3043" s="98"/>
    </row>
    <row r="3044" ht="14.25">
      <c r="A3044" s="98"/>
      <c r="B3044" s="98"/>
      <c r="C3044" s="98"/>
      <c r="D3044" s="98"/>
      <c r="E3044" s="98"/>
      <c r="F3044" s="98"/>
      <c r="G3044" s="98"/>
      <c r="H3044" s="98"/>
      <c r="I3044" s="98"/>
      <c r="J3044" s="98"/>
      <c r="K3044" s="98"/>
      <c r="L3044" s="98"/>
      <c r="M3044" s="98"/>
      <c r="R3044" s="98"/>
      <c r="S3044" s="98"/>
      <c r="T3044" s="98"/>
      <c r="U3044" s="98"/>
      <c r="V3044" s="98"/>
      <c r="W3044" s="98"/>
      <c r="X3044" s="98"/>
      <c r="Y3044" s="98"/>
      <c r="Z3044" s="98"/>
      <c r="AA3044" s="98"/>
      <c r="AE3044" s="98"/>
      <c r="AF3044" s="98"/>
      <c r="AG3044" s="98"/>
      <c r="AH3044" s="98"/>
      <c r="AI3044" s="98"/>
      <c r="AJ3044" s="98"/>
      <c r="AK3044" s="98"/>
    </row>
    <row r="3045" ht="14.25">
      <c r="A3045" s="98"/>
      <c r="B3045" s="98"/>
      <c r="C3045" s="98"/>
      <c r="D3045" s="98"/>
      <c r="E3045" s="98"/>
      <c r="F3045" s="98"/>
      <c r="G3045" s="98"/>
      <c r="H3045" s="98"/>
      <c r="I3045" s="98"/>
      <c r="J3045" s="98"/>
      <c r="K3045" s="98"/>
      <c r="L3045" s="98"/>
      <c r="M3045" s="98"/>
      <c r="R3045" s="98"/>
      <c r="S3045" s="98"/>
      <c r="T3045" s="98"/>
      <c r="U3045" s="98"/>
      <c r="V3045" s="98"/>
      <c r="W3045" s="98"/>
      <c r="X3045" s="98"/>
      <c r="Y3045" s="98"/>
      <c r="Z3045" s="98"/>
      <c r="AA3045" s="98"/>
      <c r="AE3045" s="98"/>
      <c r="AF3045" s="98"/>
      <c r="AG3045" s="98"/>
      <c r="AH3045" s="98"/>
      <c r="AI3045" s="98"/>
      <c r="AJ3045" s="98"/>
      <c r="AK3045" s="98"/>
    </row>
    <row r="3046" ht="14.25">
      <c r="A3046" s="98"/>
      <c r="B3046" s="98"/>
      <c r="C3046" s="98"/>
      <c r="D3046" s="98"/>
      <c r="E3046" s="98"/>
      <c r="F3046" s="98"/>
      <c r="G3046" s="98"/>
      <c r="H3046" s="98"/>
      <c r="I3046" s="98"/>
      <c r="J3046" s="98"/>
      <c r="K3046" s="98"/>
      <c r="L3046" s="98"/>
      <c r="M3046" s="98"/>
      <c r="R3046" s="98"/>
      <c r="S3046" s="98"/>
      <c r="T3046" s="98"/>
      <c r="U3046" s="98"/>
      <c r="V3046" s="98"/>
      <c r="W3046" s="98"/>
      <c r="X3046" s="98"/>
      <c r="Y3046" s="98"/>
      <c r="Z3046" s="98"/>
      <c r="AA3046" s="98"/>
      <c r="AE3046" s="98"/>
      <c r="AF3046" s="98"/>
      <c r="AG3046" s="98"/>
      <c r="AH3046" s="98"/>
      <c r="AI3046" s="98"/>
      <c r="AJ3046" s="98"/>
      <c r="AK3046" s="98"/>
    </row>
    <row r="3047" ht="14.25">
      <c r="A3047" s="98"/>
      <c r="B3047" s="98"/>
      <c r="C3047" s="98"/>
      <c r="D3047" s="98"/>
      <c r="E3047" s="98"/>
      <c r="F3047" s="98"/>
      <c r="G3047" s="98"/>
      <c r="H3047" s="98"/>
      <c r="I3047" s="98"/>
      <c r="J3047" s="98"/>
      <c r="K3047" s="98"/>
      <c r="L3047" s="98"/>
      <c r="M3047" s="98"/>
      <c r="R3047" s="98"/>
      <c r="S3047" s="98"/>
      <c r="T3047" s="98"/>
      <c r="U3047" s="98"/>
      <c r="V3047" s="98"/>
      <c r="W3047" s="98"/>
      <c r="X3047" s="98"/>
      <c r="Y3047" s="98"/>
      <c r="Z3047" s="98"/>
      <c r="AA3047" s="98"/>
      <c r="AE3047" s="98"/>
      <c r="AF3047" s="98"/>
      <c r="AG3047" s="98"/>
      <c r="AH3047" s="98"/>
      <c r="AI3047" s="98"/>
      <c r="AJ3047" s="98"/>
      <c r="AK3047" s="98"/>
    </row>
    <row r="3048" ht="14.25">
      <c r="A3048" s="98"/>
      <c r="B3048" s="98"/>
      <c r="C3048" s="98"/>
      <c r="D3048" s="98"/>
      <c r="E3048" s="98"/>
      <c r="F3048" s="98"/>
      <c r="G3048" s="98"/>
      <c r="H3048" s="98"/>
      <c r="I3048" s="98"/>
      <c r="J3048" s="98"/>
      <c r="K3048" s="98"/>
      <c r="L3048" s="98"/>
      <c r="M3048" s="98"/>
      <c r="R3048" s="98"/>
      <c r="S3048" s="98"/>
      <c r="T3048" s="98"/>
      <c r="U3048" s="98"/>
      <c r="V3048" s="98"/>
      <c r="W3048" s="98"/>
      <c r="X3048" s="98"/>
      <c r="Y3048" s="98"/>
      <c r="Z3048" s="98"/>
      <c r="AA3048" s="98"/>
      <c r="AE3048" s="98"/>
      <c r="AF3048" s="98"/>
      <c r="AG3048" s="98"/>
      <c r="AH3048" s="98"/>
      <c r="AI3048" s="98"/>
      <c r="AJ3048" s="98"/>
      <c r="AK3048" s="98"/>
    </row>
    <row r="3049" ht="14.25">
      <c r="A3049" s="98"/>
      <c r="B3049" s="98"/>
      <c r="C3049" s="98"/>
      <c r="D3049" s="98"/>
      <c r="E3049" s="98"/>
      <c r="F3049" s="98"/>
      <c r="G3049" s="98"/>
      <c r="H3049" s="98"/>
      <c r="I3049" s="98"/>
      <c r="J3049" s="98"/>
      <c r="K3049" s="98"/>
      <c r="L3049" s="98"/>
      <c r="M3049" s="98"/>
      <c r="R3049" s="98"/>
      <c r="S3049" s="98"/>
      <c r="T3049" s="98"/>
      <c r="U3049" s="98"/>
      <c r="V3049" s="98"/>
      <c r="W3049" s="98"/>
      <c r="X3049" s="98"/>
      <c r="Y3049" s="98"/>
      <c r="Z3049" s="98"/>
      <c r="AA3049" s="98"/>
      <c r="AE3049" s="98"/>
      <c r="AF3049" s="98"/>
      <c r="AG3049" s="98"/>
      <c r="AH3049" s="98"/>
      <c r="AI3049" s="98"/>
      <c r="AJ3049" s="98"/>
      <c r="AK3049" s="98"/>
    </row>
    <row r="3050" ht="14.25">
      <c r="A3050" s="98"/>
      <c r="B3050" s="98"/>
      <c r="C3050" s="98"/>
      <c r="D3050" s="98"/>
      <c r="E3050" s="98"/>
      <c r="F3050" s="98"/>
      <c r="G3050" s="98"/>
      <c r="H3050" s="98"/>
      <c r="I3050" s="98"/>
      <c r="J3050" s="98"/>
      <c r="K3050" s="98"/>
      <c r="L3050" s="98"/>
      <c r="M3050" s="98"/>
      <c r="R3050" s="98"/>
      <c r="S3050" s="98"/>
      <c r="T3050" s="98"/>
      <c r="U3050" s="98"/>
      <c r="V3050" s="98"/>
      <c r="W3050" s="98"/>
      <c r="X3050" s="98"/>
      <c r="Y3050" s="98"/>
      <c r="Z3050" s="98"/>
      <c r="AA3050" s="98"/>
      <c r="AE3050" s="98"/>
      <c r="AF3050" s="98"/>
      <c r="AG3050" s="98"/>
      <c r="AH3050" s="98"/>
      <c r="AI3050" s="98"/>
      <c r="AJ3050" s="98"/>
      <c r="AK3050" s="98"/>
    </row>
    <row r="3051" ht="14.25">
      <c r="A3051" s="98"/>
      <c r="B3051" s="98"/>
      <c r="C3051" s="98"/>
      <c r="D3051" s="98"/>
      <c r="E3051" s="98"/>
      <c r="F3051" s="98"/>
      <c r="G3051" s="98"/>
      <c r="H3051" s="98"/>
      <c r="I3051" s="98"/>
      <c r="J3051" s="98"/>
      <c r="K3051" s="98"/>
      <c r="L3051" s="98"/>
      <c r="M3051" s="98"/>
      <c r="R3051" s="98"/>
      <c r="S3051" s="98"/>
      <c r="T3051" s="98"/>
      <c r="U3051" s="98"/>
      <c r="V3051" s="98"/>
      <c r="W3051" s="98"/>
      <c r="X3051" s="98"/>
      <c r="Y3051" s="98"/>
      <c r="Z3051" s="98"/>
      <c r="AA3051" s="98"/>
      <c r="AE3051" s="98"/>
      <c r="AF3051" s="98"/>
      <c r="AG3051" s="98"/>
      <c r="AH3051" s="98"/>
      <c r="AI3051" s="98"/>
      <c r="AJ3051" s="98"/>
      <c r="AK3051" s="98"/>
    </row>
    <row r="3052" ht="14.25">
      <c r="A3052" s="98"/>
      <c r="B3052" s="98"/>
      <c r="C3052" s="98"/>
      <c r="D3052" s="98"/>
      <c r="E3052" s="98"/>
      <c r="F3052" s="98"/>
      <c r="G3052" s="98"/>
      <c r="H3052" s="98"/>
      <c r="I3052" s="98"/>
      <c r="J3052" s="98"/>
      <c r="K3052" s="98"/>
      <c r="L3052" s="98"/>
      <c r="M3052" s="98"/>
      <c r="R3052" s="98"/>
      <c r="S3052" s="98"/>
      <c r="T3052" s="98"/>
      <c r="U3052" s="98"/>
      <c r="V3052" s="98"/>
      <c r="W3052" s="98"/>
      <c r="X3052" s="98"/>
      <c r="Y3052" s="98"/>
      <c r="Z3052" s="98"/>
      <c r="AA3052" s="98"/>
      <c r="AE3052" s="98"/>
      <c r="AF3052" s="98"/>
      <c r="AG3052" s="98"/>
      <c r="AH3052" s="98"/>
      <c r="AI3052" s="98"/>
      <c r="AJ3052" s="98"/>
      <c r="AK3052" s="98"/>
    </row>
    <row r="3053" ht="14.25">
      <c r="A3053" s="98"/>
      <c r="B3053" s="98"/>
      <c r="C3053" s="98"/>
      <c r="D3053" s="98"/>
      <c r="E3053" s="98"/>
      <c r="F3053" s="98"/>
      <c r="G3053" s="98"/>
      <c r="H3053" s="98"/>
      <c r="I3053" s="98"/>
      <c r="J3053" s="98"/>
      <c r="K3053" s="98"/>
      <c r="L3053" s="98"/>
      <c r="M3053" s="98"/>
      <c r="R3053" s="98"/>
      <c r="S3053" s="98"/>
      <c r="T3053" s="98"/>
      <c r="U3053" s="98"/>
      <c r="V3053" s="98"/>
      <c r="W3053" s="98"/>
      <c r="X3053" s="98"/>
      <c r="Y3053" s="98"/>
      <c r="Z3053" s="98"/>
      <c r="AA3053" s="98"/>
      <c r="AE3053" s="98"/>
      <c r="AF3053" s="98"/>
      <c r="AG3053" s="98"/>
      <c r="AH3053" s="98"/>
      <c r="AI3053" s="98"/>
      <c r="AJ3053" s="98"/>
      <c r="AK3053" s="98"/>
    </row>
    <row r="3054" ht="14.25">
      <c r="A3054" s="98"/>
      <c r="B3054" s="98"/>
      <c r="C3054" s="98"/>
      <c r="D3054" s="98"/>
      <c r="E3054" s="98"/>
      <c r="F3054" s="98"/>
      <c r="G3054" s="98"/>
      <c r="H3054" s="98"/>
      <c r="I3054" s="98"/>
      <c r="J3054" s="98"/>
      <c r="K3054" s="98"/>
      <c r="L3054" s="98"/>
      <c r="M3054" s="98"/>
      <c r="R3054" s="98"/>
      <c r="S3054" s="98"/>
      <c r="T3054" s="98"/>
      <c r="U3054" s="98"/>
      <c r="V3054" s="98"/>
      <c r="W3054" s="98"/>
      <c r="X3054" s="98"/>
      <c r="Y3054" s="98"/>
      <c r="Z3054" s="98"/>
      <c r="AA3054" s="98"/>
      <c r="AE3054" s="98"/>
      <c r="AF3054" s="98"/>
      <c r="AG3054" s="98"/>
      <c r="AH3054" s="98"/>
      <c r="AI3054" s="98"/>
      <c r="AJ3054" s="98"/>
      <c r="AK3054" s="98"/>
    </row>
    <row r="3055" ht="14.25">
      <c r="A3055" s="98"/>
      <c r="B3055" s="98"/>
      <c r="C3055" s="98"/>
      <c r="D3055" s="98"/>
      <c r="E3055" s="98"/>
      <c r="F3055" s="98"/>
      <c r="G3055" s="98"/>
      <c r="H3055" s="98"/>
      <c r="I3055" s="98"/>
      <c r="J3055" s="98"/>
      <c r="K3055" s="98"/>
      <c r="L3055" s="98"/>
      <c r="M3055" s="98"/>
      <c r="R3055" s="98"/>
      <c r="S3055" s="98"/>
      <c r="T3055" s="98"/>
      <c r="U3055" s="98"/>
      <c r="V3055" s="98"/>
      <c r="W3055" s="98"/>
      <c r="X3055" s="98"/>
      <c r="Y3055" s="98"/>
      <c r="Z3055" s="98"/>
      <c r="AA3055" s="98"/>
      <c r="AE3055" s="98"/>
      <c r="AF3055" s="98"/>
      <c r="AG3055" s="98"/>
      <c r="AH3055" s="98"/>
      <c r="AI3055" s="98"/>
      <c r="AJ3055" s="98"/>
      <c r="AK3055" s="98"/>
    </row>
    <row r="3056" ht="14.25">
      <c r="A3056" s="98"/>
      <c r="B3056" s="98"/>
      <c r="C3056" s="98"/>
      <c r="D3056" s="98"/>
      <c r="E3056" s="98"/>
      <c r="F3056" s="98"/>
      <c r="G3056" s="98"/>
      <c r="H3056" s="98"/>
      <c r="I3056" s="98"/>
      <c r="J3056" s="98"/>
      <c r="K3056" s="98"/>
      <c r="L3056" s="98"/>
      <c r="M3056" s="98"/>
      <c r="R3056" s="98"/>
      <c r="S3056" s="98"/>
      <c r="T3056" s="98"/>
      <c r="U3056" s="98"/>
      <c r="V3056" s="98"/>
      <c r="W3056" s="98"/>
      <c r="X3056" s="98"/>
      <c r="Y3056" s="98"/>
      <c r="Z3056" s="98"/>
      <c r="AA3056" s="98"/>
      <c r="AE3056" s="98"/>
      <c r="AF3056" s="98"/>
      <c r="AG3056" s="98"/>
      <c r="AH3056" s="98"/>
      <c r="AI3056" s="98"/>
      <c r="AJ3056" s="98"/>
      <c r="AK3056" s="98"/>
    </row>
    <row r="3057" ht="14.25">
      <c r="A3057" s="98"/>
      <c r="B3057" s="98"/>
      <c r="C3057" s="98"/>
      <c r="D3057" s="98"/>
      <c r="E3057" s="98"/>
      <c r="F3057" s="98"/>
      <c r="G3057" s="98"/>
      <c r="H3057" s="98"/>
      <c r="I3057" s="98"/>
      <c r="J3057" s="98"/>
      <c r="K3057" s="98"/>
      <c r="L3057" s="98"/>
      <c r="M3057" s="98"/>
      <c r="R3057" s="98"/>
      <c r="S3057" s="98"/>
      <c r="T3057" s="98"/>
      <c r="U3057" s="98"/>
      <c r="V3057" s="98"/>
      <c r="W3057" s="98"/>
      <c r="X3057" s="98"/>
      <c r="Y3057" s="98"/>
      <c r="Z3057" s="98"/>
      <c r="AA3057" s="98"/>
      <c r="AE3057" s="98"/>
      <c r="AF3057" s="98"/>
      <c r="AG3057" s="98"/>
      <c r="AH3057" s="98"/>
      <c r="AI3057" s="98"/>
      <c r="AJ3057" s="98"/>
      <c r="AK3057" s="98"/>
    </row>
    <row r="3058" ht="14.25">
      <c r="A3058" s="98"/>
      <c r="B3058" s="98"/>
      <c r="C3058" s="98"/>
      <c r="D3058" s="98"/>
      <c r="E3058" s="98"/>
      <c r="F3058" s="98"/>
      <c r="G3058" s="98"/>
      <c r="H3058" s="98"/>
      <c r="I3058" s="98"/>
      <c r="J3058" s="98"/>
      <c r="K3058" s="98"/>
      <c r="L3058" s="98"/>
      <c r="M3058" s="98"/>
      <c r="R3058" s="98"/>
      <c r="S3058" s="98"/>
      <c r="T3058" s="98"/>
      <c r="U3058" s="98"/>
      <c r="V3058" s="98"/>
      <c r="W3058" s="98"/>
      <c r="X3058" s="98"/>
      <c r="Y3058" s="98"/>
      <c r="Z3058" s="98"/>
      <c r="AA3058" s="98"/>
      <c r="AE3058" s="98"/>
      <c r="AF3058" s="98"/>
      <c r="AG3058" s="98"/>
      <c r="AH3058" s="98"/>
      <c r="AI3058" s="98"/>
      <c r="AJ3058" s="98"/>
      <c r="AK3058" s="98"/>
    </row>
    <row r="3059" ht="14.25">
      <c r="A3059" s="98"/>
      <c r="B3059" s="98"/>
      <c r="C3059" s="98"/>
      <c r="D3059" s="98"/>
      <c r="E3059" s="98"/>
      <c r="F3059" s="98"/>
      <c r="G3059" s="98"/>
      <c r="H3059" s="98"/>
      <c r="I3059" s="98"/>
      <c r="J3059" s="98"/>
      <c r="K3059" s="98"/>
      <c r="L3059" s="98"/>
      <c r="M3059" s="98"/>
      <c r="R3059" s="98"/>
      <c r="S3059" s="98"/>
      <c r="T3059" s="98"/>
      <c r="U3059" s="98"/>
      <c r="V3059" s="98"/>
      <c r="W3059" s="98"/>
      <c r="X3059" s="98"/>
      <c r="Y3059" s="98"/>
      <c r="Z3059" s="98"/>
      <c r="AA3059" s="98"/>
      <c r="AE3059" s="98"/>
      <c r="AF3059" s="98"/>
      <c r="AG3059" s="98"/>
      <c r="AH3059" s="98"/>
      <c r="AI3059" s="98"/>
      <c r="AJ3059" s="98"/>
      <c r="AK3059" s="98"/>
    </row>
    <row r="3060" ht="14.25">
      <c r="A3060" s="98"/>
      <c r="B3060" s="98"/>
      <c r="C3060" s="98"/>
      <c r="D3060" s="98"/>
      <c r="E3060" s="98"/>
      <c r="F3060" s="98"/>
      <c r="G3060" s="98"/>
      <c r="H3060" s="98"/>
      <c r="I3060" s="98"/>
      <c r="J3060" s="98"/>
      <c r="K3060" s="98"/>
      <c r="L3060" s="98"/>
      <c r="M3060" s="98"/>
      <c r="R3060" s="98"/>
      <c r="S3060" s="98"/>
      <c r="T3060" s="98"/>
      <c r="U3060" s="98"/>
      <c r="V3060" s="98"/>
      <c r="W3060" s="98"/>
      <c r="X3060" s="98"/>
      <c r="Y3060" s="98"/>
      <c r="Z3060" s="98"/>
      <c r="AA3060" s="98"/>
      <c r="AE3060" s="98"/>
      <c r="AF3060" s="98"/>
      <c r="AG3060" s="98"/>
      <c r="AH3060" s="98"/>
      <c r="AI3060" s="98"/>
      <c r="AJ3060" s="98"/>
      <c r="AK3060" s="98"/>
    </row>
    <row r="3061" ht="14.25">
      <c r="A3061" s="98"/>
      <c r="B3061" s="98"/>
      <c r="C3061" s="98"/>
      <c r="D3061" s="98"/>
      <c r="E3061" s="98"/>
      <c r="F3061" s="98"/>
      <c r="G3061" s="98"/>
      <c r="H3061" s="98"/>
      <c r="I3061" s="98"/>
      <c r="J3061" s="98"/>
      <c r="K3061" s="98"/>
      <c r="L3061" s="98"/>
      <c r="M3061" s="98"/>
      <c r="R3061" s="98"/>
      <c r="S3061" s="98"/>
      <c r="T3061" s="98"/>
      <c r="U3061" s="98"/>
      <c r="V3061" s="98"/>
      <c r="W3061" s="98"/>
      <c r="X3061" s="98"/>
      <c r="Y3061" s="98"/>
      <c r="Z3061" s="98"/>
      <c r="AA3061" s="98"/>
      <c r="AE3061" s="98"/>
      <c r="AF3061" s="98"/>
      <c r="AG3061" s="98"/>
      <c r="AH3061" s="98"/>
      <c r="AI3061" s="98"/>
      <c r="AJ3061" s="98"/>
      <c r="AK3061" s="98"/>
    </row>
    <row r="3062" ht="14.25">
      <c r="A3062" s="98"/>
      <c r="B3062" s="98"/>
      <c r="C3062" s="98"/>
      <c r="D3062" s="98"/>
      <c r="E3062" s="98"/>
      <c r="F3062" s="98"/>
      <c r="G3062" s="98"/>
      <c r="H3062" s="98"/>
      <c r="I3062" s="98"/>
      <c r="J3062" s="98"/>
      <c r="K3062" s="98"/>
      <c r="L3062" s="98"/>
      <c r="M3062" s="98"/>
      <c r="R3062" s="98"/>
      <c r="S3062" s="98"/>
      <c r="T3062" s="98"/>
      <c r="U3062" s="98"/>
      <c r="V3062" s="98"/>
      <c r="W3062" s="98"/>
      <c r="X3062" s="98"/>
      <c r="Y3062" s="98"/>
      <c r="Z3062" s="98"/>
      <c r="AA3062" s="98"/>
      <c r="AE3062" s="98"/>
      <c r="AF3062" s="98"/>
      <c r="AG3062" s="98"/>
      <c r="AH3062" s="98"/>
      <c r="AI3062" s="98"/>
      <c r="AJ3062" s="98"/>
      <c r="AK3062" s="98"/>
    </row>
    <row r="3063" ht="14.25">
      <c r="A3063" s="98"/>
      <c r="B3063" s="98"/>
      <c r="C3063" s="98"/>
      <c r="D3063" s="98"/>
      <c r="E3063" s="98"/>
      <c r="F3063" s="98"/>
      <c r="G3063" s="98"/>
      <c r="H3063" s="98"/>
      <c r="I3063" s="98"/>
      <c r="J3063" s="98"/>
      <c r="K3063" s="98"/>
      <c r="L3063" s="98"/>
      <c r="M3063" s="98"/>
      <c r="R3063" s="98"/>
      <c r="S3063" s="98"/>
      <c r="T3063" s="98"/>
      <c r="U3063" s="98"/>
      <c r="V3063" s="98"/>
      <c r="W3063" s="98"/>
      <c r="X3063" s="98"/>
      <c r="Y3063" s="98"/>
      <c r="Z3063" s="98"/>
      <c r="AA3063" s="98"/>
      <c r="AE3063" s="98"/>
      <c r="AF3063" s="98"/>
      <c r="AG3063" s="98"/>
      <c r="AH3063" s="98"/>
      <c r="AI3063" s="98"/>
      <c r="AJ3063" s="98"/>
      <c r="AK3063" s="98"/>
    </row>
    <row r="3064" ht="14.25">
      <c r="A3064" s="98"/>
      <c r="B3064" s="98"/>
      <c r="C3064" s="98"/>
      <c r="D3064" s="98"/>
      <c r="E3064" s="98"/>
      <c r="F3064" s="98"/>
      <c r="G3064" s="98"/>
      <c r="H3064" s="98"/>
      <c r="I3064" s="98"/>
      <c r="J3064" s="98"/>
      <c r="K3064" s="98"/>
      <c r="L3064" s="98"/>
      <c r="M3064" s="98"/>
      <c r="R3064" s="98"/>
      <c r="S3064" s="98"/>
      <c r="T3064" s="98"/>
      <c r="U3064" s="98"/>
      <c r="V3064" s="98"/>
      <c r="W3064" s="98"/>
      <c r="X3064" s="98"/>
      <c r="Y3064" s="98"/>
      <c r="Z3064" s="98"/>
      <c r="AA3064" s="98"/>
      <c r="AE3064" s="98"/>
      <c r="AF3064" s="98"/>
      <c r="AG3064" s="98"/>
      <c r="AH3064" s="98"/>
      <c r="AI3064" s="98"/>
      <c r="AJ3064" s="98"/>
      <c r="AK3064" s="98"/>
    </row>
    <row r="3065" ht="14.25">
      <c r="A3065" s="98"/>
      <c r="B3065" s="98"/>
      <c r="C3065" s="98"/>
      <c r="D3065" s="98"/>
      <c r="E3065" s="98"/>
      <c r="F3065" s="98"/>
      <c r="G3065" s="98"/>
      <c r="H3065" s="98"/>
      <c r="I3065" s="98"/>
      <c r="J3065" s="98"/>
      <c r="K3065" s="98"/>
      <c r="L3065" s="98"/>
      <c r="M3065" s="98"/>
      <c r="R3065" s="98"/>
      <c r="S3065" s="98"/>
      <c r="T3065" s="98"/>
      <c r="U3065" s="98"/>
      <c r="V3065" s="98"/>
      <c r="W3065" s="98"/>
      <c r="X3065" s="98"/>
      <c r="Y3065" s="98"/>
      <c r="Z3065" s="98"/>
      <c r="AA3065" s="98"/>
      <c r="AE3065" s="98"/>
      <c r="AF3065" s="98"/>
      <c r="AG3065" s="98"/>
      <c r="AH3065" s="98"/>
      <c r="AI3065" s="98"/>
      <c r="AJ3065" s="98"/>
      <c r="AK3065" s="98"/>
    </row>
    <row r="3066" ht="14.25">
      <c r="A3066" s="98"/>
      <c r="B3066" s="98"/>
      <c r="C3066" s="98"/>
      <c r="D3066" s="98"/>
      <c r="E3066" s="98"/>
      <c r="F3066" s="98"/>
      <c r="G3066" s="98"/>
      <c r="H3066" s="98"/>
      <c r="I3066" s="98"/>
      <c r="J3066" s="98"/>
      <c r="K3066" s="98"/>
      <c r="L3066" s="98"/>
      <c r="M3066" s="98"/>
      <c r="R3066" s="98"/>
      <c r="S3066" s="98"/>
      <c r="T3066" s="98"/>
      <c r="U3066" s="98"/>
      <c r="V3066" s="98"/>
      <c r="W3066" s="98"/>
      <c r="X3066" s="98"/>
      <c r="Y3066" s="98"/>
      <c r="Z3066" s="98"/>
      <c r="AA3066" s="98"/>
      <c r="AE3066" s="98"/>
      <c r="AF3066" s="98"/>
      <c r="AG3066" s="98"/>
      <c r="AH3066" s="98"/>
      <c r="AI3066" s="98"/>
      <c r="AJ3066" s="98"/>
      <c r="AK3066" s="98"/>
    </row>
    <row r="3067" ht="14.25">
      <c r="A3067" s="98"/>
      <c r="B3067" s="98"/>
      <c r="C3067" s="98"/>
      <c r="D3067" s="98"/>
      <c r="E3067" s="98"/>
      <c r="F3067" s="98"/>
      <c r="G3067" s="98"/>
      <c r="H3067" s="98"/>
      <c r="I3067" s="98"/>
      <c r="J3067" s="98"/>
      <c r="K3067" s="98"/>
      <c r="L3067" s="98"/>
      <c r="M3067" s="98"/>
      <c r="R3067" s="98"/>
      <c r="S3067" s="98"/>
      <c r="T3067" s="98"/>
      <c r="U3067" s="98"/>
      <c r="V3067" s="98"/>
      <c r="W3067" s="98"/>
      <c r="X3067" s="98"/>
      <c r="Y3067" s="98"/>
      <c r="Z3067" s="98"/>
      <c r="AA3067" s="98"/>
      <c r="AE3067" s="98"/>
      <c r="AF3067" s="98"/>
      <c r="AG3067" s="98"/>
      <c r="AH3067" s="98"/>
      <c r="AI3067" s="98"/>
      <c r="AJ3067" s="98"/>
      <c r="AK3067" s="98"/>
    </row>
    <row r="3068" ht="14.25">
      <c r="A3068" s="98"/>
      <c r="B3068" s="98"/>
      <c r="C3068" s="98"/>
      <c r="D3068" s="98"/>
      <c r="E3068" s="98"/>
      <c r="F3068" s="98"/>
      <c r="G3068" s="98"/>
      <c r="H3068" s="98"/>
      <c r="I3068" s="98"/>
      <c r="J3068" s="98"/>
      <c r="K3068" s="98"/>
      <c r="L3068" s="98"/>
      <c r="M3068" s="98"/>
      <c r="R3068" s="98"/>
      <c r="S3068" s="98"/>
      <c r="T3068" s="98"/>
      <c r="U3068" s="98"/>
      <c r="V3068" s="98"/>
      <c r="W3068" s="98"/>
      <c r="X3068" s="98"/>
      <c r="Y3068" s="98"/>
      <c r="Z3068" s="98"/>
      <c r="AA3068" s="98"/>
      <c r="AE3068" s="98"/>
      <c r="AF3068" s="98"/>
      <c r="AG3068" s="98"/>
      <c r="AH3068" s="98"/>
      <c r="AI3068" s="98"/>
      <c r="AJ3068" s="98"/>
      <c r="AK3068" s="98"/>
    </row>
    <row r="3069" ht="14.25">
      <c r="A3069" s="98"/>
      <c r="B3069" s="98"/>
      <c r="C3069" s="98"/>
      <c r="D3069" s="98"/>
      <c r="E3069" s="98"/>
      <c r="F3069" s="98"/>
      <c r="G3069" s="98"/>
      <c r="H3069" s="98"/>
      <c r="I3069" s="98"/>
      <c r="J3069" s="98"/>
      <c r="K3069" s="98"/>
      <c r="L3069" s="98"/>
      <c r="M3069" s="98"/>
      <c r="R3069" s="98"/>
      <c r="S3069" s="98"/>
      <c r="T3069" s="98"/>
      <c r="U3069" s="98"/>
      <c r="V3069" s="98"/>
      <c r="W3069" s="98"/>
      <c r="X3069" s="98"/>
      <c r="Y3069" s="98"/>
      <c r="Z3069" s="98"/>
      <c r="AA3069" s="98"/>
      <c r="AE3069" s="98"/>
      <c r="AF3069" s="98"/>
      <c r="AG3069" s="98"/>
      <c r="AH3069" s="98"/>
      <c r="AI3069" s="98"/>
      <c r="AJ3069" s="98"/>
      <c r="AK3069" s="98"/>
    </row>
    <row r="3070" ht="14.25">
      <c r="A3070" s="98"/>
      <c r="B3070" s="98"/>
      <c r="C3070" s="98"/>
      <c r="D3070" s="98"/>
      <c r="E3070" s="98"/>
      <c r="F3070" s="98"/>
      <c r="G3070" s="98"/>
      <c r="H3070" s="98"/>
      <c r="I3070" s="98"/>
      <c r="J3070" s="98"/>
      <c r="K3070" s="98"/>
      <c r="L3070" s="98"/>
      <c r="M3070" s="98"/>
      <c r="R3070" s="98"/>
      <c r="S3070" s="98"/>
      <c r="T3070" s="98"/>
      <c r="U3070" s="98"/>
      <c r="V3070" s="98"/>
      <c r="W3070" s="98"/>
      <c r="X3070" s="98"/>
      <c r="Y3070" s="98"/>
      <c r="Z3070" s="98"/>
      <c r="AA3070" s="98"/>
      <c r="AE3070" s="98"/>
      <c r="AF3070" s="98"/>
      <c r="AG3070" s="98"/>
      <c r="AH3070" s="98"/>
      <c r="AI3070" s="98"/>
      <c r="AJ3070" s="98"/>
      <c r="AK3070" s="98"/>
    </row>
    <row r="3071" ht="14.25">
      <c r="A3071" s="98"/>
      <c r="B3071" s="98"/>
      <c r="C3071" s="98"/>
      <c r="D3071" s="98"/>
      <c r="E3071" s="98"/>
      <c r="F3071" s="98"/>
      <c r="G3071" s="98"/>
      <c r="H3071" s="98"/>
      <c r="I3071" s="98"/>
      <c r="J3071" s="98"/>
      <c r="K3071" s="98"/>
      <c r="L3071" s="98"/>
      <c r="M3071" s="98"/>
      <c r="R3071" s="98"/>
      <c r="S3071" s="98"/>
      <c r="T3071" s="98"/>
      <c r="U3071" s="98"/>
      <c r="V3071" s="98"/>
      <c r="W3071" s="98"/>
      <c r="X3071" s="98"/>
      <c r="Y3071" s="98"/>
      <c r="Z3071" s="98"/>
      <c r="AA3071" s="98"/>
      <c r="AE3071" s="98"/>
      <c r="AF3071" s="98"/>
      <c r="AG3071" s="98"/>
      <c r="AH3071" s="98"/>
      <c r="AI3071" s="98"/>
      <c r="AJ3071" s="98"/>
      <c r="AK3071" s="98"/>
    </row>
    <row r="3072" ht="14.25">
      <c r="A3072" s="98"/>
      <c r="B3072" s="98"/>
      <c r="C3072" s="98"/>
      <c r="D3072" s="98"/>
      <c r="E3072" s="98"/>
      <c r="F3072" s="98"/>
      <c r="G3072" s="98"/>
      <c r="H3072" s="98"/>
      <c r="I3072" s="98"/>
      <c r="J3072" s="98"/>
      <c r="K3072" s="98"/>
      <c r="L3072" s="98"/>
      <c r="M3072" s="98"/>
      <c r="R3072" s="98"/>
      <c r="S3072" s="98"/>
      <c r="T3072" s="98"/>
      <c r="U3072" s="98"/>
      <c r="V3072" s="98"/>
      <c r="W3072" s="98"/>
      <c r="X3072" s="98"/>
      <c r="Y3072" s="98"/>
      <c r="Z3072" s="98"/>
      <c r="AA3072" s="98"/>
      <c r="AE3072" s="98"/>
      <c r="AF3072" s="98"/>
      <c r="AG3072" s="98"/>
      <c r="AH3072" s="98"/>
      <c r="AI3072" s="98"/>
      <c r="AJ3072" s="98"/>
      <c r="AK3072" s="98"/>
    </row>
    <row r="3073" ht="14.25">
      <c r="A3073" s="98"/>
      <c r="B3073" s="98"/>
      <c r="C3073" s="98"/>
      <c r="D3073" s="98"/>
      <c r="E3073" s="98"/>
      <c r="F3073" s="98"/>
      <c r="G3073" s="98"/>
      <c r="H3073" s="98"/>
      <c r="I3073" s="98"/>
      <c r="J3073" s="98"/>
      <c r="K3073" s="98"/>
      <c r="L3073" s="98"/>
      <c r="M3073" s="98"/>
      <c r="R3073" s="98"/>
      <c r="S3073" s="98"/>
      <c r="T3073" s="98"/>
      <c r="U3073" s="98"/>
      <c r="V3073" s="98"/>
      <c r="W3073" s="98"/>
      <c r="X3073" s="98"/>
      <c r="Y3073" s="98"/>
      <c r="Z3073" s="98"/>
      <c r="AA3073" s="98"/>
      <c r="AE3073" s="98"/>
      <c r="AF3073" s="98"/>
      <c r="AG3073" s="98"/>
      <c r="AH3073" s="98"/>
      <c r="AI3073" s="98"/>
      <c r="AJ3073" s="98"/>
      <c r="AK3073" s="98"/>
    </row>
    <row r="3074" ht="14.25">
      <c r="A3074" s="98"/>
      <c r="B3074" s="98"/>
      <c r="C3074" s="98"/>
      <c r="D3074" s="98"/>
      <c r="E3074" s="98"/>
      <c r="F3074" s="98"/>
      <c r="G3074" s="98"/>
      <c r="H3074" s="98"/>
      <c r="I3074" s="98"/>
      <c r="J3074" s="98"/>
      <c r="K3074" s="98"/>
      <c r="L3074" s="98"/>
      <c r="M3074" s="98"/>
      <c r="R3074" s="98"/>
      <c r="S3074" s="98"/>
      <c r="T3074" s="98"/>
      <c r="U3074" s="98"/>
      <c r="V3074" s="98"/>
      <c r="W3074" s="98"/>
      <c r="X3074" s="98"/>
      <c r="Y3074" s="98"/>
      <c r="Z3074" s="98"/>
      <c r="AA3074" s="98"/>
      <c r="AE3074" s="98"/>
      <c r="AF3074" s="98"/>
      <c r="AG3074" s="98"/>
      <c r="AH3074" s="98"/>
      <c r="AI3074" s="98"/>
      <c r="AJ3074" s="98"/>
      <c r="AK3074" s="98"/>
    </row>
    <row r="3075" ht="14.25">
      <c r="A3075" s="98"/>
      <c r="B3075" s="98"/>
      <c r="C3075" s="98"/>
      <c r="D3075" s="98"/>
      <c r="E3075" s="98"/>
      <c r="F3075" s="98"/>
      <c r="G3075" s="98"/>
      <c r="H3075" s="98"/>
      <c r="I3075" s="98"/>
      <c r="J3075" s="98"/>
      <c r="K3075" s="98"/>
      <c r="L3075" s="98"/>
      <c r="M3075" s="98"/>
      <c r="R3075" s="98"/>
      <c r="S3075" s="98"/>
      <c r="T3075" s="98"/>
      <c r="U3075" s="98"/>
      <c r="V3075" s="98"/>
      <c r="W3075" s="98"/>
      <c r="X3075" s="98"/>
      <c r="Y3075" s="98"/>
      <c r="Z3075" s="98"/>
      <c r="AA3075" s="98"/>
      <c r="AE3075" s="98"/>
      <c r="AF3075" s="98"/>
      <c r="AG3075" s="98"/>
      <c r="AH3075" s="98"/>
      <c r="AI3075" s="98"/>
      <c r="AJ3075" s="98"/>
      <c r="AK3075" s="98"/>
    </row>
    <row r="3076" ht="14.25">
      <c r="A3076" s="98"/>
      <c r="B3076" s="98"/>
      <c r="C3076" s="98"/>
      <c r="D3076" s="98"/>
      <c r="E3076" s="98"/>
      <c r="F3076" s="98"/>
      <c r="G3076" s="98"/>
      <c r="H3076" s="98"/>
      <c r="I3076" s="98"/>
      <c r="J3076" s="98"/>
      <c r="K3076" s="98"/>
      <c r="L3076" s="98"/>
      <c r="M3076" s="98"/>
      <c r="R3076" s="98"/>
      <c r="S3076" s="98"/>
      <c r="T3076" s="98"/>
      <c r="U3076" s="98"/>
      <c r="V3076" s="98"/>
      <c r="W3076" s="98"/>
      <c r="X3076" s="98"/>
      <c r="Y3076" s="98"/>
      <c r="Z3076" s="98"/>
      <c r="AA3076" s="98"/>
      <c r="AE3076" s="98"/>
      <c r="AF3076" s="98"/>
      <c r="AG3076" s="98"/>
      <c r="AH3076" s="98"/>
      <c r="AI3076" s="98"/>
      <c r="AJ3076" s="98"/>
      <c r="AK3076" s="98"/>
    </row>
    <row r="3077" ht="14.25">
      <c r="A3077" s="98"/>
      <c r="B3077" s="98"/>
      <c r="C3077" s="98"/>
      <c r="D3077" s="98"/>
      <c r="E3077" s="98"/>
      <c r="F3077" s="98"/>
      <c r="G3077" s="98"/>
      <c r="H3077" s="98"/>
      <c r="I3077" s="98"/>
      <c r="J3077" s="98"/>
      <c r="K3077" s="98"/>
      <c r="L3077" s="98"/>
      <c r="M3077" s="98"/>
      <c r="R3077" s="98"/>
      <c r="S3077" s="98"/>
      <c r="T3077" s="98"/>
      <c r="U3077" s="98"/>
      <c r="V3077" s="98"/>
      <c r="W3077" s="98"/>
      <c r="X3077" s="98"/>
      <c r="Y3077" s="98"/>
      <c r="Z3077" s="98"/>
      <c r="AA3077" s="98"/>
      <c r="AE3077" s="98"/>
      <c r="AF3077" s="98"/>
      <c r="AG3077" s="98"/>
      <c r="AH3077" s="98"/>
      <c r="AI3077" s="98"/>
      <c r="AJ3077" s="98"/>
      <c r="AK3077" s="98"/>
    </row>
    <row r="3078" ht="14.25">
      <c r="A3078" s="98"/>
      <c r="B3078" s="98"/>
      <c r="C3078" s="98"/>
      <c r="D3078" s="98"/>
      <c r="E3078" s="98"/>
      <c r="F3078" s="98"/>
      <c r="G3078" s="98"/>
      <c r="H3078" s="98"/>
      <c r="I3078" s="98"/>
      <c r="J3078" s="98"/>
      <c r="K3078" s="98"/>
      <c r="L3078" s="98"/>
      <c r="M3078" s="98"/>
      <c r="R3078" s="98"/>
      <c r="S3078" s="98"/>
      <c r="T3078" s="98"/>
      <c r="U3078" s="98"/>
      <c r="V3078" s="98"/>
      <c r="W3078" s="98"/>
      <c r="X3078" s="98"/>
      <c r="Y3078" s="98"/>
      <c r="Z3078" s="98"/>
      <c r="AA3078" s="98"/>
      <c r="AE3078" s="98"/>
      <c r="AF3078" s="98"/>
      <c r="AG3078" s="98"/>
      <c r="AH3078" s="98"/>
      <c r="AI3078" s="98"/>
      <c r="AJ3078" s="98"/>
      <c r="AK3078" s="98"/>
    </row>
    <row r="3079" ht="14.25">
      <c r="A3079" s="98"/>
      <c r="B3079" s="98"/>
      <c r="C3079" s="98"/>
      <c r="D3079" s="98"/>
      <c r="E3079" s="98"/>
      <c r="F3079" s="98"/>
      <c r="G3079" s="98"/>
      <c r="H3079" s="98"/>
      <c r="I3079" s="98"/>
      <c r="J3079" s="98"/>
      <c r="K3079" s="98"/>
      <c r="L3079" s="98"/>
      <c r="M3079" s="98"/>
      <c r="R3079" s="98"/>
      <c r="S3079" s="98"/>
      <c r="T3079" s="98"/>
      <c r="U3079" s="98"/>
      <c r="V3079" s="98"/>
      <c r="W3079" s="98"/>
      <c r="X3079" s="98"/>
      <c r="Y3079" s="98"/>
      <c r="Z3079" s="98"/>
      <c r="AA3079" s="98"/>
      <c r="AE3079" s="98"/>
      <c r="AF3079" s="98"/>
      <c r="AG3079" s="98"/>
      <c r="AH3079" s="98"/>
      <c r="AI3079" s="98"/>
      <c r="AJ3079" s="98"/>
      <c r="AK3079" s="98"/>
    </row>
    <row r="3080" ht="14.25">
      <c r="A3080" s="98"/>
      <c r="B3080" s="98"/>
      <c r="C3080" s="98"/>
      <c r="D3080" s="98"/>
      <c r="E3080" s="98"/>
      <c r="F3080" s="98"/>
      <c r="G3080" s="98"/>
      <c r="H3080" s="98"/>
      <c r="I3080" s="98"/>
      <c r="J3080" s="98"/>
      <c r="K3080" s="98"/>
      <c r="L3080" s="98"/>
      <c r="M3080" s="98"/>
      <c r="R3080" s="98"/>
      <c r="S3080" s="98"/>
      <c r="T3080" s="98"/>
      <c r="U3080" s="98"/>
      <c r="V3080" s="98"/>
      <c r="W3080" s="98"/>
      <c r="X3080" s="98"/>
      <c r="Y3080" s="98"/>
      <c r="Z3080" s="98"/>
      <c r="AA3080" s="98"/>
      <c r="AE3080" s="98"/>
      <c r="AF3080" s="98"/>
      <c r="AG3080" s="98"/>
      <c r="AH3080" s="98"/>
      <c r="AI3080" s="98"/>
      <c r="AJ3080" s="98"/>
      <c r="AK3080" s="98"/>
    </row>
    <row r="3081" ht="14.25">
      <c r="A3081" s="98"/>
      <c r="B3081" s="98"/>
      <c r="C3081" s="98"/>
      <c r="D3081" s="98"/>
      <c r="E3081" s="98"/>
      <c r="F3081" s="98"/>
      <c r="G3081" s="98"/>
      <c r="H3081" s="98"/>
      <c r="I3081" s="98"/>
      <c r="J3081" s="98"/>
      <c r="K3081" s="98"/>
      <c r="L3081" s="98"/>
      <c r="M3081" s="98"/>
      <c r="R3081" s="98"/>
      <c r="S3081" s="98"/>
      <c r="T3081" s="98"/>
      <c r="U3081" s="98"/>
      <c r="V3081" s="98"/>
      <c r="W3081" s="98"/>
      <c r="X3081" s="98"/>
      <c r="Y3081" s="98"/>
      <c r="Z3081" s="98"/>
      <c r="AA3081" s="98"/>
      <c r="AE3081" s="98"/>
      <c r="AF3081" s="98"/>
      <c r="AG3081" s="98"/>
      <c r="AH3081" s="98"/>
      <c r="AI3081" s="98"/>
      <c r="AJ3081" s="98"/>
      <c r="AK3081" s="98"/>
    </row>
    <row r="3082" ht="14.25">
      <c r="A3082" s="98"/>
      <c r="B3082" s="98"/>
      <c r="C3082" s="98"/>
      <c r="D3082" s="98"/>
      <c r="E3082" s="98"/>
      <c r="F3082" s="98"/>
      <c r="G3082" s="98"/>
      <c r="H3082" s="98"/>
      <c r="I3082" s="98"/>
      <c r="J3082" s="98"/>
      <c r="K3082" s="98"/>
      <c r="L3082" s="98"/>
      <c r="M3082" s="98"/>
      <c r="R3082" s="98"/>
      <c r="S3082" s="98"/>
      <c r="T3082" s="98"/>
      <c r="U3082" s="98"/>
      <c r="V3082" s="98"/>
      <c r="W3082" s="98"/>
      <c r="X3082" s="98"/>
      <c r="Y3082" s="98"/>
      <c r="Z3082" s="98"/>
      <c r="AA3082" s="98"/>
      <c r="AE3082" s="98"/>
      <c r="AF3082" s="98"/>
      <c r="AG3082" s="98"/>
      <c r="AH3082" s="98"/>
      <c r="AI3082" s="98"/>
      <c r="AJ3082" s="98"/>
      <c r="AK3082" s="98"/>
    </row>
    <row r="3083" ht="14.25">
      <c r="A3083" s="98"/>
      <c r="B3083" s="98"/>
      <c r="C3083" s="98"/>
      <c r="D3083" s="98"/>
      <c r="E3083" s="98"/>
      <c r="F3083" s="98"/>
      <c r="G3083" s="98"/>
      <c r="H3083" s="98"/>
      <c r="I3083" s="98"/>
      <c r="J3083" s="98"/>
      <c r="K3083" s="98"/>
      <c r="L3083" s="98"/>
      <c r="M3083" s="98"/>
      <c r="R3083" s="98"/>
      <c r="S3083" s="98"/>
      <c r="T3083" s="98"/>
      <c r="U3083" s="98"/>
      <c r="V3083" s="98"/>
      <c r="W3083" s="98"/>
      <c r="X3083" s="98"/>
      <c r="Y3083" s="98"/>
      <c r="Z3083" s="98"/>
      <c r="AA3083" s="98"/>
      <c r="AE3083" s="98"/>
      <c r="AF3083" s="98"/>
      <c r="AG3083" s="98"/>
      <c r="AH3083" s="98"/>
      <c r="AI3083" s="98"/>
      <c r="AJ3083" s="98"/>
      <c r="AK3083" s="98"/>
    </row>
    <row r="3084" ht="14.25">
      <c r="A3084" s="98"/>
      <c r="B3084" s="98"/>
      <c r="C3084" s="98"/>
      <c r="D3084" s="98"/>
      <c r="E3084" s="98"/>
      <c r="F3084" s="98"/>
      <c r="G3084" s="98"/>
      <c r="H3084" s="98"/>
      <c r="I3084" s="98"/>
      <c r="J3084" s="98"/>
      <c r="K3084" s="98"/>
      <c r="L3084" s="98"/>
      <c r="M3084" s="98"/>
      <c r="R3084" s="98"/>
      <c r="S3084" s="98"/>
      <c r="T3084" s="98"/>
      <c r="U3084" s="98"/>
      <c r="V3084" s="98"/>
      <c r="W3084" s="98"/>
      <c r="X3084" s="98"/>
      <c r="Y3084" s="98"/>
      <c r="Z3084" s="98"/>
      <c r="AA3084" s="98"/>
      <c r="AE3084" s="98"/>
      <c r="AF3084" s="98"/>
      <c r="AG3084" s="98"/>
      <c r="AH3084" s="98"/>
      <c r="AI3084" s="98"/>
      <c r="AJ3084" s="98"/>
      <c r="AK3084" s="98"/>
    </row>
    <row r="3085" ht="14.25">
      <c r="A3085" s="98"/>
      <c r="B3085" s="98"/>
      <c r="C3085" s="98"/>
      <c r="D3085" s="98"/>
      <c r="E3085" s="98"/>
      <c r="F3085" s="98"/>
      <c r="G3085" s="98"/>
      <c r="H3085" s="98"/>
      <c r="I3085" s="98"/>
      <c r="J3085" s="98"/>
      <c r="K3085" s="98"/>
      <c r="L3085" s="98"/>
      <c r="M3085" s="98"/>
      <c r="R3085" s="98"/>
      <c r="S3085" s="98"/>
      <c r="T3085" s="98"/>
      <c r="U3085" s="98"/>
      <c r="V3085" s="98"/>
      <c r="W3085" s="98"/>
      <c r="X3085" s="98"/>
      <c r="Y3085" s="98"/>
      <c r="Z3085" s="98"/>
      <c r="AA3085" s="98"/>
      <c r="AE3085" s="98"/>
      <c r="AF3085" s="98"/>
      <c r="AG3085" s="98"/>
      <c r="AH3085" s="98"/>
      <c r="AI3085" s="98"/>
      <c r="AJ3085" s="98"/>
      <c r="AK3085" s="98"/>
    </row>
    <row r="3086" ht="14.25">
      <c r="A3086" s="98"/>
      <c r="B3086" s="98"/>
      <c r="C3086" s="98"/>
      <c r="D3086" s="98"/>
      <c r="E3086" s="98"/>
      <c r="F3086" s="98"/>
      <c r="G3086" s="98"/>
      <c r="H3086" s="98"/>
      <c r="I3086" s="98"/>
      <c r="J3086" s="98"/>
      <c r="K3086" s="98"/>
      <c r="L3086" s="98"/>
      <c r="M3086" s="98"/>
      <c r="R3086" s="98"/>
      <c r="S3086" s="98"/>
      <c r="T3086" s="98"/>
      <c r="U3086" s="98"/>
      <c r="V3086" s="98"/>
      <c r="W3086" s="98"/>
      <c r="X3086" s="98"/>
      <c r="Y3086" s="98"/>
      <c r="Z3086" s="98"/>
      <c r="AA3086" s="98"/>
      <c r="AE3086" s="98"/>
      <c r="AF3086" s="98"/>
      <c r="AG3086" s="98"/>
      <c r="AH3086" s="98"/>
      <c r="AI3086" s="98"/>
      <c r="AJ3086" s="98"/>
      <c r="AK3086" s="98"/>
    </row>
    <row r="3087" ht="14.25">
      <c r="A3087" s="98"/>
      <c r="B3087" s="98"/>
      <c r="C3087" s="98"/>
      <c r="D3087" s="98"/>
      <c r="E3087" s="98"/>
      <c r="F3087" s="98"/>
      <c r="G3087" s="98"/>
      <c r="H3087" s="98"/>
      <c r="I3087" s="98"/>
      <c r="J3087" s="98"/>
      <c r="K3087" s="98"/>
      <c r="L3087" s="98"/>
      <c r="M3087" s="98"/>
      <c r="R3087" s="98"/>
      <c r="S3087" s="98"/>
      <c r="T3087" s="98"/>
      <c r="U3087" s="98"/>
      <c r="V3087" s="98"/>
      <c r="W3087" s="98"/>
      <c r="X3087" s="98"/>
      <c r="Y3087" s="98"/>
      <c r="Z3087" s="98"/>
      <c r="AA3087" s="98"/>
      <c r="AE3087" s="98"/>
      <c r="AF3087" s="98"/>
      <c r="AG3087" s="98"/>
      <c r="AH3087" s="98"/>
      <c r="AI3087" s="98"/>
      <c r="AJ3087" s="98"/>
      <c r="AK3087" s="98"/>
    </row>
    <row r="3088" ht="14.25">
      <c r="A3088" s="98"/>
      <c r="B3088" s="98"/>
      <c r="C3088" s="98"/>
      <c r="D3088" s="98"/>
      <c r="E3088" s="98"/>
      <c r="F3088" s="98"/>
      <c r="G3088" s="98"/>
      <c r="H3088" s="98"/>
      <c r="I3088" s="98"/>
      <c r="J3088" s="98"/>
      <c r="K3088" s="98"/>
      <c r="L3088" s="98"/>
      <c r="M3088" s="98"/>
      <c r="R3088" s="98"/>
      <c r="S3088" s="98"/>
      <c r="T3088" s="98"/>
      <c r="U3088" s="98"/>
      <c r="V3088" s="98"/>
      <c r="W3088" s="98"/>
      <c r="X3088" s="98"/>
      <c r="Y3088" s="98"/>
      <c r="Z3088" s="98"/>
      <c r="AA3088" s="98"/>
      <c r="AE3088" s="98"/>
      <c r="AF3088" s="98"/>
      <c r="AG3088" s="98"/>
      <c r="AH3088" s="98"/>
      <c r="AI3088" s="98"/>
      <c r="AJ3088" s="98"/>
      <c r="AK3088" s="98"/>
    </row>
    <row r="3089" ht="14.25">
      <c r="A3089" s="98"/>
      <c r="B3089" s="98"/>
      <c r="C3089" s="98"/>
      <c r="D3089" s="98"/>
      <c r="E3089" s="98"/>
      <c r="F3089" s="98"/>
      <c r="G3089" s="98"/>
      <c r="H3089" s="98"/>
      <c r="I3089" s="98"/>
      <c r="J3089" s="98"/>
      <c r="K3089" s="98"/>
      <c r="L3089" s="98"/>
      <c r="M3089" s="98"/>
      <c r="R3089" s="98"/>
      <c r="S3089" s="98"/>
      <c r="T3089" s="98"/>
      <c r="U3089" s="98"/>
      <c r="V3089" s="98"/>
      <c r="W3089" s="98"/>
      <c r="X3089" s="98"/>
      <c r="Y3089" s="98"/>
      <c r="Z3089" s="98"/>
      <c r="AA3089" s="98"/>
      <c r="AE3089" s="98"/>
      <c r="AF3089" s="98"/>
      <c r="AG3089" s="98"/>
      <c r="AH3089" s="98"/>
      <c r="AI3089" s="98"/>
      <c r="AJ3089" s="98"/>
      <c r="AK3089" s="98"/>
    </row>
    <row r="3090" ht="14.25">
      <c r="A3090" s="98"/>
      <c r="B3090" s="98"/>
      <c r="C3090" s="98"/>
      <c r="D3090" s="98"/>
      <c r="E3090" s="98"/>
      <c r="F3090" s="98"/>
      <c r="G3090" s="98"/>
      <c r="H3090" s="98"/>
      <c r="I3090" s="98"/>
      <c r="J3090" s="98"/>
      <c r="K3090" s="98"/>
      <c r="L3090" s="98"/>
      <c r="M3090" s="98"/>
      <c r="R3090" s="98"/>
      <c r="S3090" s="98"/>
      <c r="T3090" s="98"/>
      <c r="U3090" s="98"/>
      <c r="V3090" s="98"/>
      <c r="W3090" s="98"/>
      <c r="X3090" s="98"/>
      <c r="Y3090" s="98"/>
      <c r="Z3090" s="98"/>
      <c r="AA3090" s="98"/>
      <c r="AE3090" s="98"/>
      <c r="AF3090" s="98"/>
      <c r="AG3090" s="98"/>
      <c r="AH3090" s="98"/>
      <c r="AI3090" s="98"/>
      <c r="AJ3090" s="98"/>
      <c r="AK3090" s="98"/>
    </row>
    <row r="3091" ht="14.25">
      <c r="A3091" s="98"/>
      <c r="B3091" s="98"/>
      <c r="C3091" s="98"/>
      <c r="D3091" s="98"/>
      <c r="E3091" s="98"/>
      <c r="F3091" s="98"/>
      <c r="G3091" s="98"/>
      <c r="H3091" s="98"/>
      <c r="I3091" s="98"/>
      <c r="J3091" s="98"/>
      <c r="K3091" s="98"/>
      <c r="L3091" s="98"/>
      <c r="M3091" s="98"/>
      <c r="R3091" s="98"/>
      <c r="S3091" s="98"/>
      <c r="T3091" s="98"/>
      <c r="U3091" s="98"/>
      <c r="V3091" s="98"/>
      <c r="W3091" s="98"/>
      <c r="X3091" s="98"/>
      <c r="Y3091" s="98"/>
      <c r="Z3091" s="98"/>
      <c r="AA3091" s="98"/>
      <c r="AE3091" s="98"/>
      <c r="AF3091" s="98"/>
      <c r="AG3091" s="98"/>
      <c r="AH3091" s="98"/>
      <c r="AI3091" s="98"/>
      <c r="AJ3091" s="98"/>
      <c r="AK3091" s="98"/>
    </row>
    <row r="3092" ht="14.25">
      <c r="A3092" s="98"/>
      <c r="B3092" s="98"/>
      <c r="C3092" s="98"/>
      <c r="D3092" s="98"/>
      <c r="E3092" s="98"/>
      <c r="F3092" s="98"/>
      <c r="G3092" s="98"/>
      <c r="H3092" s="98"/>
      <c r="I3092" s="98"/>
      <c r="J3092" s="98"/>
      <c r="K3092" s="98"/>
      <c r="L3092" s="98"/>
      <c r="M3092" s="98"/>
      <c r="R3092" s="98"/>
      <c r="S3092" s="98"/>
      <c r="T3092" s="98"/>
      <c r="U3092" s="98"/>
      <c r="V3092" s="98"/>
      <c r="W3092" s="98"/>
      <c r="X3092" s="98"/>
      <c r="Y3092" s="98"/>
      <c r="Z3092" s="98"/>
      <c r="AA3092" s="98"/>
      <c r="AE3092" s="98"/>
      <c r="AF3092" s="98"/>
      <c r="AG3092" s="98"/>
      <c r="AH3092" s="98"/>
      <c r="AI3092" s="98"/>
      <c r="AJ3092" s="98"/>
      <c r="AK3092" s="98"/>
    </row>
    <row r="3093" ht="14.25">
      <c r="A3093" s="98"/>
      <c r="B3093" s="98"/>
      <c r="C3093" s="98"/>
      <c r="D3093" s="98"/>
      <c r="E3093" s="98"/>
      <c r="F3093" s="98"/>
      <c r="G3093" s="98"/>
      <c r="H3093" s="98"/>
      <c r="I3093" s="98"/>
      <c r="J3093" s="98"/>
      <c r="K3093" s="98"/>
      <c r="L3093" s="98"/>
      <c r="M3093" s="98"/>
      <c r="R3093" s="98"/>
      <c r="S3093" s="98"/>
      <c r="T3093" s="98"/>
      <c r="U3093" s="98"/>
      <c r="V3093" s="98"/>
      <c r="W3093" s="98"/>
      <c r="X3093" s="98"/>
      <c r="Y3093" s="98"/>
      <c r="Z3093" s="98"/>
      <c r="AA3093" s="98"/>
      <c r="AE3093" s="98"/>
      <c r="AF3093" s="98"/>
      <c r="AG3093" s="98"/>
      <c r="AH3093" s="98"/>
      <c r="AI3093" s="98"/>
      <c r="AJ3093" s="98"/>
      <c r="AK3093" s="98"/>
    </row>
    <row r="3094" ht="14.25">
      <c r="A3094" s="98"/>
      <c r="B3094" s="98"/>
      <c r="C3094" s="98"/>
      <c r="D3094" s="98"/>
      <c r="E3094" s="98"/>
      <c r="F3094" s="98"/>
      <c r="G3094" s="98"/>
      <c r="H3094" s="98"/>
      <c r="I3094" s="98"/>
      <c r="J3094" s="98"/>
      <c r="K3094" s="98"/>
      <c r="L3094" s="98"/>
      <c r="M3094" s="98"/>
      <c r="R3094" s="98"/>
      <c r="S3094" s="98"/>
      <c r="T3094" s="98"/>
      <c r="U3094" s="98"/>
      <c r="V3094" s="98"/>
      <c r="W3094" s="98"/>
      <c r="X3094" s="98"/>
      <c r="Y3094" s="98"/>
      <c r="Z3094" s="98"/>
      <c r="AA3094" s="98"/>
      <c r="AE3094" s="98"/>
      <c r="AF3094" s="98"/>
      <c r="AG3094" s="98"/>
      <c r="AH3094" s="98"/>
      <c r="AI3094" s="98"/>
      <c r="AJ3094" s="98"/>
      <c r="AK3094" s="98"/>
    </row>
    <row r="3095" ht="14.25">
      <c r="A3095" s="98"/>
      <c r="B3095" s="98"/>
      <c r="C3095" s="98"/>
      <c r="D3095" s="98"/>
      <c r="E3095" s="98"/>
      <c r="F3095" s="98"/>
      <c r="G3095" s="98"/>
      <c r="H3095" s="98"/>
      <c r="I3095" s="98"/>
      <c r="J3095" s="98"/>
      <c r="K3095" s="98"/>
      <c r="L3095" s="98"/>
      <c r="M3095" s="98"/>
      <c r="R3095" s="98"/>
      <c r="S3095" s="98"/>
      <c r="T3095" s="98"/>
      <c r="U3095" s="98"/>
      <c r="V3095" s="98"/>
      <c r="W3095" s="98"/>
      <c r="X3095" s="98"/>
      <c r="Y3095" s="98"/>
      <c r="Z3095" s="98"/>
      <c r="AA3095" s="98"/>
      <c r="AE3095" s="98"/>
      <c r="AF3095" s="98"/>
      <c r="AG3095" s="98"/>
      <c r="AH3095" s="98"/>
      <c r="AI3095" s="98"/>
      <c r="AJ3095" s="98"/>
      <c r="AK3095" s="98"/>
    </row>
    <row r="3096" ht="14.25">
      <c r="A3096" s="98"/>
      <c r="B3096" s="98"/>
      <c r="C3096" s="98"/>
      <c r="D3096" s="98"/>
      <c r="E3096" s="98"/>
      <c r="F3096" s="98"/>
      <c r="G3096" s="98"/>
      <c r="H3096" s="98"/>
      <c r="I3096" s="98"/>
      <c r="J3096" s="98"/>
      <c r="K3096" s="98"/>
      <c r="L3096" s="98"/>
      <c r="M3096" s="98"/>
      <c r="R3096" s="98"/>
      <c r="S3096" s="98"/>
      <c r="T3096" s="98"/>
      <c r="U3096" s="98"/>
      <c r="V3096" s="98"/>
      <c r="W3096" s="98"/>
      <c r="X3096" s="98"/>
      <c r="Y3096" s="98"/>
      <c r="Z3096" s="98"/>
      <c r="AA3096" s="98"/>
      <c r="AE3096" s="98"/>
      <c r="AF3096" s="98"/>
      <c r="AG3096" s="98"/>
      <c r="AH3096" s="98"/>
      <c r="AI3096" s="98"/>
      <c r="AJ3096" s="98"/>
      <c r="AK3096" s="98"/>
    </row>
    <row r="3097" ht="14.25">
      <c r="A3097" s="98"/>
      <c r="B3097" s="98"/>
      <c r="C3097" s="98"/>
      <c r="D3097" s="98"/>
      <c r="E3097" s="98"/>
      <c r="F3097" s="98"/>
      <c r="G3097" s="98"/>
      <c r="H3097" s="98"/>
      <c r="I3097" s="98"/>
      <c r="J3097" s="98"/>
      <c r="K3097" s="98"/>
      <c r="L3097" s="98"/>
      <c r="M3097" s="98"/>
      <c r="R3097" s="98"/>
      <c r="S3097" s="98"/>
      <c r="T3097" s="98"/>
      <c r="U3097" s="98"/>
      <c r="V3097" s="98"/>
      <c r="W3097" s="98"/>
      <c r="X3097" s="98"/>
      <c r="Y3097" s="98"/>
      <c r="Z3097" s="98"/>
      <c r="AA3097" s="98"/>
      <c r="AE3097" s="98"/>
      <c r="AF3097" s="98"/>
      <c r="AG3097" s="98"/>
      <c r="AH3097" s="98"/>
      <c r="AI3097" s="98"/>
      <c r="AJ3097" s="98"/>
      <c r="AK3097" s="98"/>
    </row>
    <row r="3098" ht="14.25">
      <c r="A3098" s="98"/>
      <c r="B3098" s="98"/>
      <c r="C3098" s="98"/>
      <c r="D3098" s="98"/>
      <c r="E3098" s="98"/>
      <c r="F3098" s="98"/>
      <c r="G3098" s="98"/>
      <c r="H3098" s="98"/>
      <c r="I3098" s="98"/>
      <c r="J3098" s="98"/>
      <c r="K3098" s="98"/>
      <c r="L3098" s="98"/>
      <c r="M3098" s="98"/>
      <c r="R3098" s="98"/>
      <c r="S3098" s="98"/>
      <c r="T3098" s="98"/>
      <c r="U3098" s="98"/>
      <c r="V3098" s="98"/>
      <c r="W3098" s="98"/>
      <c r="X3098" s="98"/>
      <c r="Y3098" s="98"/>
      <c r="Z3098" s="98"/>
      <c r="AA3098" s="98"/>
      <c r="AE3098" s="98"/>
      <c r="AF3098" s="98"/>
      <c r="AG3098" s="98"/>
      <c r="AH3098" s="98"/>
      <c r="AI3098" s="98"/>
      <c r="AJ3098" s="98"/>
      <c r="AK3098" s="98"/>
    </row>
    <row r="3099" ht="14.25">
      <c r="A3099" s="98"/>
      <c r="B3099" s="98"/>
      <c r="C3099" s="98"/>
      <c r="D3099" s="98"/>
      <c r="E3099" s="98"/>
      <c r="F3099" s="98"/>
      <c r="G3099" s="98"/>
      <c r="H3099" s="98"/>
      <c r="I3099" s="98"/>
      <c r="J3099" s="98"/>
      <c r="K3099" s="98"/>
      <c r="L3099" s="98"/>
      <c r="M3099" s="98"/>
      <c r="R3099" s="98"/>
      <c r="S3099" s="98"/>
      <c r="T3099" s="98"/>
      <c r="U3099" s="98"/>
      <c r="V3099" s="98"/>
      <c r="W3099" s="98"/>
      <c r="X3099" s="98"/>
      <c r="Y3099" s="98"/>
      <c r="Z3099" s="98"/>
      <c r="AA3099" s="98"/>
      <c r="AE3099" s="98"/>
      <c r="AF3099" s="98"/>
      <c r="AG3099" s="98"/>
      <c r="AH3099" s="98"/>
      <c r="AI3099" s="98"/>
      <c r="AJ3099" s="98"/>
      <c r="AK3099" s="98"/>
    </row>
    <row r="3100" ht="14.25">
      <c r="A3100" s="98"/>
      <c r="B3100" s="98"/>
      <c r="C3100" s="98"/>
      <c r="D3100" s="98"/>
      <c r="E3100" s="98"/>
      <c r="F3100" s="98"/>
      <c r="G3100" s="98"/>
      <c r="H3100" s="98"/>
      <c r="I3100" s="98"/>
      <c r="J3100" s="98"/>
      <c r="K3100" s="98"/>
      <c r="L3100" s="98"/>
      <c r="M3100" s="98"/>
      <c r="R3100" s="98"/>
      <c r="S3100" s="98"/>
      <c r="T3100" s="98"/>
      <c r="U3100" s="98"/>
      <c r="V3100" s="98"/>
      <c r="W3100" s="98"/>
      <c r="X3100" s="98"/>
      <c r="Y3100" s="98"/>
      <c r="Z3100" s="98"/>
      <c r="AA3100" s="98"/>
      <c r="AE3100" s="98"/>
      <c r="AF3100" s="98"/>
      <c r="AG3100" s="98"/>
      <c r="AH3100" s="98"/>
      <c r="AI3100" s="98"/>
      <c r="AJ3100" s="98"/>
      <c r="AK3100" s="98"/>
    </row>
    <row r="3101" ht="14.25">
      <c r="A3101" s="98"/>
      <c r="B3101" s="98"/>
      <c r="C3101" s="98"/>
      <c r="D3101" s="98"/>
      <c r="E3101" s="98"/>
      <c r="F3101" s="98"/>
      <c r="G3101" s="98"/>
      <c r="H3101" s="98"/>
      <c r="I3101" s="98"/>
      <c r="J3101" s="98"/>
      <c r="K3101" s="98"/>
      <c r="L3101" s="98"/>
      <c r="M3101" s="98"/>
      <c r="R3101" s="98"/>
      <c r="S3101" s="98"/>
      <c r="T3101" s="98"/>
      <c r="U3101" s="98"/>
      <c r="V3101" s="98"/>
      <c r="W3101" s="98"/>
      <c r="X3101" s="98"/>
      <c r="Y3101" s="98"/>
      <c r="Z3101" s="98"/>
      <c r="AA3101" s="98"/>
      <c r="AE3101" s="98"/>
      <c r="AF3101" s="98"/>
      <c r="AG3101" s="98"/>
      <c r="AH3101" s="98"/>
      <c r="AI3101" s="98"/>
      <c r="AJ3101" s="98"/>
      <c r="AK3101" s="98"/>
    </row>
    <row r="3102" ht="14.25">
      <c r="A3102" s="98"/>
      <c r="B3102" s="98"/>
      <c r="C3102" s="98"/>
      <c r="D3102" s="98"/>
      <c r="E3102" s="98"/>
      <c r="F3102" s="98"/>
      <c r="G3102" s="98"/>
      <c r="H3102" s="98"/>
      <c r="I3102" s="98"/>
      <c r="J3102" s="98"/>
      <c r="K3102" s="98"/>
      <c r="L3102" s="98"/>
      <c r="M3102" s="98"/>
      <c r="R3102" s="98"/>
      <c r="S3102" s="98"/>
      <c r="T3102" s="98"/>
      <c r="U3102" s="98"/>
      <c r="V3102" s="98"/>
      <c r="W3102" s="98"/>
      <c r="X3102" s="98"/>
      <c r="Y3102" s="98"/>
      <c r="Z3102" s="98"/>
      <c r="AA3102" s="98"/>
      <c r="AE3102" s="98"/>
      <c r="AF3102" s="98"/>
      <c r="AG3102" s="98"/>
      <c r="AH3102" s="98"/>
      <c r="AI3102" s="98"/>
      <c r="AJ3102" s="98"/>
      <c r="AK3102" s="98"/>
    </row>
    <row r="3103" ht="14.25">
      <c r="A3103" s="98"/>
      <c r="B3103" s="98"/>
      <c r="C3103" s="98"/>
      <c r="D3103" s="98"/>
      <c r="E3103" s="98"/>
      <c r="F3103" s="98"/>
      <c r="G3103" s="98"/>
      <c r="H3103" s="98"/>
      <c r="I3103" s="98"/>
      <c r="J3103" s="98"/>
      <c r="K3103" s="98"/>
      <c r="L3103" s="98"/>
      <c r="M3103" s="98"/>
      <c r="R3103" s="98"/>
      <c r="S3103" s="98"/>
      <c r="T3103" s="98"/>
      <c r="U3103" s="98"/>
      <c r="V3103" s="98"/>
      <c r="W3103" s="98"/>
      <c r="X3103" s="98"/>
      <c r="Y3103" s="98"/>
      <c r="Z3103" s="98"/>
      <c r="AA3103" s="98"/>
      <c r="AE3103" s="98"/>
      <c r="AF3103" s="98"/>
      <c r="AG3103" s="98"/>
      <c r="AH3103" s="98"/>
      <c r="AI3103" s="98"/>
      <c r="AJ3103" s="98"/>
      <c r="AK3103" s="98"/>
    </row>
    <row r="3104" ht="14.25">
      <c r="A3104" s="98"/>
      <c r="B3104" s="98"/>
      <c r="C3104" s="98"/>
      <c r="D3104" s="98"/>
      <c r="E3104" s="98"/>
      <c r="F3104" s="98"/>
      <c r="G3104" s="98"/>
      <c r="H3104" s="98"/>
      <c r="I3104" s="98"/>
      <c r="J3104" s="98"/>
      <c r="K3104" s="98"/>
      <c r="L3104" s="98"/>
      <c r="M3104" s="98"/>
      <c r="R3104" s="98"/>
      <c r="S3104" s="98"/>
      <c r="T3104" s="98"/>
      <c r="U3104" s="98"/>
      <c r="V3104" s="98"/>
      <c r="W3104" s="98"/>
      <c r="X3104" s="98"/>
      <c r="Y3104" s="98"/>
      <c r="Z3104" s="98"/>
      <c r="AA3104" s="98"/>
      <c r="AE3104" s="98"/>
      <c r="AF3104" s="98"/>
      <c r="AG3104" s="98"/>
      <c r="AH3104" s="98"/>
      <c r="AI3104" s="98"/>
      <c r="AJ3104" s="98"/>
      <c r="AK3104" s="98"/>
    </row>
    <row r="3105" ht="14.25">
      <c r="A3105" s="98"/>
      <c r="B3105" s="98"/>
      <c r="C3105" s="98"/>
      <c r="D3105" s="98"/>
      <c r="E3105" s="98"/>
      <c r="F3105" s="98"/>
      <c r="G3105" s="98"/>
      <c r="H3105" s="98"/>
      <c r="I3105" s="98"/>
      <c r="J3105" s="98"/>
      <c r="K3105" s="98"/>
      <c r="L3105" s="98"/>
      <c r="M3105" s="98"/>
      <c r="R3105" s="98"/>
      <c r="S3105" s="98"/>
      <c r="T3105" s="98"/>
      <c r="U3105" s="98"/>
      <c r="V3105" s="98"/>
      <c r="W3105" s="98"/>
      <c r="X3105" s="98"/>
      <c r="Y3105" s="98"/>
      <c r="Z3105" s="98"/>
      <c r="AA3105" s="98"/>
      <c r="AE3105" s="98"/>
      <c r="AF3105" s="98"/>
      <c r="AG3105" s="98"/>
      <c r="AH3105" s="98"/>
      <c r="AI3105" s="98"/>
      <c r="AJ3105" s="98"/>
      <c r="AK3105" s="98"/>
    </row>
    <row r="3106" ht="14.25">
      <c r="A3106" s="98"/>
      <c r="B3106" s="98"/>
      <c r="C3106" s="98"/>
      <c r="D3106" s="98"/>
      <c r="E3106" s="98"/>
      <c r="F3106" s="98"/>
      <c r="G3106" s="98"/>
      <c r="H3106" s="98"/>
      <c r="I3106" s="98"/>
      <c r="J3106" s="98"/>
      <c r="K3106" s="98"/>
      <c r="L3106" s="98"/>
      <c r="M3106" s="98"/>
      <c r="R3106" s="98"/>
      <c r="S3106" s="98"/>
      <c r="T3106" s="98"/>
      <c r="U3106" s="98"/>
      <c r="V3106" s="98"/>
      <c r="W3106" s="98"/>
      <c r="X3106" s="98"/>
      <c r="Y3106" s="98"/>
      <c r="Z3106" s="98"/>
      <c r="AA3106" s="98"/>
      <c r="AE3106" s="98"/>
      <c r="AF3106" s="98"/>
      <c r="AG3106" s="98"/>
      <c r="AH3106" s="98"/>
      <c r="AI3106" s="98"/>
      <c r="AJ3106" s="98"/>
      <c r="AK3106" s="98"/>
    </row>
    <row r="3107" ht="14.25">
      <c r="A3107" s="98"/>
      <c r="B3107" s="98"/>
      <c r="C3107" s="98"/>
      <c r="D3107" s="98"/>
      <c r="E3107" s="98"/>
      <c r="F3107" s="98"/>
      <c r="G3107" s="98"/>
      <c r="H3107" s="98"/>
      <c r="I3107" s="98"/>
      <c r="J3107" s="98"/>
      <c r="K3107" s="98"/>
      <c r="L3107" s="98"/>
      <c r="M3107" s="98"/>
      <c r="R3107" s="98"/>
      <c r="S3107" s="98"/>
      <c r="T3107" s="98"/>
      <c r="U3107" s="98"/>
      <c r="V3107" s="98"/>
      <c r="W3107" s="98"/>
      <c r="X3107" s="98"/>
      <c r="Y3107" s="98"/>
      <c r="Z3107" s="98"/>
      <c r="AA3107" s="98"/>
      <c r="AE3107" s="98"/>
      <c r="AF3107" s="98"/>
      <c r="AG3107" s="98"/>
      <c r="AH3107" s="98"/>
      <c r="AI3107" s="98"/>
      <c r="AJ3107" s="98"/>
      <c r="AK3107" s="98"/>
    </row>
    <row r="3108" ht="14.25">
      <c r="A3108" s="98"/>
      <c r="B3108" s="98"/>
      <c r="C3108" s="98"/>
      <c r="D3108" s="98"/>
      <c r="E3108" s="98"/>
      <c r="F3108" s="98"/>
      <c r="G3108" s="98"/>
      <c r="H3108" s="98"/>
      <c r="I3108" s="98"/>
      <c r="J3108" s="98"/>
      <c r="K3108" s="98"/>
      <c r="L3108" s="98"/>
      <c r="M3108" s="98"/>
      <c r="R3108" s="98"/>
      <c r="S3108" s="98"/>
      <c r="T3108" s="98"/>
      <c r="U3108" s="98"/>
      <c r="V3108" s="98"/>
      <c r="W3108" s="98"/>
      <c r="X3108" s="98"/>
      <c r="Y3108" s="98"/>
      <c r="Z3108" s="98"/>
      <c r="AA3108" s="98"/>
      <c r="AE3108" s="98"/>
      <c r="AF3108" s="98"/>
      <c r="AG3108" s="98"/>
      <c r="AH3108" s="98"/>
      <c r="AI3108" s="98"/>
      <c r="AJ3108" s="98"/>
      <c r="AK3108" s="98"/>
    </row>
    <row r="3109" ht="14.25">
      <c r="A3109" s="98"/>
      <c r="B3109" s="98"/>
      <c r="C3109" s="98"/>
      <c r="D3109" s="98"/>
      <c r="E3109" s="98"/>
      <c r="F3109" s="98"/>
      <c r="G3109" s="98"/>
      <c r="H3109" s="98"/>
      <c r="I3109" s="98"/>
      <c r="J3109" s="98"/>
      <c r="K3109" s="98"/>
      <c r="L3109" s="98"/>
      <c r="M3109" s="98"/>
      <c r="R3109" s="98"/>
      <c r="S3109" s="98"/>
      <c r="T3109" s="98"/>
      <c r="U3109" s="98"/>
      <c r="V3109" s="98"/>
      <c r="W3109" s="98"/>
      <c r="X3109" s="98"/>
      <c r="Y3109" s="98"/>
      <c r="Z3109" s="98"/>
      <c r="AA3109" s="98"/>
      <c r="AE3109" s="98"/>
      <c r="AF3109" s="98"/>
      <c r="AG3109" s="98"/>
      <c r="AH3109" s="98"/>
      <c r="AI3109" s="98"/>
      <c r="AJ3109" s="98"/>
      <c r="AK3109" s="98"/>
    </row>
    <row r="3110" ht="14.25">
      <c r="A3110" s="98"/>
      <c r="B3110" s="98"/>
      <c r="C3110" s="98"/>
      <c r="D3110" s="98"/>
      <c r="E3110" s="98"/>
      <c r="F3110" s="98"/>
      <c r="G3110" s="98"/>
      <c r="H3110" s="98"/>
      <c r="I3110" s="98"/>
      <c r="J3110" s="98"/>
      <c r="K3110" s="98"/>
      <c r="L3110" s="98"/>
      <c r="M3110" s="98"/>
      <c r="R3110" s="98"/>
      <c r="S3110" s="98"/>
      <c r="T3110" s="98"/>
      <c r="U3110" s="98"/>
      <c r="V3110" s="98"/>
      <c r="W3110" s="98"/>
      <c r="X3110" s="98"/>
      <c r="Y3110" s="98"/>
      <c r="Z3110" s="98"/>
      <c r="AA3110" s="98"/>
      <c r="AE3110" s="98"/>
      <c r="AF3110" s="98"/>
      <c r="AG3110" s="98"/>
      <c r="AH3110" s="98"/>
      <c r="AI3110" s="98"/>
      <c r="AJ3110" s="98"/>
      <c r="AK3110" s="98"/>
    </row>
    <row r="3111" ht="14.25">
      <c r="A3111" s="98"/>
      <c r="B3111" s="98"/>
      <c r="C3111" s="98"/>
      <c r="D3111" s="98"/>
      <c r="E3111" s="98"/>
      <c r="F3111" s="98"/>
      <c r="G3111" s="98"/>
      <c r="H3111" s="98"/>
      <c r="I3111" s="98"/>
      <c r="J3111" s="98"/>
      <c r="K3111" s="98"/>
      <c r="L3111" s="98"/>
      <c r="M3111" s="98"/>
      <c r="R3111" s="98"/>
      <c r="S3111" s="98"/>
      <c r="T3111" s="98"/>
      <c r="U3111" s="98"/>
      <c r="V3111" s="98"/>
      <c r="W3111" s="98"/>
      <c r="X3111" s="98"/>
      <c r="Y3111" s="98"/>
      <c r="Z3111" s="98"/>
      <c r="AA3111" s="98"/>
      <c r="AE3111" s="98"/>
      <c r="AF3111" s="98"/>
      <c r="AG3111" s="98"/>
      <c r="AH3111" s="98"/>
      <c r="AI3111" s="98"/>
      <c r="AJ3111" s="98"/>
      <c r="AK3111" s="98"/>
    </row>
    <row r="3112" ht="14.25">
      <c r="A3112" s="98"/>
      <c r="B3112" s="98"/>
      <c r="C3112" s="98"/>
      <c r="D3112" s="98"/>
      <c r="E3112" s="98"/>
      <c r="F3112" s="98"/>
      <c r="G3112" s="98"/>
      <c r="H3112" s="98"/>
      <c r="I3112" s="98"/>
      <c r="J3112" s="98"/>
      <c r="K3112" s="98"/>
      <c r="L3112" s="98"/>
      <c r="M3112" s="98"/>
      <c r="R3112" s="98"/>
      <c r="S3112" s="98"/>
      <c r="T3112" s="98"/>
      <c r="U3112" s="98"/>
      <c r="V3112" s="98"/>
      <c r="W3112" s="98"/>
      <c r="X3112" s="98"/>
      <c r="Y3112" s="98"/>
      <c r="Z3112" s="98"/>
      <c r="AA3112" s="98"/>
      <c r="AE3112" s="98"/>
      <c r="AF3112" s="98"/>
      <c r="AG3112" s="98"/>
      <c r="AH3112" s="98"/>
      <c r="AI3112" s="98"/>
      <c r="AJ3112" s="98"/>
      <c r="AK3112" s="98"/>
    </row>
    <row r="3113" ht="14.25">
      <c r="A3113" s="98"/>
      <c r="B3113" s="98"/>
      <c r="C3113" s="98"/>
      <c r="D3113" s="98"/>
      <c r="E3113" s="98"/>
      <c r="F3113" s="98"/>
      <c r="G3113" s="98"/>
      <c r="H3113" s="98"/>
      <c r="I3113" s="98"/>
      <c r="J3113" s="98"/>
      <c r="K3113" s="98"/>
      <c r="L3113" s="98"/>
      <c r="M3113" s="98"/>
      <c r="R3113" s="98"/>
      <c r="S3113" s="98"/>
      <c r="T3113" s="98"/>
      <c r="U3113" s="98"/>
      <c r="V3113" s="98"/>
      <c r="W3113" s="98"/>
      <c r="X3113" s="98"/>
      <c r="Y3113" s="98"/>
      <c r="Z3113" s="98"/>
      <c r="AA3113" s="98"/>
      <c r="AE3113" s="98"/>
      <c r="AF3113" s="98"/>
      <c r="AG3113" s="98"/>
      <c r="AH3113" s="98"/>
      <c r="AI3113" s="98"/>
      <c r="AJ3113" s="98"/>
      <c r="AK3113" s="98"/>
    </row>
    <row r="3114" ht="14.25">
      <c r="A3114" s="98"/>
      <c r="B3114" s="98"/>
      <c r="C3114" s="98"/>
      <c r="D3114" s="98"/>
      <c r="E3114" s="98"/>
      <c r="F3114" s="98"/>
      <c r="G3114" s="98"/>
      <c r="H3114" s="98"/>
      <c r="I3114" s="98"/>
      <c r="J3114" s="98"/>
      <c r="K3114" s="98"/>
      <c r="L3114" s="98"/>
      <c r="M3114" s="98"/>
      <c r="R3114" s="98"/>
      <c r="S3114" s="98"/>
      <c r="T3114" s="98"/>
      <c r="U3114" s="98"/>
      <c r="V3114" s="98"/>
      <c r="W3114" s="98"/>
      <c r="X3114" s="98"/>
      <c r="Y3114" s="98"/>
      <c r="Z3114" s="98"/>
      <c r="AA3114" s="98"/>
      <c r="AE3114" s="98"/>
      <c r="AF3114" s="98"/>
      <c r="AG3114" s="98"/>
      <c r="AH3114" s="98"/>
      <c r="AI3114" s="98"/>
      <c r="AJ3114" s="98"/>
      <c r="AK3114" s="98"/>
    </row>
    <row r="3115" ht="14.25">
      <c r="A3115" s="98"/>
      <c r="B3115" s="98"/>
      <c r="C3115" s="98"/>
      <c r="D3115" s="98"/>
      <c r="E3115" s="98"/>
      <c r="F3115" s="98"/>
      <c r="G3115" s="98"/>
      <c r="H3115" s="98"/>
      <c r="I3115" s="98"/>
      <c r="J3115" s="98"/>
      <c r="K3115" s="98"/>
      <c r="L3115" s="98"/>
      <c r="M3115" s="98"/>
      <c r="R3115" s="98"/>
      <c r="S3115" s="98"/>
      <c r="T3115" s="98"/>
      <c r="U3115" s="98"/>
      <c r="V3115" s="98"/>
      <c r="W3115" s="98"/>
      <c r="X3115" s="98"/>
      <c r="Y3115" s="98"/>
      <c r="Z3115" s="98"/>
      <c r="AA3115" s="98"/>
      <c r="AE3115" s="98"/>
      <c r="AF3115" s="98"/>
      <c r="AG3115" s="98"/>
      <c r="AH3115" s="98"/>
      <c r="AI3115" s="98"/>
      <c r="AJ3115" s="98"/>
      <c r="AK3115" s="98"/>
    </row>
    <row r="3116" ht="14.25">
      <c r="A3116" s="98"/>
      <c r="B3116" s="98"/>
      <c r="C3116" s="98"/>
      <c r="D3116" s="98"/>
      <c r="E3116" s="98"/>
      <c r="F3116" s="98"/>
      <c r="G3116" s="98"/>
      <c r="H3116" s="98"/>
      <c r="I3116" s="98"/>
      <c r="J3116" s="98"/>
      <c r="K3116" s="98"/>
      <c r="L3116" s="98"/>
      <c r="M3116" s="98"/>
      <c r="R3116" s="98"/>
      <c r="S3116" s="98"/>
      <c r="T3116" s="98"/>
      <c r="U3116" s="98"/>
      <c r="V3116" s="98"/>
      <c r="W3116" s="98"/>
      <c r="X3116" s="98"/>
      <c r="Y3116" s="98"/>
      <c r="Z3116" s="98"/>
      <c r="AA3116" s="98"/>
      <c r="AE3116" s="98"/>
      <c r="AF3116" s="98"/>
      <c r="AG3116" s="98"/>
      <c r="AH3116" s="98"/>
      <c r="AI3116" s="98"/>
      <c r="AJ3116" s="98"/>
      <c r="AK3116" s="98"/>
    </row>
    <row r="3117" ht="14.25">
      <c r="A3117" s="98"/>
      <c r="B3117" s="98"/>
      <c r="C3117" s="98"/>
      <c r="D3117" s="98"/>
      <c r="E3117" s="98"/>
      <c r="F3117" s="98"/>
      <c r="G3117" s="98"/>
      <c r="H3117" s="98"/>
      <c r="I3117" s="98"/>
      <c r="J3117" s="98"/>
      <c r="K3117" s="98"/>
      <c r="L3117" s="98"/>
      <c r="M3117" s="98"/>
      <c r="R3117" s="98"/>
      <c r="S3117" s="98"/>
      <c r="T3117" s="98"/>
      <c r="U3117" s="98"/>
      <c r="V3117" s="98"/>
      <c r="W3117" s="98"/>
      <c r="X3117" s="98"/>
      <c r="Y3117" s="98"/>
      <c r="Z3117" s="98"/>
      <c r="AA3117" s="98"/>
      <c r="AE3117" s="98"/>
      <c r="AF3117" s="98"/>
      <c r="AG3117" s="98"/>
      <c r="AH3117" s="98"/>
      <c r="AI3117" s="98"/>
      <c r="AJ3117" s="98"/>
      <c r="AK3117" s="98"/>
    </row>
    <row r="3118" ht="14.25">
      <c r="A3118" s="98"/>
      <c r="B3118" s="98"/>
      <c r="C3118" s="98"/>
      <c r="D3118" s="98"/>
      <c r="E3118" s="98"/>
      <c r="F3118" s="98"/>
      <c r="G3118" s="98"/>
      <c r="H3118" s="98"/>
      <c r="I3118" s="98"/>
      <c r="J3118" s="98"/>
      <c r="K3118" s="98"/>
      <c r="L3118" s="98"/>
      <c r="M3118" s="98"/>
      <c r="R3118" s="98"/>
      <c r="S3118" s="98"/>
      <c r="T3118" s="98"/>
      <c r="U3118" s="98"/>
      <c r="V3118" s="98"/>
      <c r="W3118" s="98"/>
      <c r="X3118" s="98"/>
      <c r="Y3118" s="98"/>
      <c r="Z3118" s="98"/>
      <c r="AA3118" s="98"/>
      <c r="AE3118" s="98"/>
      <c r="AF3118" s="98"/>
      <c r="AG3118" s="98"/>
      <c r="AH3118" s="98"/>
      <c r="AI3118" s="98"/>
      <c r="AJ3118" s="98"/>
      <c r="AK3118" s="98"/>
    </row>
    <row r="3119" ht="14.25">
      <c r="A3119" s="98"/>
      <c r="B3119" s="98"/>
      <c r="C3119" s="98"/>
      <c r="D3119" s="98"/>
      <c r="E3119" s="98"/>
      <c r="F3119" s="98"/>
      <c r="G3119" s="98"/>
      <c r="H3119" s="98"/>
      <c r="I3119" s="98"/>
      <c r="J3119" s="98"/>
      <c r="K3119" s="98"/>
      <c r="L3119" s="98"/>
      <c r="M3119" s="98"/>
      <c r="R3119" s="98"/>
      <c r="S3119" s="98"/>
      <c r="T3119" s="98"/>
      <c r="U3119" s="98"/>
      <c r="V3119" s="98"/>
      <c r="W3119" s="98"/>
      <c r="X3119" s="98"/>
      <c r="Y3119" s="98"/>
      <c r="Z3119" s="98"/>
      <c r="AA3119" s="98"/>
      <c r="AE3119" s="98"/>
      <c r="AF3119" s="98"/>
      <c r="AG3119" s="98"/>
      <c r="AH3119" s="98"/>
      <c r="AI3119" s="98"/>
      <c r="AJ3119" s="98"/>
      <c r="AK3119" s="98"/>
    </row>
    <row r="3120" ht="14.25">
      <c r="A3120" s="98"/>
      <c r="B3120" s="98"/>
      <c r="C3120" s="98"/>
      <c r="D3120" s="98"/>
      <c r="E3120" s="98"/>
      <c r="F3120" s="98"/>
      <c r="G3120" s="98"/>
      <c r="H3120" s="98"/>
      <c r="I3120" s="98"/>
      <c r="J3120" s="98"/>
      <c r="K3120" s="98"/>
      <c r="L3120" s="98"/>
      <c r="M3120" s="98"/>
      <c r="R3120" s="98"/>
      <c r="S3120" s="98"/>
      <c r="T3120" s="98"/>
      <c r="U3120" s="98"/>
      <c r="V3120" s="98"/>
      <c r="W3120" s="98"/>
      <c r="X3120" s="98"/>
      <c r="Y3120" s="98"/>
      <c r="Z3120" s="98"/>
      <c r="AA3120" s="98"/>
      <c r="AE3120" s="98"/>
      <c r="AF3120" s="98"/>
      <c r="AG3120" s="98"/>
      <c r="AH3120" s="98"/>
      <c r="AI3120" s="98"/>
      <c r="AJ3120" s="98"/>
      <c r="AK3120" s="98"/>
    </row>
    <row r="3121" ht="14.25">
      <c r="A3121" s="98"/>
      <c r="B3121" s="98"/>
      <c r="C3121" s="98"/>
      <c r="D3121" s="98"/>
      <c r="E3121" s="98"/>
      <c r="F3121" s="98"/>
      <c r="G3121" s="98"/>
      <c r="H3121" s="98"/>
      <c r="I3121" s="98"/>
      <c r="J3121" s="98"/>
      <c r="K3121" s="98"/>
      <c r="L3121" s="98"/>
      <c r="M3121" s="98"/>
      <c r="R3121" s="98"/>
      <c r="S3121" s="98"/>
      <c r="T3121" s="98"/>
      <c r="U3121" s="98"/>
      <c r="V3121" s="98"/>
      <c r="W3121" s="98"/>
      <c r="X3121" s="98"/>
      <c r="Y3121" s="98"/>
      <c r="Z3121" s="98"/>
      <c r="AA3121" s="98"/>
      <c r="AE3121" s="98"/>
      <c r="AF3121" s="98"/>
      <c r="AG3121" s="98"/>
      <c r="AH3121" s="98"/>
      <c r="AI3121" s="98"/>
      <c r="AJ3121" s="98"/>
      <c r="AK3121" s="98"/>
    </row>
    <row r="3122" ht="14.25">
      <c r="A3122" s="98"/>
      <c r="B3122" s="98"/>
      <c r="C3122" s="98"/>
      <c r="D3122" s="98"/>
      <c r="E3122" s="98"/>
      <c r="F3122" s="98"/>
      <c r="G3122" s="98"/>
      <c r="H3122" s="98"/>
      <c r="I3122" s="98"/>
      <c r="J3122" s="98"/>
      <c r="K3122" s="98"/>
      <c r="L3122" s="98"/>
      <c r="M3122" s="98"/>
      <c r="R3122" s="98"/>
      <c r="S3122" s="98"/>
      <c r="T3122" s="98"/>
      <c r="U3122" s="98"/>
      <c r="V3122" s="98"/>
      <c r="W3122" s="98"/>
      <c r="X3122" s="98"/>
      <c r="Y3122" s="98"/>
      <c r="Z3122" s="98"/>
      <c r="AA3122" s="98"/>
      <c r="AE3122" s="98"/>
      <c r="AF3122" s="98"/>
      <c r="AG3122" s="98"/>
      <c r="AH3122" s="98"/>
      <c r="AI3122" s="98"/>
      <c r="AJ3122" s="98"/>
      <c r="AK3122" s="98"/>
    </row>
    <row r="3123" ht="14.25">
      <c r="A3123" s="98"/>
      <c r="B3123" s="98"/>
      <c r="C3123" s="98"/>
      <c r="D3123" s="98"/>
      <c r="E3123" s="98"/>
      <c r="F3123" s="98"/>
      <c r="G3123" s="98"/>
      <c r="H3123" s="98"/>
      <c r="I3123" s="98"/>
      <c r="J3123" s="98"/>
      <c r="K3123" s="98"/>
      <c r="L3123" s="98"/>
      <c r="M3123" s="98"/>
      <c r="R3123" s="98"/>
      <c r="S3123" s="98"/>
      <c r="T3123" s="98"/>
      <c r="U3123" s="98"/>
      <c r="V3123" s="98"/>
      <c r="W3123" s="98"/>
      <c r="X3123" s="98"/>
      <c r="Y3123" s="98"/>
      <c r="Z3123" s="98"/>
      <c r="AA3123" s="98"/>
      <c r="AE3123" s="98"/>
      <c r="AF3123" s="98"/>
      <c r="AG3123" s="98"/>
      <c r="AH3123" s="98"/>
      <c r="AI3123" s="98"/>
      <c r="AJ3123" s="98"/>
      <c r="AK3123" s="98"/>
    </row>
    <row r="3124" ht="14.25">
      <c r="A3124" s="98"/>
      <c r="B3124" s="98"/>
      <c r="C3124" s="98"/>
      <c r="D3124" s="98"/>
      <c r="E3124" s="98"/>
      <c r="F3124" s="98"/>
      <c r="G3124" s="98"/>
      <c r="H3124" s="98"/>
      <c r="I3124" s="98"/>
      <c r="J3124" s="98"/>
      <c r="K3124" s="98"/>
      <c r="L3124" s="98"/>
      <c r="M3124" s="98"/>
      <c r="R3124" s="98"/>
      <c r="S3124" s="98"/>
      <c r="T3124" s="98"/>
      <c r="U3124" s="98"/>
      <c r="V3124" s="98"/>
      <c r="W3124" s="98"/>
      <c r="X3124" s="98"/>
      <c r="Y3124" s="98"/>
      <c r="Z3124" s="98"/>
      <c r="AA3124" s="98"/>
      <c r="AE3124" s="98"/>
      <c r="AF3124" s="98"/>
      <c r="AG3124" s="98"/>
      <c r="AH3124" s="98"/>
      <c r="AI3124" s="98"/>
      <c r="AJ3124" s="98"/>
      <c r="AK3124" s="98"/>
    </row>
    <row r="3125" ht="14.25">
      <c r="A3125" s="98"/>
      <c r="B3125" s="98"/>
      <c r="C3125" s="98"/>
      <c r="D3125" s="98"/>
      <c r="E3125" s="98"/>
      <c r="F3125" s="98"/>
      <c r="G3125" s="98"/>
      <c r="H3125" s="98"/>
      <c r="I3125" s="98"/>
      <c r="J3125" s="98"/>
      <c r="K3125" s="98"/>
      <c r="L3125" s="98"/>
      <c r="M3125" s="98"/>
      <c r="R3125" s="98"/>
      <c r="S3125" s="98"/>
      <c r="T3125" s="98"/>
      <c r="U3125" s="98"/>
      <c r="V3125" s="98"/>
      <c r="W3125" s="98"/>
      <c r="X3125" s="98"/>
      <c r="Y3125" s="98"/>
      <c r="Z3125" s="98"/>
      <c r="AA3125" s="98"/>
      <c r="AE3125" s="98"/>
      <c r="AF3125" s="98"/>
      <c r="AG3125" s="98"/>
      <c r="AH3125" s="98"/>
      <c r="AI3125" s="98"/>
      <c r="AJ3125" s="98"/>
      <c r="AK3125" s="98"/>
    </row>
    <row r="3126" ht="14.25">
      <c r="A3126" s="98"/>
      <c r="B3126" s="98"/>
      <c r="C3126" s="98"/>
      <c r="D3126" s="98"/>
      <c r="E3126" s="98"/>
      <c r="F3126" s="98"/>
      <c r="G3126" s="98"/>
      <c r="H3126" s="98"/>
      <c r="I3126" s="98"/>
      <c r="J3126" s="98"/>
      <c r="K3126" s="98"/>
      <c r="L3126" s="98"/>
      <c r="M3126" s="98"/>
      <c r="R3126" s="98"/>
      <c r="S3126" s="98"/>
      <c r="T3126" s="98"/>
      <c r="U3126" s="98"/>
      <c r="V3126" s="98"/>
      <c r="W3126" s="98"/>
      <c r="X3126" s="98"/>
      <c r="Y3126" s="98"/>
      <c r="Z3126" s="98"/>
      <c r="AA3126" s="98"/>
      <c r="AE3126" s="98"/>
      <c r="AF3126" s="98"/>
      <c r="AG3126" s="98"/>
      <c r="AH3126" s="98"/>
      <c r="AI3126" s="98"/>
      <c r="AJ3126" s="98"/>
      <c r="AK3126" s="98"/>
    </row>
    <row r="3127" ht="14.25">
      <c r="A3127" s="98"/>
      <c r="B3127" s="98"/>
      <c r="C3127" s="98"/>
      <c r="D3127" s="98"/>
      <c r="E3127" s="98"/>
      <c r="F3127" s="98"/>
      <c r="G3127" s="98"/>
      <c r="H3127" s="98"/>
      <c r="I3127" s="98"/>
      <c r="J3127" s="98"/>
      <c r="K3127" s="98"/>
      <c r="L3127" s="98"/>
      <c r="M3127" s="98"/>
      <c r="R3127" s="98"/>
      <c r="S3127" s="98"/>
      <c r="T3127" s="98"/>
      <c r="U3127" s="98"/>
      <c r="V3127" s="98"/>
      <c r="W3127" s="98"/>
      <c r="X3127" s="98"/>
      <c r="Y3127" s="98"/>
      <c r="Z3127" s="98"/>
      <c r="AA3127" s="98"/>
      <c r="AE3127" s="98"/>
      <c r="AF3127" s="98"/>
      <c r="AG3127" s="98"/>
      <c r="AH3127" s="98"/>
      <c r="AI3127" s="98"/>
      <c r="AJ3127" s="98"/>
      <c r="AK3127" s="98"/>
    </row>
    <row r="3128" ht="14.25">
      <c r="A3128" s="98"/>
      <c r="B3128" s="98"/>
      <c r="C3128" s="98"/>
      <c r="D3128" s="98"/>
      <c r="E3128" s="98"/>
      <c r="F3128" s="98"/>
      <c r="G3128" s="98"/>
      <c r="H3128" s="98"/>
      <c r="I3128" s="98"/>
      <c r="J3128" s="98"/>
      <c r="K3128" s="98"/>
      <c r="L3128" s="98"/>
      <c r="M3128" s="98"/>
      <c r="R3128" s="98"/>
      <c r="S3128" s="98"/>
      <c r="T3128" s="98"/>
      <c r="U3128" s="98"/>
      <c r="V3128" s="98"/>
      <c r="W3128" s="98"/>
      <c r="X3128" s="98"/>
      <c r="Y3128" s="98"/>
      <c r="Z3128" s="98"/>
      <c r="AA3128" s="98"/>
      <c r="AE3128" s="98"/>
      <c r="AF3128" s="98"/>
      <c r="AG3128" s="98"/>
      <c r="AH3128" s="98"/>
      <c r="AI3128" s="98"/>
      <c r="AJ3128" s="98"/>
      <c r="AK3128" s="98"/>
    </row>
    <row r="3129" ht="14.25">
      <c r="A3129" s="98"/>
      <c r="B3129" s="98"/>
      <c r="C3129" s="98"/>
      <c r="D3129" s="98"/>
      <c r="E3129" s="98"/>
      <c r="F3129" s="98"/>
      <c r="G3129" s="98"/>
      <c r="H3129" s="98"/>
      <c r="I3129" s="98"/>
      <c r="J3129" s="98"/>
      <c r="K3129" s="98"/>
      <c r="L3129" s="98"/>
      <c r="M3129" s="98"/>
      <c r="R3129" s="98"/>
      <c r="S3129" s="98"/>
      <c r="T3129" s="98"/>
      <c r="U3129" s="98"/>
      <c r="V3129" s="98"/>
      <c r="W3129" s="98"/>
      <c r="X3129" s="98"/>
      <c r="Y3129" s="98"/>
      <c r="Z3129" s="98"/>
      <c r="AA3129" s="98"/>
      <c r="AE3129" s="98"/>
      <c r="AF3129" s="98"/>
      <c r="AG3129" s="98"/>
      <c r="AH3129" s="98"/>
      <c r="AI3129" s="98"/>
      <c r="AJ3129" s="98"/>
      <c r="AK3129" s="98"/>
    </row>
    <row r="3130" ht="14.25">
      <c r="A3130" s="98"/>
      <c r="B3130" s="98"/>
      <c r="C3130" s="98"/>
      <c r="D3130" s="98"/>
      <c r="E3130" s="98"/>
      <c r="F3130" s="98"/>
      <c r="G3130" s="98"/>
      <c r="H3130" s="98"/>
      <c r="I3130" s="98"/>
      <c r="J3130" s="98"/>
      <c r="K3130" s="98"/>
      <c r="L3130" s="98"/>
      <c r="M3130" s="98"/>
      <c r="R3130" s="98"/>
      <c r="S3130" s="98"/>
      <c r="T3130" s="98"/>
      <c r="U3130" s="98"/>
      <c r="V3130" s="98"/>
      <c r="W3130" s="98"/>
      <c r="X3130" s="98"/>
      <c r="Y3130" s="98"/>
      <c r="Z3130" s="98"/>
      <c r="AA3130" s="98"/>
      <c r="AE3130" s="98"/>
      <c r="AF3130" s="98"/>
      <c r="AG3130" s="98"/>
      <c r="AH3130" s="98"/>
      <c r="AI3130" s="98"/>
      <c r="AJ3130" s="98"/>
      <c r="AK3130" s="98"/>
    </row>
    <row r="3131" ht="14.25">
      <c r="A3131" s="98"/>
      <c r="B3131" s="98"/>
      <c r="C3131" s="98"/>
      <c r="D3131" s="98"/>
      <c r="E3131" s="98"/>
      <c r="F3131" s="98"/>
      <c r="G3131" s="98"/>
      <c r="H3131" s="98"/>
      <c r="I3131" s="98"/>
      <c r="J3131" s="98"/>
      <c r="K3131" s="98"/>
      <c r="L3131" s="98"/>
      <c r="M3131" s="98"/>
      <c r="R3131" s="98"/>
      <c r="S3131" s="98"/>
      <c r="T3131" s="98"/>
      <c r="U3131" s="98"/>
      <c r="V3131" s="98"/>
      <c r="W3131" s="98"/>
      <c r="X3131" s="98"/>
      <c r="Y3131" s="98"/>
      <c r="Z3131" s="98"/>
      <c r="AA3131" s="98"/>
      <c r="AE3131" s="98"/>
      <c r="AF3131" s="98"/>
      <c r="AG3131" s="98"/>
      <c r="AH3131" s="98"/>
      <c r="AI3131" s="98"/>
      <c r="AJ3131" s="98"/>
      <c r="AK3131" s="98"/>
    </row>
    <row r="3132" ht="14.25">
      <c r="A3132" s="98"/>
      <c r="B3132" s="98"/>
      <c r="C3132" s="98"/>
      <c r="D3132" s="98"/>
      <c r="E3132" s="98"/>
      <c r="F3132" s="98"/>
      <c r="G3132" s="98"/>
      <c r="H3132" s="98"/>
      <c r="I3132" s="98"/>
      <c r="J3132" s="98"/>
      <c r="K3132" s="98"/>
      <c r="L3132" s="98"/>
      <c r="M3132" s="98"/>
      <c r="R3132" s="98"/>
      <c r="S3132" s="98"/>
      <c r="T3132" s="98"/>
      <c r="U3132" s="98"/>
      <c r="V3132" s="98"/>
      <c r="W3132" s="98"/>
      <c r="X3132" s="98"/>
      <c r="Y3132" s="98"/>
      <c r="Z3132" s="98"/>
      <c r="AA3132" s="98"/>
      <c r="AE3132" s="98"/>
      <c r="AF3132" s="98"/>
      <c r="AG3132" s="98"/>
      <c r="AH3132" s="98"/>
      <c r="AI3132" s="98"/>
      <c r="AJ3132" s="98"/>
      <c r="AK3132" s="98"/>
    </row>
    <row r="3133" ht="14.25">
      <c r="A3133" s="98"/>
      <c r="B3133" s="98"/>
      <c r="C3133" s="98"/>
      <c r="D3133" s="98"/>
      <c r="E3133" s="98"/>
      <c r="F3133" s="98"/>
      <c r="G3133" s="98"/>
      <c r="H3133" s="98"/>
      <c r="I3133" s="98"/>
      <c r="J3133" s="98"/>
      <c r="K3133" s="98"/>
      <c r="L3133" s="98"/>
      <c r="M3133" s="98"/>
      <c r="R3133" s="98"/>
      <c r="S3133" s="98"/>
      <c r="T3133" s="98"/>
      <c r="U3133" s="98"/>
      <c r="V3133" s="98"/>
      <c r="W3133" s="98"/>
      <c r="X3133" s="98"/>
      <c r="Y3133" s="98"/>
      <c r="Z3133" s="98"/>
      <c r="AA3133" s="98"/>
      <c r="AE3133" s="98"/>
      <c r="AF3133" s="98"/>
      <c r="AG3133" s="98"/>
      <c r="AH3133" s="98"/>
      <c r="AI3133" s="98"/>
      <c r="AJ3133" s="98"/>
      <c r="AK3133" s="98"/>
    </row>
    <row r="3134" ht="14.25">
      <c r="A3134" s="98"/>
      <c r="B3134" s="98"/>
      <c r="C3134" s="98"/>
      <c r="D3134" s="98"/>
      <c r="E3134" s="98"/>
      <c r="F3134" s="98"/>
      <c r="G3134" s="98"/>
      <c r="H3134" s="98"/>
      <c r="I3134" s="98"/>
      <c r="J3134" s="98"/>
      <c r="K3134" s="98"/>
      <c r="L3134" s="98"/>
      <c r="M3134" s="98"/>
      <c r="R3134" s="98"/>
      <c r="S3134" s="98"/>
      <c r="T3134" s="98"/>
      <c r="U3134" s="98"/>
      <c r="V3134" s="98"/>
      <c r="W3134" s="98"/>
      <c r="X3134" s="98"/>
      <c r="Y3134" s="98"/>
      <c r="Z3134" s="98"/>
      <c r="AA3134" s="98"/>
      <c r="AE3134" s="98"/>
      <c r="AF3134" s="98"/>
      <c r="AG3134" s="98"/>
      <c r="AH3134" s="98"/>
      <c r="AI3134" s="98"/>
      <c r="AJ3134" s="98"/>
      <c r="AK3134" s="98"/>
    </row>
    <row r="3135" ht="14.25">
      <c r="A3135" s="98"/>
      <c r="B3135" s="98"/>
      <c r="C3135" s="98"/>
      <c r="D3135" s="98"/>
      <c r="E3135" s="98"/>
      <c r="F3135" s="98"/>
      <c r="G3135" s="98"/>
      <c r="H3135" s="98"/>
      <c r="I3135" s="98"/>
      <c r="J3135" s="98"/>
      <c r="K3135" s="98"/>
      <c r="L3135" s="98"/>
      <c r="M3135" s="98"/>
      <c r="R3135" s="98"/>
      <c r="S3135" s="98"/>
      <c r="T3135" s="98"/>
      <c r="U3135" s="98"/>
      <c r="V3135" s="98"/>
      <c r="W3135" s="98"/>
      <c r="X3135" s="98"/>
      <c r="Y3135" s="98"/>
      <c r="Z3135" s="98"/>
      <c r="AA3135" s="98"/>
      <c r="AE3135" s="98"/>
      <c r="AF3135" s="98"/>
      <c r="AG3135" s="98"/>
      <c r="AH3135" s="98"/>
      <c r="AI3135" s="98"/>
      <c r="AJ3135" s="98"/>
      <c r="AK3135" s="98"/>
    </row>
    <row r="3136" ht="14.25">
      <c r="A3136" s="98"/>
      <c r="B3136" s="98"/>
      <c r="C3136" s="98"/>
      <c r="D3136" s="98"/>
      <c r="E3136" s="98"/>
      <c r="F3136" s="98"/>
      <c r="G3136" s="98"/>
      <c r="H3136" s="98"/>
      <c r="I3136" s="98"/>
      <c r="J3136" s="98"/>
      <c r="K3136" s="98"/>
      <c r="L3136" s="98"/>
      <c r="M3136" s="98"/>
      <c r="R3136" s="98"/>
      <c r="S3136" s="98"/>
      <c r="T3136" s="98"/>
      <c r="U3136" s="98"/>
      <c r="V3136" s="98"/>
      <c r="W3136" s="98"/>
      <c r="X3136" s="98"/>
      <c r="Y3136" s="98"/>
      <c r="Z3136" s="98"/>
      <c r="AA3136" s="98"/>
      <c r="AE3136" s="98"/>
      <c r="AF3136" s="98"/>
      <c r="AG3136" s="98"/>
      <c r="AH3136" s="98"/>
      <c r="AI3136" s="98"/>
      <c r="AJ3136" s="98"/>
      <c r="AK3136" s="98"/>
    </row>
    <row r="3137" ht="14.25">
      <c r="A3137" s="98"/>
      <c r="B3137" s="98"/>
      <c r="C3137" s="98"/>
      <c r="D3137" s="98"/>
      <c r="E3137" s="98"/>
      <c r="F3137" s="98"/>
      <c r="G3137" s="98"/>
      <c r="H3137" s="98"/>
      <c r="I3137" s="98"/>
      <c r="J3137" s="98"/>
      <c r="K3137" s="98"/>
      <c r="L3137" s="98"/>
      <c r="M3137" s="98"/>
      <c r="R3137" s="98"/>
      <c r="S3137" s="98"/>
      <c r="T3137" s="98"/>
      <c r="U3137" s="98"/>
      <c r="V3137" s="98"/>
      <c r="W3137" s="98"/>
      <c r="X3137" s="98"/>
      <c r="Y3137" s="98"/>
      <c r="Z3137" s="98"/>
      <c r="AA3137" s="98"/>
      <c r="AE3137" s="98"/>
      <c r="AF3137" s="98"/>
      <c r="AG3137" s="98"/>
      <c r="AH3137" s="98"/>
      <c r="AI3137" s="98"/>
      <c r="AJ3137" s="98"/>
      <c r="AK3137" s="98"/>
    </row>
    <row r="3138" ht="14.25">
      <c r="A3138" s="98"/>
      <c r="B3138" s="98"/>
      <c r="C3138" s="98"/>
      <c r="D3138" s="98"/>
      <c r="E3138" s="98"/>
      <c r="F3138" s="98"/>
      <c r="G3138" s="98"/>
      <c r="H3138" s="98"/>
      <c r="I3138" s="98"/>
      <c r="J3138" s="98"/>
      <c r="K3138" s="98"/>
      <c r="L3138" s="98"/>
      <c r="M3138" s="98"/>
      <c r="R3138" s="98"/>
      <c r="S3138" s="98"/>
      <c r="T3138" s="98"/>
      <c r="U3138" s="98"/>
      <c r="V3138" s="98"/>
      <c r="W3138" s="98"/>
      <c r="X3138" s="98"/>
      <c r="Y3138" s="98"/>
      <c r="Z3138" s="98"/>
      <c r="AA3138" s="98"/>
      <c r="AE3138" s="98"/>
      <c r="AF3138" s="98"/>
      <c r="AG3138" s="98"/>
      <c r="AH3138" s="98"/>
      <c r="AI3138" s="98"/>
      <c r="AJ3138" s="98"/>
      <c r="AK3138" s="98"/>
    </row>
    <row r="3139" ht="14.25">
      <c r="A3139" s="98"/>
      <c r="B3139" s="98"/>
      <c r="C3139" s="98"/>
      <c r="D3139" s="98"/>
      <c r="E3139" s="98"/>
      <c r="F3139" s="98"/>
      <c r="G3139" s="98"/>
      <c r="H3139" s="98"/>
      <c r="I3139" s="98"/>
      <c r="J3139" s="98"/>
      <c r="K3139" s="98"/>
      <c r="L3139" s="98"/>
      <c r="M3139" s="98"/>
      <c r="R3139" s="98"/>
      <c r="S3139" s="98"/>
      <c r="T3139" s="98"/>
      <c r="U3139" s="98"/>
      <c r="V3139" s="98"/>
      <c r="W3139" s="98"/>
      <c r="X3139" s="98"/>
      <c r="Y3139" s="98"/>
      <c r="Z3139" s="98"/>
      <c r="AA3139" s="98"/>
      <c r="AE3139" s="98"/>
      <c r="AF3139" s="98"/>
      <c r="AG3139" s="98"/>
      <c r="AH3139" s="98"/>
      <c r="AI3139" s="98"/>
      <c r="AJ3139" s="98"/>
      <c r="AK3139" s="98"/>
    </row>
    <row r="3140" ht="14.25">
      <c r="A3140" s="98"/>
      <c r="B3140" s="98"/>
      <c r="C3140" s="98"/>
      <c r="D3140" s="98"/>
      <c r="E3140" s="98"/>
      <c r="F3140" s="98"/>
      <c r="G3140" s="98"/>
      <c r="H3140" s="98"/>
      <c r="I3140" s="98"/>
      <c r="J3140" s="98"/>
      <c r="K3140" s="98"/>
      <c r="L3140" s="98"/>
      <c r="M3140" s="98"/>
      <c r="R3140" s="98"/>
      <c r="S3140" s="98"/>
      <c r="T3140" s="98"/>
      <c r="U3140" s="98"/>
      <c r="V3140" s="98"/>
      <c r="W3140" s="98"/>
      <c r="X3140" s="98"/>
      <c r="Y3140" s="98"/>
      <c r="Z3140" s="98"/>
      <c r="AA3140" s="98"/>
      <c r="AE3140" s="98"/>
      <c r="AF3140" s="98"/>
      <c r="AG3140" s="98"/>
      <c r="AH3140" s="98"/>
      <c r="AI3140" s="98"/>
      <c r="AJ3140" s="98"/>
      <c r="AK3140" s="98"/>
    </row>
    <row r="3141" ht="14.25">
      <c r="A3141" s="98"/>
      <c r="B3141" s="98"/>
      <c r="C3141" s="98"/>
      <c r="D3141" s="98"/>
      <c r="E3141" s="98"/>
      <c r="F3141" s="98"/>
      <c r="G3141" s="98"/>
      <c r="H3141" s="98"/>
      <c r="I3141" s="98"/>
      <c r="J3141" s="98"/>
      <c r="K3141" s="98"/>
      <c r="L3141" s="98"/>
      <c r="M3141" s="98"/>
      <c r="R3141" s="98"/>
      <c r="S3141" s="98"/>
      <c r="T3141" s="98"/>
      <c r="U3141" s="98"/>
      <c r="V3141" s="98"/>
      <c r="W3141" s="98"/>
      <c r="X3141" s="98"/>
      <c r="Y3141" s="98"/>
      <c r="Z3141" s="98"/>
      <c r="AA3141" s="98"/>
      <c r="AE3141" s="98"/>
      <c r="AF3141" s="98"/>
      <c r="AG3141" s="98"/>
      <c r="AH3141" s="98"/>
      <c r="AI3141" s="98"/>
      <c r="AJ3141" s="98"/>
      <c r="AK3141" s="98"/>
    </row>
    <row r="3142" ht="14.25">
      <c r="A3142" s="98"/>
      <c r="B3142" s="98"/>
      <c r="C3142" s="98"/>
      <c r="D3142" s="98"/>
      <c r="E3142" s="98"/>
      <c r="F3142" s="98"/>
      <c r="G3142" s="98"/>
      <c r="H3142" s="98"/>
      <c r="I3142" s="98"/>
      <c r="J3142" s="98"/>
      <c r="K3142" s="98"/>
      <c r="L3142" s="98"/>
      <c r="M3142" s="98"/>
      <c r="R3142" s="98"/>
      <c r="S3142" s="98"/>
      <c r="T3142" s="98"/>
      <c r="U3142" s="98"/>
      <c r="V3142" s="98"/>
      <c r="W3142" s="98"/>
      <c r="X3142" s="98"/>
      <c r="Y3142" s="98"/>
      <c r="Z3142" s="98"/>
      <c r="AA3142" s="98"/>
      <c r="AE3142" s="98"/>
      <c r="AF3142" s="98"/>
      <c r="AG3142" s="98"/>
      <c r="AH3142" s="98"/>
      <c r="AI3142" s="98"/>
      <c r="AJ3142" s="98"/>
      <c r="AK3142" s="98"/>
    </row>
    <row r="3143" ht="14.25">
      <c r="A3143" s="98"/>
      <c r="B3143" s="98"/>
      <c r="C3143" s="98"/>
      <c r="D3143" s="98"/>
      <c r="E3143" s="98"/>
      <c r="F3143" s="98"/>
      <c r="G3143" s="98"/>
      <c r="H3143" s="98"/>
      <c r="I3143" s="98"/>
      <c r="J3143" s="98"/>
      <c r="K3143" s="98"/>
      <c r="L3143" s="98"/>
      <c r="M3143" s="98"/>
      <c r="R3143" s="98"/>
      <c r="S3143" s="98"/>
      <c r="T3143" s="98"/>
      <c r="U3143" s="98"/>
      <c r="V3143" s="98"/>
      <c r="W3143" s="98"/>
      <c r="X3143" s="98"/>
      <c r="Y3143" s="98"/>
      <c r="Z3143" s="98"/>
      <c r="AA3143" s="98"/>
      <c r="AE3143" s="98"/>
      <c r="AF3143" s="98"/>
      <c r="AG3143" s="98"/>
      <c r="AH3143" s="98"/>
      <c r="AI3143" s="98"/>
      <c r="AJ3143" s="98"/>
      <c r="AK3143" s="98"/>
    </row>
    <row r="3144" ht="14.25">
      <c r="A3144" s="98"/>
      <c r="B3144" s="98"/>
      <c r="C3144" s="98"/>
      <c r="D3144" s="98"/>
      <c r="E3144" s="98"/>
      <c r="F3144" s="98"/>
      <c r="G3144" s="98"/>
      <c r="H3144" s="98"/>
      <c r="I3144" s="98"/>
      <c r="J3144" s="98"/>
      <c r="K3144" s="98"/>
      <c r="L3144" s="98"/>
      <c r="M3144" s="98"/>
      <c r="R3144" s="98"/>
      <c r="S3144" s="98"/>
      <c r="T3144" s="98"/>
      <c r="U3144" s="98"/>
      <c r="V3144" s="98"/>
      <c r="W3144" s="98"/>
      <c r="X3144" s="98"/>
      <c r="Y3144" s="98"/>
      <c r="Z3144" s="98"/>
      <c r="AA3144" s="98"/>
      <c r="AE3144" s="98"/>
      <c r="AF3144" s="98"/>
      <c r="AG3144" s="98"/>
      <c r="AH3144" s="98"/>
      <c r="AI3144" s="98"/>
      <c r="AJ3144" s="98"/>
      <c r="AK3144" s="98"/>
    </row>
    <row r="3145" ht="14.25">
      <c r="A3145" s="98"/>
      <c r="B3145" s="98"/>
      <c r="C3145" s="98"/>
      <c r="D3145" s="98"/>
      <c r="E3145" s="98"/>
      <c r="F3145" s="98"/>
      <c r="G3145" s="98"/>
      <c r="H3145" s="98"/>
      <c r="I3145" s="98"/>
      <c r="J3145" s="98"/>
      <c r="K3145" s="98"/>
      <c r="L3145" s="98"/>
      <c r="M3145" s="98"/>
      <c r="R3145" s="98"/>
      <c r="S3145" s="98"/>
      <c r="T3145" s="98"/>
      <c r="U3145" s="98"/>
      <c r="V3145" s="98"/>
      <c r="W3145" s="98"/>
      <c r="X3145" s="98"/>
      <c r="Y3145" s="98"/>
      <c r="Z3145" s="98"/>
      <c r="AA3145" s="98"/>
      <c r="AE3145" s="98"/>
      <c r="AF3145" s="98"/>
      <c r="AG3145" s="98"/>
      <c r="AH3145" s="98"/>
      <c r="AI3145" s="98"/>
      <c r="AJ3145" s="98"/>
      <c r="AK3145" s="98"/>
    </row>
    <row r="3146" ht="14.25">
      <c r="A3146" s="98"/>
      <c r="B3146" s="98"/>
      <c r="C3146" s="98"/>
      <c r="D3146" s="98"/>
      <c r="E3146" s="98"/>
      <c r="F3146" s="98"/>
      <c r="G3146" s="98"/>
      <c r="H3146" s="98"/>
      <c r="I3146" s="98"/>
      <c r="J3146" s="98"/>
      <c r="K3146" s="98"/>
      <c r="L3146" s="98"/>
      <c r="M3146" s="98"/>
      <c r="R3146" s="98"/>
      <c r="S3146" s="98"/>
      <c r="T3146" s="98"/>
      <c r="U3146" s="98"/>
      <c r="V3146" s="98"/>
      <c r="W3146" s="98"/>
      <c r="X3146" s="98"/>
      <c r="Y3146" s="98"/>
      <c r="Z3146" s="98"/>
      <c r="AA3146" s="98"/>
      <c r="AE3146" s="98"/>
      <c r="AF3146" s="98"/>
      <c r="AG3146" s="98"/>
      <c r="AH3146" s="98"/>
      <c r="AI3146" s="98"/>
      <c r="AJ3146" s="98"/>
      <c r="AK3146" s="98"/>
    </row>
    <row r="3147" ht="14.25">
      <c r="A3147" s="98"/>
      <c r="B3147" s="98"/>
      <c r="C3147" s="98"/>
      <c r="D3147" s="98"/>
      <c r="E3147" s="98"/>
      <c r="F3147" s="98"/>
      <c r="G3147" s="98"/>
      <c r="H3147" s="98"/>
      <c r="I3147" s="98"/>
      <c r="J3147" s="98"/>
      <c r="K3147" s="98"/>
      <c r="L3147" s="98"/>
      <c r="M3147" s="98"/>
      <c r="R3147" s="98"/>
      <c r="S3147" s="98"/>
      <c r="T3147" s="98"/>
      <c r="U3147" s="98"/>
      <c r="V3147" s="98"/>
      <c r="W3147" s="98"/>
      <c r="X3147" s="98"/>
      <c r="Y3147" s="98"/>
      <c r="Z3147" s="98"/>
      <c r="AA3147" s="98"/>
      <c r="AE3147" s="98"/>
      <c r="AF3147" s="98"/>
      <c r="AG3147" s="98"/>
      <c r="AH3147" s="98"/>
      <c r="AI3147" s="98"/>
      <c r="AJ3147" s="98"/>
      <c r="AK3147" s="98"/>
    </row>
    <row r="3148" ht="14.25">
      <c r="A3148" s="98"/>
      <c r="B3148" s="98"/>
      <c r="C3148" s="98"/>
      <c r="D3148" s="98"/>
      <c r="E3148" s="98"/>
      <c r="F3148" s="98"/>
      <c r="G3148" s="98"/>
      <c r="H3148" s="98"/>
      <c r="I3148" s="98"/>
      <c r="J3148" s="98"/>
      <c r="K3148" s="98"/>
      <c r="L3148" s="98"/>
      <c r="M3148" s="98"/>
      <c r="R3148" s="98"/>
      <c r="S3148" s="98"/>
      <c r="T3148" s="98"/>
      <c r="U3148" s="98"/>
      <c r="V3148" s="98"/>
      <c r="W3148" s="98"/>
      <c r="X3148" s="98"/>
      <c r="Y3148" s="98"/>
      <c r="Z3148" s="98"/>
      <c r="AA3148" s="98"/>
      <c r="AE3148" s="98"/>
      <c r="AF3148" s="98"/>
      <c r="AG3148" s="98"/>
      <c r="AH3148" s="98"/>
      <c r="AI3148" s="98"/>
      <c r="AJ3148" s="98"/>
      <c r="AK3148" s="98"/>
    </row>
    <row r="3149" ht="14.25">
      <c r="A3149" s="98"/>
      <c r="B3149" s="98"/>
      <c r="C3149" s="98"/>
      <c r="D3149" s="98"/>
      <c r="E3149" s="98"/>
      <c r="F3149" s="98"/>
      <c r="G3149" s="98"/>
      <c r="H3149" s="98"/>
      <c r="I3149" s="98"/>
      <c r="J3149" s="98"/>
      <c r="K3149" s="98"/>
      <c r="L3149" s="98"/>
      <c r="M3149" s="98"/>
      <c r="R3149" s="98"/>
      <c r="S3149" s="98"/>
      <c r="T3149" s="98"/>
      <c r="U3149" s="98"/>
      <c r="V3149" s="98"/>
      <c r="W3149" s="98"/>
      <c r="X3149" s="98"/>
      <c r="Y3149" s="98"/>
      <c r="Z3149" s="98"/>
      <c r="AA3149" s="98"/>
      <c r="AE3149" s="98"/>
      <c r="AF3149" s="98"/>
      <c r="AG3149" s="98"/>
      <c r="AH3149" s="98"/>
      <c r="AI3149" s="98"/>
      <c r="AJ3149" s="98"/>
      <c r="AK3149" s="98"/>
    </row>
    <row r="3150" ht="14.25">
      <c r="A3150" s="98"/>
      <c r="B3150" s="98"/>
      <c r="C3150" s="98"/>
      <c r="D3150" s="98"/>
      <c r="E3150" s="98"/>
      <c r="F3150" s="98"/>
      <c r="G3150" s="98"/>
      <c r="H3150" s="98"/>
      <c r="I3150" s="98"/>
      <c r="J3150" s="98"/>
      <c r="K3150" s="98"/>
      <c r="L3150" s="98"/>
      <c r="M3150" s="98"/>
      <c r="R3150" s="98"/>
      <c r="S3150" s="98"/>
      <c r="T3150" s="98"/>
      <c r="U3150" s="98"/>
      <c r="V3150" s="98"/>
      <c r="W3150" s="98"/>
      <c r="X3150" s="98"/>
      <c r="Y3150" s="98"/>
      <c r="Z3150" s="98"/>
      <c r="AA3150" s="98"/>
      <c r="AE3150" s="98"/>
      <c r="AF3150" s="98"/>
      <c r="AG3150" s="98"/>
      <c r="AH3150" s="98"/>
      <c r="AI3150" s="98"/>
      <c r="AJ3150" s="98"/>
      <c r="AK3150" s="98"/>
    </row>
    <row r="3151" ht="14.25">
      <c r="A3151" s="98"/>
      <c r="B3151" s="98"/>
      <c r="C3151" s="98"/>
      <c r="D3151" s="98"/>
      <c r="E3151" s="98"/>
      <c r="F3151" s="98"/>
      <c r="G3151" s="98"/>
      <c r="H3151" s="98"/>
      <c r="I3151" s="98"/>
      <c r="J3151" s="98"/>
      <c r="K3151" s="98"/>
      <c r="L3151" s="98"/>
      <c r="M3151" s="98"/>
      <c r="R3151" s="98"/>
      <c r="S3151" s="98"/>
      <c r="T3151" s="98"/>
      <c r="U3151" s="98"/>
      <c r="V3151" s="98"/>
      <c r="W3151" s="98"/>
      <c r="X3151" s="98"/>
      <c r="Y3151" s="98"/>
      <c r="Z3151" s="98"/>
      <c r="AA3151" s="98"/>
      <c r="AE3151" s="98"/>
      <c r="AF3151" s="98"/>
      <c r="AG3151" s="98"/>
      <c r="AH3151" s="98"/>
      <c r="AI3151" s="98"/>
      <c r="AJ3151" s="98"/>
      <c r="AK3151" s="98"/>
    </row>
    <row r="3152" ht="14.25">
      <c r="A3152" s="98"/>
      <c r="B3152" s="98"/>
      <c r="C3152" s="98"/>
      <c r="D3152" s="98"/>
      <c r="E3152" s="98"/>
      <c r="F3152" s="98"/>
      <c r="G3152" s="98"/>
      <c r="H3152" s="98"/>
      <c r="I3152" s="98"/>
      <c r="J3152" s="98"/>
      <c r="K3152" s="98"/>
      <c r="L3152" s="98"/>
      <c r="M3152" s="98"/>
      <c r="R3152" s="98"/>
      <c r="S3152" s="98"/>
      <c r="T3152" s="98"/>
      <c r="U3152" s="98"/>
      <c r="V3152" s="98"/>
      <c r="W3152" s="98"/>
      <c r="X3152" s="98"/>
      <c r="Y3152" s="98"/>
      <c r="Z3152" s="98"/>
      <c r="AA3152" s="98"/>
      <c r="AE3152" s="98"/>
      <c r="AF3152" s="98"/>
      <c r="AG3152" s="98"/>
      <c r="AH3152" s="98"/>
      <c r="AI3152" s="98"/>
      <c r="AJ3152" s="98"/>
      <c r="AK3152" s="98"/>
    </row>
    <row r="3153" ht="14.25">
      <c r="A3153" s="98"/>
      <c r="B3153" s="98"/>
      <c r="C3153" s="98"/>
      <c r="D3153" s="98"/>
      <c r="E3153" s="98"/>
      <c r="F3153" s="98"/>
      <c r="G3153" s="98"/>
      <c r="H3153" s="98"/>
      <c r="I3153" s="98"/>
      <c r="J3153" s="98"/>
      <c r="K3153" s="98"/>
      <c r="L3153" s="98"/>
      <c r="M3153" s="98"/>
      <c r="R3153" s="98"/>
      <c r="S3153" s="98"/>
      <c r="T3153" s="98"/>
      <c r="U3153" s="98"/>
      <c r="V3153" s="98"/>
      <c r="W3153" s="98"/>
      <c r="X3153" s="98"/>
      <c r="Y3153" s="98"/>
      <c r="Z3153" s="98"/>
      <c r="AA3153" s="98"/>
      <c r="AE3153" s="98"/>
      <c r="AF3153" s="98"/>
      <c r="AG3153" s="98"/>
      <c r="AH3153" s="98"/>
      <c r="AI3153" s="98"/>
      <c r="AJ3153" s="98"/>
      <c r="AK3153" s="98"/>
    </row>
    <row r="3154" ht="14.25">
      <c r="A3154" s="98"/>
      <c r="B3154" s="98"/>
      <c r="C3154" s="98"/>
      <c r="D3154" s="98"/>
      <c r="E3154" s="98"/>
      <c r="F3154" s="98"/>
      <c r="G3154" s="98"/>
      <c r="H3154" s="98"/>
      <c r="I3154" s="98"/>
      <c r="J3154" s="98"/>
      <c r="K3154" s="98"/>
      <c r="L3154" s="98"/>
      <c r="M3154" s="98"/>
      <c r="R3154" s="98"/>
      <c r="S3154" s="98"/>
      <c r="T3154" s="98"/>
      <c r="U3154" s="98"/>
      <c r="V3154" s="98"/>
      <c r="W3154" s="98"/>
      <c r="X3154" s="98"/>
      <c r="Y3154" s="98"/>
      <c r="Z3154" s="98"/>
      <c r="AA3154" s="98"/>
      <c r="AE3154" s="98"/>
      <c r="AF3154" s="98"/>
      <c r="AG3154" s="98"/>
      <c r="AH3154" s="98"/>
      <c r="AI3154" s="98"/>
      <c r="AJ3154" s="98"/>
      <c r="AK3154" s="98"/>
    </row>
    <row r="3155" ht="14.25">
      <c r="A3155" s="98"/>
      <c r="B3155" s="98"/>
      <c r="C3155" s="98"/>
      <c r="D3155" s="98"/>
      <c r="E3155" s="98"/>
      <c r="F3155" s="98"/>
      <c r="G3155" s="98"/>
      <c r="H3155" s="98"/>
      <c r="I3155" s="98"/>
      <c r="J3155" s="98"/>
      <c r="K3155" s="98"/>
      <c r="L3155" s="98"/>
      <c r="M3155" s="98"/>
      <c r="R3155" s="98"/>
      <c r="S3155" s="98"/>
      <c r="T3155" s="98"/>
      <c r="U3155" s="98"/>
      <c r="V3155" s="98"/>
      <c r="W3155" s="98"/>
      <c r="X3155" s="98"/>
      <c r="Y3155" s="98"/>
      <c r="Z3155" s="98"/>
      <c r="AA3155" s="98"/>
      <c r="AE3155" s="98"/>
      <c r="AF3155" s="98"/>
      <c r="AG3155" s="98"/>
      <c r="AH3155" s="98"/>
      <c r="AI3155" s="98"/>
      <c r="AJ3155" s="98"/>
      <c r="AK3155" s="98"/>
    </row>
    <row r="3156" ht="14.25">
      <c r="A3156" s="98"/>
      <c r="B3156" s="98"/>
      <c r="C3156" s="98"/>
      <c r="D3156" s="98"/>
      <c r="E3156" s="98"/>
      <c r="F3156" s="98"/>
      <c r="G3156" s="98"/>
      <c r="H3156" s="98"/>
      <c r="I3156" s="98"/>
      <c r="J3156" s="98"/>
      <c r="K3156" s="98"/>
      <c r="L3156" s="98"/>
      <c r="M3156" s="98"/>
      <c r="R3156" s="98"/>
      <c r="S3156" s="98"/>
      <c r="T3156" s="98"/>
      <c r="U3156" s="98"/>
      <c r="V3156" s="98"/>
      <c r="W3156" s="98"/>
      <c r="X3156" s="98"/>
      <c r="Y3156" s="98"/>
      <c r="Z3156" s="98"/>
      <c r="AA3156" s="98"/>
      <c r="AE3156" s="98"/>
      <c r="AF3156" s="98"/>
      <c r="AG3156" s="98"/>
      <c r="AH3156" s="98"/>
      <c r="AI3156" s="98"/>
      <c r="AJ3156" s="98"/>
      <c r="AK3156" s="98"/>
    </row>
    <row r="3157" ht="14.25">
      <c r="A3157" s="98"/>
      <c r="B3157" s="98"/>
      <c r="C3157" s="98"/>
      <c r="D3157" s="98"/>
      <c r="E3157" s="98"/>
      <c r="F3157" s="98"/>
      <c r="G3157" s="98"/>
      <c r="H3157" s="98"/>
      <c r="I3157" s="98"/>
      <c r="J3157" s="98"/>
      <c r="K3157" s="98"/>
      <c r="L3157" s="98"/>
      <c r="M3157" s="98"/>
      <c r="R3157" s="98"/>
      <c r="S3157" s="98"/>
      <c r="T3157" s="98"/>
      <c r="U3157" s="98"/>
      <c r="V3157" s="98"/>
      <c r="W3157" s="98"/>
      <c r="X3157" s="98"/>
      <c r="Y3157" s="98"/>
      <c r="Z3157" s="98"/>
      <c r="AA3157" s="98"/>
      <c r="AE3157" s="98"/>
      <c r="AF3157" s="98"/>
      <c r="AG3157" s="98"/>
      <c r="AH3157" s="98"/>
      <c r="AI3157" s="98"/>
      <c r="AJ3157" s="98"/>
      <c r="AK3157" s="98"/>
    </row>
    <row r="3158" ht="14.25">
      <c r="A3158" s="98"/>
      <c r="B3158" s="98"/>
      <c r="C3158" s="98"/>
      <c r="D3158" s="98"/>
      <c r="E3158" s="98"/>
      <c r="F3158" s="98"/>
      <c r="G3158" s="98"/>
      <c r="H3158" s="98"/>
      <c r="I3158" s="98"/>
      <c r="J3158" s="98"/>
      <c r="K3158" s="98"/>
      <c r="L3158" s="98"/>
      <c r="M3158" s="98"/>
      <c r="R3158" s="98"/>
      <c r="S3158" s="98"/>
      <c r="T3158" s="98"/>
      <c r="U3158" s="98"/>
      <c r="V3158" s="98"/>
      <c r="W3158" s="98"/>
      <c r="X3158" s="98"/>
      <c r="Y3158" s="98"/>
      <c r="Z3158" s="98"/>
      <c r="AA3158" s="98"/>
      <c r="AE3158" s="98"/>
      <c r="AF3158" s="98"/>
      <c r="AG3158" s="98"/>
      <c r="AH3158" s="98"/>
      <c r="AI3158" s="98"/>
      <c r="AJ3158" s="98"/>
      <c r="AK3158" s="98"/>
    </row>
    <row r="3159" ht="14.25">
      <c r="A3159" s="98"/>
      <c r="B3159" s="98"/>
      <c r="C3159" s="98"/>
      <c r="D3159" s="98"/>
      <c r="E3159" s="98"/>
      <c r="F3159" s="98"/>
      <c r="G3159" s="98"/>
      <c r="H3159" s="98"/>
      <c r="I3159" s="98"/>
      <c r="J3159" s="98"/>
      <c r="K3159" s="98"/>
      <c r="L3159" s="98"/>
      <c r="M3159" s="98"/>
      <c r="R3159" s="98"/>
      <c r="S3159" s="98"/>
      <c r="T3159" s="98"/>
      <c r="U3159" s="98"/>
      <c r="V3159" s="98"/>
      <c r="W3159" s="98"/>
      <c r="X3159" s="98"/>
      <c r="Y3159" s="98"/>
      <c r="Z3159" s="98"/>
      <c r="AA3159" s="98"/>
      <c r="AE3159" s="98"/>
      <c r="AF3159" s="98"/>
      <c r="AG3159" s="98"/>
      <c r="AH3159" s="98"/>
      <c r="AI3159" s="98"/>
      <c r="AJ3159" s="98"/>
      <c r="AK3159" s="98"/>
    </row>
    <row r="3160" ht="14.25">
      <c r="A3160" s="98"/>
      <c r="B3160" s="98"/>
      <c r="C3160" s="98"/>
      <c r="D3160" s="98"/>
      <c r="E3160" s="98"/>
      <c r="F3160" s="98"/>
      <c r="G3160" s="98"/>
      <c r="H3160" s="98"/>
      <c r="I3160" s="98"/>
      <c r="J3160" s="98"/>
      <c r="K3160" s="98"/>
      <c r="L3160" s="98"/>
      <c r="M3160" s="98"/>
      <c r="R3160" s="98"/>
      <c r="S3160" s="98"/>
      <c r="T3160" s="98"/>
      <c r="U3160" s="98"/>
      <c r="V3160" s="98"/>
      <c r="W3160" s="98"/>
      <c r="X3160" s="98"/>
      <c r="Y3160" s="98"/>
      <c r="Z3160" s="98"/>
      <c r="AA3160" s="98"/>
      <c r="AE3160" s="98"/>
      <c r="AF3160" s="98"/>
      <c r="AG3160" s="98"/>
      <c r="AH3160" s="98"/>
      <c r="AI3160" s="98"/>
      <c r="AJ3160" s="98"/>
      <c r="AK3160" s="98"/>
    </row>
    <row r="3161" ht="14.25">
      <c r="A3161" s="98"/>
      <c r="B3161" s="98"/>
      <c r="C3161" s="98"/>
      <c r="D3161" s="98"/>
      <c r="E3161" s="98"/>
      <c r="F3161" s="98"/>
      <c r="G3161" s="98"/>
      <c r="H3161" s="98"/>
      <c r="I3161" s="98"/>
      <c r="J3161" s="98"/>
      <c r="K3161" s="98"/>
      <c r="L3161" s="98"/>
      <c r="M3161" s="98"/>
      <c r="R3161" s="98"/>
      <c r="S3161" s="98"/>
      <c r="T3161" s="98"/>
      <c r="U3161" s="98"/>
      <c r="V3161" s="98"/>
      <c r="W3161" s="98"/>
      <c r="X3161" s="98"/>
      <c r="Y3161" s="98"/>
      <c r="Z3161" s="98"/>
      <c r="AA3161" s="98"/>
      <c r="AE3161" s="98"/>
      <c r="AF3161" s="98"/>
      <c r="AG3161" s="98"/>
      <c r="AH3161" s="98"/>
      <c r="AI3161" s="98"/>
      <c r="AJ3161" s="98"/>
      <c r="AK3161" s="98"/>
    </row>
    <row r="3162" ht="14.25">
      <c r="A3162" s="98"/>
      <c r="B3162" s="98"/>
      <c r="C3162" s="98"/>
      <c r="D3162" s="98"/>
      <c r="E3162" s="98"/>
      <c r="F3162" s="98"/>
      <c r="G3162" s="98"/>
      <c r="H3162" s="98"/>
      <c r="I3162" s="98"/>
      <c r="J3162" s="98"/>
      <c r="K3162" s="98"/>
      <c r="L3162" s="98"/>
      <c r="M3162" s="98"/>
      <c r="R3162" s="98"/>
      <c r="S3162" s="98"/>
      <c r="T3162" s="98"/>
      <c r="U3162" s="98"/>
      <c r="V3162" s="98"/>
      <c r="W3162" s="98"/>
      <c r="X3162" s="98"/>
      <c r="Y3162" s="98"/>
      <c r="Z3162" s="98"/>
      <c r="AA3162" s="98"/>
      <c r="AE3162" s="98"/>
      <c r="AF3162" s="98"/>
      <c r="AG3162" s="98"/>
      <c r="AH3162" s="98"/>
      <c r="AI3162" s="98"/>
      <c r="AJ3162" s="98"/>
      <c r="AK3162" s="98"/>
    </row>
    <row r="3163" ht="14.25">
      <c r="A3163" s="98"/>
      <c r="B3163" s="98"/>
      <c r="C3163" s="98"/>
      <c r="D3163" s="98"/>
      <c r="E3163" s="98"/>
      <c r="F3163" s="98"/>
      <c r="G3163" s="98"/>
      <c r="H3163" s="98"/>
      <c r="I3163" s="98"/>
      <c r="J3163" s="98"/>
      <c r="K3163" s="98"/>
      <c r="L3163" s="98"/>
      <c r="M3163" s="98"/>
      <c r="R3163" s="98"/>
      <c r="S3163" s="98"/>
      <c r="T3163" s="98"/>
      <c r="U3163" s="98"/>
      <c r="V3163" s="98"/>
      <c r="W3163" s="98"/>
      <c r="X3163" s="98"/>
      <c r="Y3163" s="98"/>
      <c r="Z3163" s="98"/>
      <c r="AA3163" s="98"/>
      <c r="AE3163" s="98"/>
      <c r="AF3163" s="98"/>
      <c r="AG3163" s="98"/>
      <c r="AH3163" s="98"/>
      <c r="AI3163" s="98"/>
      <c r="AJ3163" s="98"/>
      <c r="AK3163" s="98"/>
    </row>
    <row r="3164" ht="14.25">
      <c r="A3164" s="98"/>
      <c r="B3164" s="98"/>
      <c r="C3164" s="98"/>
      <c r="D3164" s="98"/>
      <c r="E3164" s="98"/>
      <c r="F3164" s="98"/>
      <c r="G3164" s="98"/>
      <c r="H3164" s="98"/>
      <c r="I3164" s="98"/>
      <c r="J3164" s="98"/>
      <c r="K3164" s="98"/>
      <c r="L3164" s="98"/>
      <c r="M3164" s="98"/>
      <c r="R3164" s="98"/>
      <c r="S3164" s="98"/>
      <c r="T3164" s="98"/>
      <c r="U3164" s="98"/>
      <c r="V3164" s="98"/>
      <c r="W3164" s="98"/>
      <c r="X3164" s="98"/>
      <c r="Y3164" s="98"/>
      <c r="Z3164" s="98"/>
      <c r="AA3164" s="98"/>
      <c r="AE3164" s="98"/>
      <c r="AF3164" s="98"/>
      <c r="AG3164" s="98"/>
      <c r="AH3164" s="98"/>
      <c r="AI3164" s="98"/>
      <c r="AJ3164" s="98"/>
      <c r="AK3164" s="98"/>
    </row>
    <row r="3165" ht="14.25">
      <c r="A3165" s="98"/>
      <c r="B3165" s="98"/>
      <c r="C3165" s="98"/>
      <c r="D3165" s="98"/>
      <c r="E3165" s="98"/>
      <c r="F3165" s="98"/>
      <c r="G3165" s="98"/>
      <c r="H3165" s="98"/>
      <c r="I3165" s="98"/>
      <c r="J3165" s="98"/>
      <c r="K3165" s="98"/>
      <c r="L3165" s="98"/>
      <c r="M3165" s="98"/>
      <c r="R3165" s="98"/>
      <c r="S3165" s="98"/>
      <c r="T3165" s="98"/>
      <c r="U3165" s="98"/>
      <c r="V3165" s="98"/>
      <c r="W3165" s="98"/>
      <c r="X3165" s="98"/>
      <c r="Y3165" s="98"/>
      <c r="Z3165" s="98"/>
      <c r="AA3165" s="98"/>
      <c r="AE3165" s="98"/>
      <c r="AF3165" s="98"/>
      <c r="AG3165" s="98"/>
      <c r="AH3165" s="98"/>
      <c r="AI3165" s="98"/>
      <c r="AJ3165" s="98"/>
      <c r="AK3165" s="98"/>
    </row>
    <row r="3166" ht="14.25">
      <c r="A3166" s="98"/>
      <c r="B3166" s="98"/>
      <c r="C3166" s="98"/>
      <c r="D3166" s="98"/>
      <c r="E3166" s="98"/>
      <c r="F3166" s="98"/>
      <c r="G3166" s="98"/>
      <c r="H3166" s="98"/>
      <c r="I3166" s="98"/>
      <c r="J3166" s="98"/>
      <c r="K3166" s="98"/>
      <c r="L3166" s="98"/>
      <c r="M3166" s="98"/>
      <c r="R3166" s="98"/>
      <c r="S3166" s="98"/>
      <c r="T3166" s="98"/>
      <c r="U3166" s="98"/>
      <c r="V3166" s="98"/>
      <c r="W3166" s="98"/>
      <c r="X3166" s="98"/>
      <c r="Y3166" s="98"/>
      <c r="Z3166" s="98"/>
      <c r="AA3166" s="98"/>
      <c r="AE3166" s="98"/>
      <c r="AF3166" s="98"/>
      <c r="AG3166" s="98"/>
      <c r="AH3166" s="98"/>
      <c r="AI3166" s="98"/>
      <c r="AJ3166" s="98"/>
      <c r="AK3166" s="98"/>
    </row>
    <row r="3167" ht="14.25">
      <c r="A3167" s="98"/>
      <c r="B3167" s="98"/>
      <c r="C3167" s="98"/>
      <c r="D3167" s="98"/>
      <c r="E3167" s="98"/>
      <c r="F3167" s="98"/>
      <c r="G3167" s="98"/>
      <c r="H3167" s="98"/>
      <c r="I3167" s="98"/>
      <c r="J3167" s="98"/>
      <c r="K3167" s="98"/>
      <c r="L3167" s="98"/>
      <c r="M3167" s="98"/>
      <c r="R3167" s="98"/>
      <c r="S3167" s="98"/>
      <c r="T3167" s="98"/>
      <c r="U3167" s="98"/>
      <c r="V3167" s="98"/>
      <c r="W3167" s="98"/>
      <c r="X3167" s="98"/>
      <c r="Y3167" s="98"/>
      <c r="Z3167" s="98"/>
      <c r="AA3167" s="98"/>
      <c r="AE3167" s="98"/>
      <c r="AF3167" s="98"/>
      <c r="AG3167" s="98"/>
      <c r="AH3167" s="98"/>
      <c r="AI3167" s="98"/>
      <c r="AJ3167" s="98"/>
      <c r="AK3167" s="98"/>
    </row>
    <row r="3168" ht="14.25">
      <c r="A3168" s="98"/>
      <c r="B3168" s="98"/>
      <c r="C3168" s="98"/>
      <c r="D3168" s="98"/>
      <c r="E3168" s="98"/>
      <c r="F3168" s="98"/>
      <c r="G3168" s="98"/>
      <c r="H3168" s="98"/>
      <c r="I3168" s="98"/>
      <c r="J3168" s="98"/>
      <c r="K3168" s="98"/>
      <c r="L3168" s="98"/>
      <c r="M3168" s="98"/>
      <c r="R3168" s="98"/>
      <c r="S3168" s="98"/>
      <c r="T3168" s="98"/>
      <c r="U3168" s="98"/>
      <c r="V3168" s="98"/>
      <c r="W3168" s="98"/>
      <c r="X3168" s="98"/>
      <c r="Y3168" s="98"/>
      <c r="Z3168" s="98"/>
      <c r="AA3168" s="98"/>
      <c r="AE3168" s="98"/>
      <c r="AF3168" s="98"/>
      <c r="AG3168" s="98"/>
      <c r="AH3168" s="98"/>
      <c r="AI3168" s="98"/>
      <c r="AJ3168" s="98"/>
      <c r="AK3168" s="98"/>
    </row>
    <row r="3169" ht="14.25">
      <c r="A3169" s="98"/>
      <c r="B3169" s="98"/>
      <c r="C3169" s="98"/>
      <c r="D3169" s="98"/>
      <c r="E3169" s="98"/>
      <c r="F3169" s="98"/>
      <c r="G3169" s="98"/>
      <c r="H3169" s="98"/>
      <c r="I3169" s="98"/>
      <c r="J3169" s="98"/>
      <c r="K3169" s="98"/>
      <c r="L3169" s="98"/>
      <c r="M3169" s="98"/>
      <c r="R3169" s="98"/>
      <c r="S3169" s="98"/>
      <c r="T3169" s="98"/>
      <c r="U3169" s="98"/>
      <c r="V3169" s="98"/>
      <c r="W3169" s="98"/>
      <c r="X3169" s="98"/>
      <c r="Y3169" s="98"/>
      <c r="Z3169" s="98"/>
      <c r="AA3169" s="98"/>
      <c r="AE3169" s="98"/>
      <c r="AF3169" s="98"/>
      <c r="AG3169" s="98"/>
      <c r="AH3169" s="98"/>
      <c r="AI3169" s="98"/>
      <c r="AJ3169" s="98"/>
      <c r="AK3169" s="98"/>
    </row>
    <row r="3170" ht="14.25">
      <c r="A3170" s="98"/>
      <c r="B3170" s="98"/>
      <c r="C3170" s="98"/>
      <c r="D3170" s="98"/>
      <c r="E3170" s="98"/>
      <c r="F3170" s="98"/>
      <c r="G3170" s="98"/>
      <c r="H3170" s="98"/>
      <c r="I3170" s="98"/>
      <c r="J3170" s="98"/>
      <c r="K3170" s="98"/>
      <c r="L3170" s="98"/>
      <c r="M3170" s="98"/>
      <c r="R3170" s="98"/>
      <c r="S3170" s="98"/>
      <c r="T3170" s="98"/>
      <c r="U3170" s="98"/>
      <c r="V3170" s="98"/>
      <c r="W3170" s="98"/>
      <c r="X3170" s="98"/>
      <c r="Y3170" s="98"/>
      <c r="Z3170" s="98"/>
      <c r="AA3170" s="98"/>
      <c r="AE3170" s="98"/>
      <c r="AF3170" s="98"/>
      <c r="AG3170" s="98"/>
      <c r="AH3170" s="98"/>
      <c r="AI3170" s="98"/>
      <c r="AJ3170" s="98"/>
      <c r="AK3170" s="98"/>
    </row>
    <row r="3171" ht="14.25">
      <c r="A3171" s="98"/>
      <c r="B3171" s="98"/>
      <c r="C3171" s="98"/>
      <c r="D3171" s="98"/>
      <c r="E3171" s="98"/>
      <c r="F3171" s="98"/>
      <c r="G3171" s="98"/>
      <c r="H3171" s="98"/>
      <c r="I3171" s="98"/>
      <c r="J3171" s="98"/>
      <c r="K3171" s="98"/>
      <c r="L3171" s="98"/>
      <c r="M3171" s="98"/>
      <c r="R3171" s="98"/>
      <c r="S3171" s="98"/>
      <c r="T3171" s="98"/>
      <c r="U3171" s="98"/>
      <c r="V3171" s="98"/>
      <c r="W3171" s="98"/>
      <c r="X3171" s="98"/>
      <c r="Y3171" s="98"/>
      <c r="Z3171" s="98"/>
      <c r="AA3171" s="98"/>
      <c r="AE3171" s="98"/>
      <c r="AF3171" s="98"/>
      <c r="AG3171" s="98"/>
      <c r="AH3171" s="98"/>
      <c r="AI3171" s="98"/>
      <c r="AJ3171" s="98"/>
      <c r="AK3171" s="98"/>
    </row>
    <row r="3172" ht="14.25">
      <c r="A3172" s="98"/>
      <c r="B3172" s="98"/>
      <c r="C3172" s="98"/>
      <c r="D3172" s="98"/>
      <c r="E3172" s="98"/>
      <c r="F3172" s="98"/>
      <c r="G3172" s="98"/>
      <c r="H3172" s="98"/>
      <c r="I3172" s="98"/>
      <c r="J3172" s="98"/>
      <c r="K3172" s="98"/>
      <c r="L3172" s="98"/>
      <c r="M3172" s="98"/>
      <c r="R3172" s="98"/>
      <c r="S3172" s="98"/>
      <c r="T3172" s="98"/>
      <c r="U3172" s="98"/>
      <c r="V3172" s="98"/>
      <c r="W3172" s="98"/>
      <c r="X3172" s="98"/>
      <c r="Y3172" s="98"/>
      <c r="Z3172" s="98"/>
      <c r="AA3172" s="98"/>
      <c r="AE3172" s="98"/>
      <c r="AF3172" s="98"/>
      <c r="AG3172" s="98"/>
      <c r="AH3172" s="98"/>
      <c r="AI3172" s="98"/>
      <c r="AJ3172" s="98"/>
      <c r="AK3172" s="98"/>
    </row>
    <row r="3173" ht="14.25">
      <c r="A3173" s="98"/>
      <c r="B3173" s="98"/>
      <c r="C3173" s="98"/>
      <c r="D3173" s="98"/>
      <c r="E3173" s="98"/>
      <c r="F3173" s="98"/>
      <c r="G3173" s="98"/>
      <c r="H3173" s="98"/>
      <c r="I3173" s="98"/>
      <c r="J3173" s="98"/>
      <c r="K3173" s="98"/>
      <c r="L3173" s="98"/>
      <c r="M3173" s="98"/>
      <c r="R3173" s="98"/>
      <c r="S3173" s="98"/>
      <c r="T3173" s="98"/>
      <c r="U3173" s="98"/>
      <c r="V3173" s="98"/>
      <c r="W3173" s="98"/>
      <c r="X3173" s="98"/>
      <c r="Y3173" s="98"/>
      <c r="Z3173" s="98"/>
      <c r="AA3173" s="98"/>
      <c r="AE3173" s="98"/>
      <c r="AF3173" s="98"/>
      <c r="AG3173" s="98"/>
      <c r="AH3173" s="98"/>
      <c r="AI3173" s="98"/>
      <c r="AJ3173" s="98"/>
      <c r="AK3173" s="98"/>
    </row>
    <row r="3174" ht="14.25">
      <c r="A3174" s="98"/>
      <c r="B3174" s="98"/>
      <c r="C3174" s="98"/>
      <c r="D3174" s="98"/>
      <c r="E3174" s="98"/>
      <c r="F3174" s="98"/>
      <c r="G3174" s="98"/>
      <c r="H3174" s="98"/>
      <c r="I3174" s="98"/>
      <c r="J3174" s="98"/>
      <c r="K3174" s="98"/>
      <c r="L3174" s="98"/>
      <c r="M3174" s="98"/>
      <c r="R3174" s="98"/>
      <c r="S3174" s="98"/>
      <c r="T3174" s="98"/>
      <c r="U3174" s="98"/>
      <c r="V3174" s="98"/>
      <c r="W3174" s="98"/>
      <c r="X3174" s="98"/>
      <c r="Y3174" s="98"/>
      <c r="Z3174" s="98"/>
      <c r="AA3174" s="98"/>
      <c r="AE3174" s="98"/>
      <c r="AF3174" s="98"/>
      <c r="AG3174" s="98"/>
      <c r="AH3174" s="98"/>
      <c r="AI3174" s="98"/>
      <c r="AJ3174" s="98"/>
      <c r="AK3174" s="98"/>
    </row>
    <row r="3175" ht="14.25">
      <c r="A3175" s="98"/>
      <c r="B3175" s="98"/>
      <c r="C3175" s="98"/>
      <c r="D3175" s="98"/>
      <c r="E3175" s="98"/>
      <c r="F3175" s="98"/>
      <c r="G3175" s="98"/>
      <c r="H3175" s="98"/>
      <c r="I3175" s="98"/>
      <c r="J3175" s="98"/>
      <c r="K3175" s="98"/>
      <c r="L3175" s="98"/>
      <c r="M3175" s="98"/>
      <c r="R3175" s="98"/>
      <c r="S3175" s="98"/>
      <c r="T3175" s="98"/>
      <c r="U3175" s="98"/>
      <c r="V3175" s="98"/>
      <c r="W3175" s="98"/>
      <c r="X3175" s="98"/>
      <c r="Y3175" s="98"/>
      <c r="Z3175" s="98"/>
      <c r="AA3175" s="98"/>
      <c r="AE3175" s="98"/>
      <c r="AF3175" s="98"/>
      <c r="AG3175" s="98"/>
      <c r="AH3175" s="98"/>
      <c r="AI3175" s="98"/>
      <c r="AJ3175" s="98"/>
      <c r="AK3175" s="98"/>
    </row>
    <row r="3176" ht="14.25">
      <c r="A3176" s="98"/>
      <c r="B3176" s="98"/>
      <c r="C3176" s="98"/>
      <c r="D3176" s="98"/>
      <c r="E3176" s="98"/>
      <c r="F3176" s="98"/>
      <c r="G3176" s="98"/>
      <c r="H3176" s="98"/>
      <c r="I3176" s="98"/>
      <c r="J3176" s="98"/>
      <c r="K3176" s="98"/>
      <c r="L3176" s="98"/>
      <c r="M3176" s="98"/>
      <c r="R3176" s="98"/>
      <c r="S3176" s="98"/>
      <c r="T3176" s="98"/>
      <c r="U3176" s="98"/>
      <c r="V3176" s="98"/>
      <c r="W3176" s="98"/>
      <c r="X3176" s="98"/>
      <c r="Y3176" s="98"/>
      <c r="Z3176" s="98"/>
      <c r="AA3176" s="98"/>
      <c r="AE3176" s="98"/>
      <c r="AF3176" s="98"/>
      <c r="AG3176" s="98"/>
      <c r="AH3176" s="98"/>
      <c r="AI3176" s="98"/>
      <c r="AJ3176" s="98"/>
      <c r="AK3176" s="98"/>
    </row>
    <row r="3177" ht="14.25">
      <c r="A3177" s="98"/>
      <c r="B3177" s="98"/>
      <c r="C3177" s="98"/>
      <c r="D3177" s="98"/>
      <c r="E3177" s="98"/>
      <c r="F3177" s="98"/>
      <c r="G3177" s="98"/>
      <c r="H3177" s="98"/>
      <c r="I3177" s="98"/>
      <c r="J3177" s="98"/>
      <c r="K3177" s="98"/>
      <c r="L3177" s="98"/>
      <c r="M3177" s="98"/>
      <c r="R3177" s="98"/>
      <c r="S3177" s="98"/>
      <c r="T3177" s="98"/>
      <c r="U3177" s="98"/>
      <c r="V3177" s="98"/>
      <c r="W3177" s="98"/>
      <c r="X3177" s="98"/>
      <c r="Y3177" s="98"/>
      <c r="Z3177" s="98"/>
      <c r="AA3177" s="98"/>
      <c r="AE3177" s="98"/>
      <c r="AF3177" s="98"/>
      <c r="AG3177" s="98"/>
      <c r="AH3177" s="98"/>
      <c r="AI3177" s="98"/>
      <c r="AJ3177" s="98"/>
      <c r="AK3177" s="98"/>
    </row>
    <row r="3178" ht="14.25">
      <c r="A3178" s="98"/>
      <c r="B3178" s="98"/>
      <c r="C3178" s="98"/>
      <c r="D3178" s="98"/>
      <c r="E3178" s="98"/>
      <c r="F3178" s="98"/>
      <c r="G3178" s="98"/>
      <c r="H3178" s="98"/>
      <c r="I3178" s="98"/>
      <c r="J3178" s="98"/>
      <c r="K3178" s="98"/>
      <c r="L3178" s="98"/>
      <c r="M3178" s="98"/>
      <c r="R3178" s="98"/>
      <c r="S3178" s="98"/>
      <c r="T3178" s="98"/>
      <c r="U3178" s="98"/>
      <c r="V3178" s="98"/>
      <c r="W3178" s="98"/>
      <c r="X3178" s="98"/>
      <c r="Y3178" s="98"/>
      <c r="Z3178" s="98"/>
      <c r="AA3178" s="98"/>
      <c r="AE3178" s="98"/>
      <c r="AF3178" s="98"/>
      <c r="AG3178" s="98"/>
      <c r="AH3178" s="98"/>
      <c r="AI3178" s="98"/>
      <c r="AJ3178" s="98"/>
      <c r="AK3178" s="98"/>
    </row>
    <row r="3179" ht="14.25">
      <c r="A3179" s="98"/>
      <c r="B3179" s="98"/>
      <c r="C3179" s="98"/>
      <c r="D3179" s="98"/>
      <c r="E3179" s="98"/>
      <c r="F3179" s="98"/>
      <c r="G3179" s="98"/>
      <c r="H3179" s="98"/>
      <c r="I3179" s="98"/>
      <c r="J3179" s="98"/>
      <c r="K3179" s="98"/>
      <c r="L3179" s="98"/>
      <c r="M3179" s="98"/>
      <c r="R3179" s="98"/>
      <c r="S3179" s="98"/>
      <c r="T3179" s="98"/>
      <c r="U3179" s="98"/>
      <c r="V3179" s="98"/>
      <c r="W3179" s="98"/>
      <c r="X3179" s="98"/>
      <c r="Y3179" s="98"/>
      <c r="Z3179" s="98"/>
      <c r="AA3179" s="98"/>
      <c r="AE3179" s="98"/>
      <c r="AF3179" s="98"/>
      <c r="AG3179" s="98"/>
      <c r="AH3179" s="98"/>
      <c r="AI3179" s="98"/>
      <c r="AJ3179" s="98"/>
      <c r="AK3179" s="98"/>
    </row>
    <row r="3180" ht="14.25">
      <c r="A3180" s="98"/>
      <c r="B3180" s="98"/>
      <c r="C3180" s="98"/>
      <c r="D3180" s="98"/>
      <c r="E3180" s="98"/>
      <c r="F3180" s="98"/>
      <c r="G3180" s="98"/>
      <c r="H3180" s="98"/>
      <c r="I3180" s="98"/>
      <c r="J3180" s="98"/>
      <c r="K3180" s="98"/>
      <c r="L3180" s="98"/>
      <c r="M3180" s="98"/>
      <c r="R3180" s="98"/>
      <c r="S3180" s="98"/>
      <c r="T3180" s="98"/>
      <c r="U3180" s="98"/>
      <c r="V3180" s="98"/>
      <c r="W3180" s="98"/>
      <c r="X3180" s="98"/>
      <c r="Y3180" s="98"/>
      <c r="Z3180" s="98"/>
      <c r="AA3180" s="98"/>
      <c r="AE3180" s="98"/>
      <c r="AF3180" s="98"/>
      <c r="AG3180" s="98"/>
      <c r="AH3180" s="98"/>
      <c r="AI3180" s="98"/>
      <c r="AJ3180" s="98"/>
      <c r="AK3180" s="98"/>
    </row>
    <row r="3181" ht="14.25">
      <c r="A3181" s="98"/>
      <c r="B3181" s="98"/>
      <c r="C3181" s="98"/>
      <c r="D3181" s="98"/>
      <c r="E3181" s="98"/>
      <c r="F3181" s="98"/>
      <c r="G3181" s="98"/>
      <c r="H3181" s="98"/>
      <c r="I3181" s="98"/>
      <c r="J3181" s="98"/>
      <c r="K3181" s="98"/>
      <c r="L3181" s="98"/>
      <c r="M3181" s="98"/>
      <c r="R3181" s="98"/>
      <c r="S3181" s="98"/>
      <c r="T3181" s="98"/>
      <c r="U3181" s="98"/>
      <c r="V3181" s="98"/>
      <c r="W3181" s="98"/>
      <c r="X3181" s="98"/>
      <c r="Y3181" s="98"/>
      <c r="Z3181" s="98"/>
      <c r="AA3181" s="98"/>
      <c r="AE3181" s="98"/>
      <c r="AF3181" s="98"/>
      <c r="AG3181" s="98"/>
      <c r="AH3181" s="98"/>
      <c r="AI3181" s="98"/>
      <c r="AJ3181" s="98"/>
      <c r="AK3181" s="98"/>
    </row>
    <row r="3182" ht="14.25">
      <c r="A3182" s="98"/>
      <c r="B3182" s="98"/>
      <c r="C3182" s="98"/>
      <c r="D3182" s="98"/>
      <c r="E3182" s="98"/>
      <c r="F3182" s="98"/>
      <c r="G3182" s="98"/>
      <c r="H3182" s="98"/>
      <c r="I3182" s="98"/>
      <c r="J3182" s="98"/>
      <c r="K3182" s="98"/>
      <c r="L3182" s="98"/>
      <c r="M3182" s="98"/>
      <c r="R3182" s="98"/>
      <c r="S3182" s="98"/>
      <c r="T3182" s="98"/>
      <c r="U3182" s="98"/>
      <c r="V3182" s="98"/>
      <c r="W3182" s="98"/>
      <c r="X3182" s="98"/>
      <c r="Y3182" s="98"/>
      <c r="Z3182" s="98"/>
      <c r="AA3182" s="98"/>
      <c r="AE3182" s="98"/>
      <c r="AF3182" s="98"/>
      <c r="AG3182" s="98"/>
      <c r="AH3182" s="98"/>
      <c r="AI3182" s="98"/>
      <c r="AJ3182" s="98"/>
      <c r="AK3182" s="98"/>
    </row>
    <row r="3183" ht="14.25">
      <c r="A3183" s="98"/>
      <c r="B3183" s="98"/>
      <c r="C3183" s="98"/>
      <c r="D3183" s="98"/>
      <c r="E3183" s="98"/>
      <c r="F3183" s="98"/>
      <c r="G3183" s="98"/>
      <c r="H3183" s="98"/>
      <c r="I3183" s="98"/>
      <c r="J3183" s="98"/>
      <c r="K3183" s="98"/>
      <c r="L3183" s="98"/>
      <c r="M3183" s="98"/>
      <c r="R3183" s="98"/>
      <c r="S3183" s="98"/>
      <c r="T3183" s="98"/>
      <c r="U3183" s="98"/>
      <c r="V3183" s="98"/>
      <c r="W3183" s="98"/>
      <c r="X3183" s="98"/>
      <c r="Y3183" s="98"/>
      <c r="Z3183" s="98"/>
      <c r="AA3183" s="98"/>
      <c r="AE3183" s="98"/>
      <c r="AF3183" s="98"/>
      <c r="AG3183" s="98"/>
      <c r="AH3183" s="98"/>
      <c r="AI3183" s="98"/>
      <c r="AJ3183" s="98"/>
      <c r="AK3183" s="98"/>
    </row>
    <row r="3184" ht="14.25">
      <c r="A3184" s="98"/>
      <c r="B3184" s="98"/>
      <c r="C3184" s="98"/>
      <c r="D3184" s="98"/>
      <c r="E3184" s="98"/>
      <c r="F3184" s="98"/>
      <c r="G3184" s="98"/>
      <c r="H3184" s="98"/>
      <c r="I3184" s="98"/>
      <c r="J3184" s="98"/>
      <c r="K3184" s="98"/>
      <c r="L3184" s="98"/>
      <c r="M3184" s="98"/>
      <c r="R3184" s="98"/>
      <c r="S3184" s="98"/>
      <c r="T3184" s="98"/>
      <c r="U3184" s="98"/>
      <c r="V3184" s="98"/>
      <c r="W3184" s="98"/>
      <c r="X3184" s="98"/>
      <c r="Y3184" s="98"/>
      <c r="Z3184" s="98"/>
      <c r="AA3184" s="98"/>
      <c r="AE3184" s="98"/>
      <c r="AF3184" s="98"/>
      <c r="AG3184" s="98"/>
      <c r="AH3184" s="98"/>
      <c r="AI3184" s="98"/>
      <c r="AJ3184" s="98"/>
      <c r="AK3184" s="98"/>
    </row>
    <row r="3185" ht="14.25">
      <c r="A3185" s="98"/>
      <c r="B3185" s="98"/>
      <c r="C3185" s="98"/>
      <c r="D3185" s="98"/>
      <c r="E3185" s="98"/>
      <c r="F3185" s="98"/>
      <c r="G3185" s="98"/>
      <c r="H3185" s="98"/>
      <c r="I3185" s="98"/>
      <c r="J3185" s="98"/>
      <c r="K3185" s="98"/>
      <c r="L3185" s="98"/>
      <c r="M3185" s="98"/>
      <c r="R3185" s="98"/>
      <c r="S3185" s="98"/>
      <c r="T3185" s="98"/>
      <c r="U3185" s="98"/>
      <c r="V3185" s="98"/>
      <c r="W3185" s="98"/>
      <c r="X3185" s="98"/>
      <c r="Y3185" s="98"/>
      <c r="Z3185" s="98"/>
      <c r="AA3185" s="98"/>
      <c r="AE3185" s="98"/>
      <c r="AF3185" s="98"/>
      <c r="AG3185" s="98"/>
      <c r="AH3185" s="98"/>
      <c r="AI3185" s="98"/>
      <c r="AJ3185" s="98"/>
      <c r="AK3185" s="98"/>
    </row>
    <row r="3186" ht="14.25">
      <c r="A3186" s="98"/>
      <c r="B3186" s="98"/>
      <c r="C3186" s="98"/>
      <c r="D3186" s="98"/>
      <c r="E3186" s="98"/>
      <c r="F3186" s="98"/>
      <c r="G3186" s="98"/>
      <c r="H3186" s="98"/>
      <c r="I3186" s="98"/>
      <c r="J3186" s="98"/>
      <c r="K3186" s="98"/>
      <c r="L3186" s="98"/>
      <c r="M3186" s="98"/>
      <c r="R3186" s="98"/>
      <c r="S3186" s="98"/>
      <c r="T3186" s="98"/>
      <c r="U3186" s="98"/>
      <c r="V3186" s="98"/>
      <c r="W3186" s="98"/>
      <c r="X3186" s="98"/>
      <c r="Y3186" s="98"/>
      <c r="Z3186" s="98"/>
      <c r="AA3186" s="98"/>
      <c r="AE3186" s="98"/>
      <c r="AF3186" s="98"/>
      <c r="AG3186" s="98"/>
      <c r="AH3186" s="98"/>
      <c r="AI3186" s="98"/>
      <c r="AJ3186" s="98"/>
      <c r="AK3186" s="98"/>
    </row>
    <row r="3187" ht="14.25">
      <c r="A3187" s="98"/>
      <c r="B3187" s="98"/>
      <c r="C3187" s="98"/>
      <c r="D3187" s="98"/>
      <c r="E3187" s="98"/>
      <c r="F3187" s="98"/>
      <c r="G3187" s="98"/>
      <c r="H3187" s="98"/>
      <c r="I3187" s="98"/>
      <c r="J3187" s="98"/>
      <c r="K3187" s="98"/>
      <c r="L3187" s="98"/>
      <c r="M3187" s="98"/>
      <c r="R3187" s="98"/>
      <c r="S3187" s="98"/>
      <c r="T3187" s="98"/>
      <c r="U3187" s="98"/>
      <c r="V3187" s="98"/>
      <c r="W3187" s="98"/>
      <c r="X3187" s="98"/>
      <c r="Y3187" s="98"/>
      <c r="Z3187" s="98"/>
      <c r="AA3187" s="98"/>
      <c r="AE3187" s="98"/>
      <c r="AF3187" s="98"/>
      <c r="AG3187" s="98"/>
      <c r="AH3187" s="98"/>
      <c r="AI3187" s="98"/>
      <c r="AJ3187" s="98"/>
      <c r="AK3187" s="98"/>
    </row>
    <row r="3188" ht="14.25">
      <c r="A3188" s="98"/>
      <c r="B3188" s="98"/>
      <c r="C3188" s="98"/>
      <c r="D3188" s="98"/>
      <c r="E3188" s="98"/>
      <c r="F3188" s="98"/>
      <c r="G3188" s="98"/>
      <c r="H3188" s="98"/>
      <c r="I3188" s="98"/>
      <c r="J3188" s="98"/>
      <c r="K3188" s="98"/>
      <c r="L3188" s="98"/>
      <c r="M3188" s="98"/>
      <c r="R3188" s="98"/>
      <c r="S3188" s="98"/>
      <c r="T3188" s="98"/>
      <c r="U3188" s="98"/>
      <c r="V3188" s="98"/>
      <c r="W3188" s="98"/>
      <c r="X3188" s="98"/>
      <c r="Y3188" s="98"/>
      <c r="Z3188" s="98"/>
      <c r="AA3188" s="98"/>
      <c r="AE3188" s="98"/>
      <c r="AF3188" s="98"/>
      <c r="AG3188" s="98"/>
      <c r="AH3188" s="98"/>
      <c r="AI3188" s="98"/>
      <c r="AJ3188" s="98"/>
      <c r="AK3188" s="98"/>
    </row>
    <row r="3189" ht="14.25">
      <c r="A3189" s="98"/>
      <c r="B3189" s="98"/>
      <c r="C3189" s="98"/>
      <c r="D3189" s="98"/>
      <c r="E3189" s="98"/>
      <c r="F3189" s="98"/>
      <c r="G3189" s="98"/>
      <c r="H3189" s="98"/>
      <c r="I3189" s="98"/>
      <c r="J3189" s="98"/>
      <c r="K3189" s="98"/>
      <c r="L3189" s="98"/>
      <c r="M3189" s="98"/>
      <c r="R3189" s="98"/>
      <c r="S3189" s="98"/>
      <c r="T3189" s="98"/>
      <c r="U3189" s="98"/>
      <c r="V3189" s="98"/>
      <c r="W3189" s="98"/>
      <c r="X3189" s="98"/>
      <c r="Y3189" s="98"/>
      <c r="Z3189" s="98"/>
      <c r="AA3189" s="98"/>
      <c r="AE3189" s="98"/>
      <c r="AF3189" s="98"/>
      <c r="AG3189" s="98"/>
      <c r="AH3189" s="98"/>
      <c r="AI3189" s="98"/>
      <c r="AJ3189" s="98"/>
      <c r="AK3189" s="98"/>
    </row>
    <row r="3190" ht="14.25">
      <c r="A3190" s="98"/>
      <c r="B3190" s="98"/>
      <c r="C3190" s="98"/>
      <c r="D3190" s="98"/>
      <c r="E3190" s="98"/>
      <c r="F3190" s="98"/>
      <c r="G3190" s="98"/>
      <c r="H3190" s="98"/>
      <c r="I3190" s="98"/>
      <c r="J3190" s="98"/>
      <c r="K3190" s="98"/>
      <c r="L3190" s="98"/>
      <c r="M3190" s="98"/>
      <c r="R3190" s="98"/>
      <c r="S3190" s="98"/>
      <c r="T3190" s="98"/>
      <c r="U3190" s="98"/>
      <c r="V3190" s="98"/>
      <c r="W3190" s="98"/>
      <c r="X3190" s="98"/>
      <c r="Y3190" s="98"/>
      <c r="Z3190" s="98"/>
      <c r="AA3190" s="98"/>
      <c r="AE3190" s="98"/>
      <c r="AF3190" s="98"/>
      <c r="AG3190" s="98"/>
      <c r="AH3190" s="98"/>
      <c r="AI3190" s="98"/>
      <c r="AJ3190" s="98"/>
      <c r="AK3190" s="98"/>
    </row>
    <row r="3191" ht="14.25">
      <c r="A3191" s="98"/>
      <c r="B3191" s="98"/>
      <c r="C3191" s="98"/>
      <c r="D3191" s="98"/>
      <c r="E3191" s="98"/>
      <c r="F3191" s="98"/>
      <c r="G3191" s="98"/>
      <c r="H3191" s="98"/>
      <c r="I3191" s="98"/>
      <c r="J3191" s="98"/>
      <c r="K3191" s="98"/>
      <c r="L3191" s="98"/>
      <c r="M3191" s="98"/>
      <c r="R3191" s="98"/>
      <c r="S3191" s="98"/>
      <c r="T3191" s="98"/>
      <c r="U3191" s="98"/>
      <c r="V3191" s="98"/>
      <c r="W3191" s="98"/>
      <c r="X3191" s="98"/>
      <c r="Y3191" s="98"/>
      <c r="Z3191" s="98"/>
      <c r="AA3191" s="98"/>
      <c r="AE3191" s="98"/>
      <c r="AF3191" s="98"/>
      <c r="AG3191" s="98"/>
      <c r="AH3191" s="98"/>
      <c r="AI3191" s="98"/>
      <c r="AJ3191" s="98"/>
      <c r="AK3191" s="98"/>
    </row>
    <row r="3192" ht="14.25">
      <c r="A3192" s="98"/>
      <c r="B3192" s="98"/>
      <c r="C3192" s="98"/>
      <c r="D3192" s="98"/>
      <c r="E3192" s="98"/>
      <c r="F3192" s="98"/>
      <c r="G3192" s="98"/>
      <c r="H3192" s="98"/>
      <c r="I3192" s="98"/>
      <c r="J3192" s="98"/>
      <c r="K3192" s="98"/>
      <c r="L3192" s="98"/>
      <c r="M3192" s="98"/>
      <c r="R3192" s="98"/>
      <c r="S3192" s="98"/>
      <c r="T3192" s="98"/>
      <c r="U3192" s="98"/>
      <c r="V3192" s="98"/>
      <c r="W3192" s="98"/>
      <c r="X3192" s="98"/>
      <c r="Y3192" s="98"/>
      <c r="Z3192" s="98"/>
      <c r="AA3192" s="98"/>
      <c r="AE3192" s="98"/>
      <c r="AF3192" s="98"/>
      <c r="AG3192" s="98"/>
      <c r="AH3192" s="98"/>
      <c r="AI3192" s="98"/>
      <c r="AJ3192" s="98"/>
      <c r="AK3192" s="98"/>
    </row>
    <row r="3193" ht="14.25">
      <c r="A3193" s="98"/>
      <c r="B3193" s="98"/>
      <c r="C3193" s="98"/>
      <c r="D3193" s="98"/>
      <c r="E3193" s="98"/>
      <c r="F3193" s="98"/>
      <c r="G3193" s="98"/>
      <c r="H3193" s="98"/>
      <c r="I3193" s="98"/>
      <c r="J3193" s="98"/>
      <c r="K3193" s="98"/>
      <c r="L3193" s="98"/>
      <c r="M3193" s="98"/>
      <c r="R3193" s="98"/>
      <c r="S3193" s="98"/>
      <c r="T3193" s="98"/>
      <c r="U3193" s="98"/>
      <c r="V3193" s="98"/>
      <c r="W3193" s="98"/>
      <c r="X3193" s="98"/>
      <c r="Y3193" s="98"/>
      <c r="Z3193" s="98"/>
      <c r="AA3193" s="98"/>
      <c r="AE3193" s="98"/>
      <c r="AF3193" s="98"/>
      <c r="AG3193" s="98"/>
      <c r="AH3193" s="98"/>
      <c r="AI3193" s="98"/>
      <c r="AJ3193" s="98"/>
      <c r="AK3193" s="98"/>
    </row>
    <row r="3194" ht="14.25">
      <c r="A3194" s="98"/>
      <c r="B3194" s="98"/>
      <c r="C3194" s="98"/>
      <c r="D3194" s="98"/>
      <c r="E3194" s="98"/>
      <c r="F3194" s="98"/>
      <c r="G3194" s="98"/>
      <c r="H3194" s="98"/>
      <c r="I3194" s="98"/>
      <c r="J3194" s="98"/>
      <c r="K3194" s="98"/>
      <c r="L3194" s="98"/>
      <c r="M3194" s="98"/>
      <c r="R3194" s="98"/>
      <c r="S3194" s="98"/>
      <c r="T3194" s="98"/>
      <c r="U3194" s="98"/>
      <c r="V3194" s="98"/>
      <c r="W3194" s="98"/>
      <c r="X3194" s="98"/>
      <c r="Y3194" s="98"/>
      <c r="Z3194" s="98"/>
      <c r="AA3194" s="98"/>
      <c r="AE3194" s="98"/>
      <c r="AF3194" s="98"/>
      <c r="AG3194" s="98"/>
      <c r="AH3194" s="98"/>
      <c r="AI3194" s="98"/>
      <c r="AJ3194" s="98"/>
      <c r="AK3194" s="98"/>
    </row>
    <row r="3195" ht="14.25">
      <c r="A3195" s="98"/>
      <c r="B3195" s="98"/>
      <c r="C3195" s="98"/>
      <c r="D3195" s="98"/>
      <c r="E3195" s="98"/>
      <c r="F3195" s="98"/>
      <c r="G3195" s="98"/>
      <c r="H3195" s="98"/>
      <c r="I3195" s="98"/>
      <c r="J3195" s="98"/>
      <c r="K3195" s="98"/>
      <c r="L3195" s="98"/>
      <c r="M3195" s="98"/>
      <c r="R3195" s="98"/>
      <c r="S3195" s="98"/>
      <c r="T3195" s="98"/>
      <c r="U3195" s="98"/>
      <c r="V3195" s="98"/>
      <c r="W3195" s="98"/>
      <c r="X3195" s="98"/>
      <c r="Y3195" s="98"/>
      <c r="Z3195" s="98"/>
      <c r="AA3195" s="98"/>
      <c r="AE3195" s="98"/>
      <c r="AF3195" s="98"/>
      <c r="AG3195" s="98"/>
      <c r="AH3195" s="98"/>
      <c r="AI3195" s="98"/>
      <c r="AJ3195" s="98"/>
      <c r="AK3195" s="98"/>
    </row>
    <row r="3196" ht="14.25">
      <c r="A3196" s="98"/>
      <c r="B3196" s="98"/>
      <c r="C3196" s="98"/>
      <c r="D3196" s="98"/>
      <c r="E3196" s="98"/>
      <c r="F3196" s="98"/>
      <c r="G3196" s="98"/>
      <c r="H3196" s="98"/>
      <c r="I3196" s="98"/>
      <c r="J3196" s="98"/>
      <c r="K3196" s="98"/>
      <c r="L3196" s="98"/>
      <c r="M3196" s="98"/>
      <c r="R3196" s="98"/>
      <c r="S3196" s="98"/>
      <c r="T3196" s="98"/>
      <c r="U3196" s="98"/>
      <c r="V3196" s="98"/>
      <c r="W3196" s="98"/>
      <c r="X3196" s="98"/>
      <c r="Y3196" s="98"/>
      <c r="Z3196" s="98"/>
      <c r="AA3196" s="98"/>
      <c r="AE3196" s="98"/>
      <c r="AF3196" s="98"/>
      <c r="AG3196" s="98"/>
      <c r="AH3196" s="98"/>
      <c r="AI3196" s="98"/>
      <c r="AJ3196" s="98"/>
      <c r="AK3196" s="98"/>
    </row>
    <row r="3197" ht="14.25">
      <c r="A3197" s="98"/>
      <c r="B3197" s="98"/>
      <c r="C3197" s="98"/>
      <c r="D3197" s="98"/>
      <c r="E3197" s="98"/>
      <c r="F3197" s="98"/>
      <c r="G3197" s="98"/>
      <c r="H3197" s="98"/>
      <c r="I3197" s="98"/>
      <c r="J3197" s="98"/>
      <c r="K3197" s="98"/>
      <c r="L3197" s="98"/>
      <c r="M3197" s="98"/>
      <c r="R3197" s="98"/>
      <c r="S3197" s="98"/>
      <c r="T3197" s="98"/>
      <c r="U3197" s="98"/>
      <c r="V3197" s="98"/>
      <c r="W3197" s="98"/>
      <c r="X3197" s="98"/>
      <c r="Y3197" s="98"/>
      <c r="Z3197" s="98"/>
      <c r="AA3197" s="98"/>
      <c r="AE3197" s="98"/>
      <c r="AF3197" s="98"/>
      <c r="AG3197" s="98"/>
      <c r="AH3197" s="98"/>
      <c r="AI3197" s="98"/>
      <c r="AJ3197" s="98"/>
      <c r="AK3197" s="98"/>
    </row>
    <row r="3198" ht="14.25">
      <c r="A3198" s="98"/>
      <c r="B3198" s="98"/>
      <c r="C3198" s="98"/>
      <c r="D3198" s="98"/>
      <c r="E3198" s="98"/>
      <c r="F3198" s="98"/>
      <c r="G3198" s="98"/>
      <c r="H3198" s="98"/>
      <c r="I3198" s="98"/>
      <c r="J3198" s="98"/>
      <c r="K3198" s="98"/>
      <c r="L3198" s="98"/>
      <c r="M3198" s="98"/>
      <c r="R3198" s="98"/>
      <c r="S3198" s="98"/>
      <c r="T3198" s="98"/>
      <c r="U3198" s="98"/>
      <c r="V3198" s="98"/>
      <c r="W3198" s="98"/>
      <c r="X3198" s="98"/>
      <c r="Y3198" s="98"/>
      <c r="Z3198" s="98"/>
      <c r="AA3198" s="98"/>
      <c r="AE3198" s="98"/>
      <c r="AF3198" s="98"/>
      <c r="AG3198" s="98"/>
      <c r="AH3198" s="98"/>
      <c r="AI3198" s="98"/>
      <c r="AJ3198" s="98"/>
      <c r="AK3198" s="98"/>
    </row>
    <row r="3199" ht="14.25">
      <c r="A3199" s="98"/>
      <c r="B3199" s="98"/>
      <c r="C3199" s="98"/>
      <c r="D3199" s="98"/>
      <c r="E3199" s="98"/>
      <c r="F3199" s="98"/>
      <c r="G3199" s="98"/>
      <c r="H3199" s="98"/>
      <c r="I3199" s="98"/>
      <c r="J3199" s="98"/>
      <c r="K3199" s="98"/>
      <c r="L3199" s="98"/>
      <c r="M3199" s="98"/>
      <c r="R3199" s="98"/>
      <c r="S3199" s="98"/>
      <c r="T3199" s="98"/>
      <c r="U3199" s="98"/>
      <c r="V3199" s="98"/>
      <c r="W3199" s="98"/>
      <c r="X3199" s="98"/>
      <c r="Y3199" s="98"/>
      <c r="Z3199" s="98"/>
      <c r="AA3199" s="98"/>
      <c r="AE3199" s="98"/>
      <c r="AF3199" s="98"/>
      <c r="AG3199" s="98"/>
      <c r="AH3199" s="98"/>
      <c r="AI3199" s="98"/>
      <c r="AJ3199" s="98"/>
      <c r="AK3199" s="98"/>
    </row>
    <row r="3200" ht="14.25">
      <c r="A3200" s="98"/>
      <c r="B3200" s="98"/>
      <c r="C3200" s="98"/>
      <c r="D3200" s="98"/>
      <c r="E3200" s="98"/>
      <c r="F3200" s="98"/>
      <c r="G3200" s="98"/>
      <c r="H3200" s="98"/>
      <c r="I3200" s="98"/>
      <c r="J3200" s="98"/>
      <c r="K3200" s="98"/>
      <c r="L3200" s="98"/>
      <c r="M3200" s="98"/>
      <c r="R3200" s="98"/>
      <c r="S3200" s="98"/>
      <c r="T3200" s="98"/>
      <c r="U3200" s="98"/>
      <c r="V3200" s="98"/>
      <c r="W3200" s="98"/>
      <c r="X3200" s="98"/>
      <c r="Y3200" s="98"/>
      <c r="Z3200" s="98"/>
      <c r="AA3200" s="98"/>
      <c r="AE3200" s="98"/>
      <c r="AF3200" s="98"/>
      <c r="AG3200" s="98"/>
      <c r="AH3200" s="98"/>
      <c r="AI3200" s="98"/>
      <c r="AJ3200" s="98"/>
      <c r="AK3200" s="98"/>
    </row>
    <row r="3201" ht="14.25">
      <c r="A3201" s="98"/>
      <c r="B3201" s="98"/>
      <c r="C3201" s="98"/>
      <c r="D3201" s="98"/>
      <c r="E3201" s="98"/>
      <c r="F3201" s="98"/>
      <c r="G3201" s="98"/>
      <c r="H3201" s="98"/>
      <c r="I3201" s="98"/>
      <c r="J3201" s="98"/>
      <c r="K3201" s="98"/>
      <c r="L3201" s="98"/>
      <c r="M3201" s="98"/>
      <c r="R3201" s="98"/>
      <c r="S3201" s="98"/>
      <c r="T3201" s="98"/>
      <c r="U3201" s="98"/>
      <c r="V3201" s="98"/>
      <c r="W3201" s="98"/>
      <c r="X3201" s="98"/>
      <c r="Y3201" s="98"/>
      <c r="Z3201" s="98"/>
      <c r="AA3201" s="98"/>
      <c r="AE3201" s="98"/>
      <c r="AF3201" s="98"/>
      <c r="AG3201" s="98"/>
      <c r="AH3201" s="98"/>
      <c r="AI3201" s="98"/>
      <c r="AJ3201" s="98"/>
      <c r="AK3201" s="98"/>
    </row>
    <row r="3202" ht="14.25">
      <c r="A3202" s="98"/>
      <c r="B3202" s="98"/>
      <c r="C3202" s="98"/>
      <c r="D3202" s="98"/>
      <c r="E3202" s="98"/>
      <c r="F3202" s="98"/>
      <c r="G3202" s="98"/>
      <c r="H3202" s="98"/>
      <c r="I3202" s="98"/>
      <c r="J3202" s="98"/>
      <c r="K3202" s="98"/>
      <c r="L3202" s="98"/>
      <c r="M3202" s="98"/>
      <c r="R3202" s="98"/>
      <c r="S3202" s="98"/>
      <c r="T3202" s="98"/>
      <c r="U3202" s="98"/>
      <c r="V3202" s="98"/>
      <c r="W3202" s="98"/>
      <c r="X3202" s="98"/>
      <c r="Y3202" s="98"/>
      <c r="Z3202" s="98"/>
      <c r="AA3202" s="98"/>
      <c r="AE3202" s="98"/>
      <c r="AF3202" s="98"/>
      <c r="AG3202" s="98"/>
      <c r="AH3202" s="98"/>
      <c r="AI3202" s="98"/>
      <c r="AJ3202" s="98"/>
      <c r="AK3202" s="98"/>
    </row>
    <row r="3203" ht="14.25">
      <c r="A3203" s="98"/>
      <c r="B3203" s="98"/>
      <c r="C3203" s="98"/>
      <c r="D3203" s="98"/>
      <c r="E3203" s="98"/>
      <c r="F3203" s="98"/>
      <c r="G3203" s="98"/>
      <c r="H3203" s="98"/>
      <c r="I3203" s="98"/>
      <c r="J3203" s="98"/>
      <c r="K3203" s="98"/>
      <c r="L3203" s="98"/>
      <c r="M3203" s="98"/>
      <c r="R3203" s="98"/>
      <c r="S3203" s="98"/>
      <c r="T3203" s="98"/>
      <c r="U3203" s="98"/>
      <c r="V3203" s="98"/>
      <c r="W3203" s="98"/>
      <c r="X3203" s="98"/>
      <c r="Y3203" s="98"/>
      <c r="Z3203" s="98"/>
      <c r="AA3203" s="98"/>
      <c r="AE3203" s="98"/>
      <c r="AF3203" s="98"/>
      <c r="AG3203" s="98"/>
      <c r="AH3203" s="98"/>
      <c r="AI3203" s="98"/>
      <c r="AJ3203" s="98"/>
      <c r="AK3203" s="98"/>
    </row>
    <row r="3204" ht="14.25">
      <c r="A3204" s="98"/>
      <c r="B3204" s="98"/>
      <c r="C3204" s="98"/>
      <c r="D3204" s="98"/>
      <c r="E3204" s="98"/>
      <c r="F3204" s="98"/>
      <c r="G3204" s="98"/>
      <c r="H3204" s="98"/>
      <c r="I3204" s="98"/>
      <c r="J3204" s="98"/>
      <c r="K3204" s="98"/>
      <c r="L3204" s="98"/>
      <c r="M3204" s="98"/>
      <c r="R3204" s="98"/>
      <c r="S3204" s="98"/>
      <c r="T3204" s="98"/>
      <c r="U3204" s="98"/>
      <c r="V3204" s="98"/>
      <c r="W3204" s="98"/>
      <c r="X3204" s="98"/>
      <c r="Y3204" s="98"/>
      <c r="Z3204" s="98"/>
      <c r="AA3204" s="98"/>
      <c r="AE3204" s="98"/>
      <c r="AF3204" s="98"/>
      <c r="AG3204" s="98"/>
      <c r="AH3204" s="98"/>
      <c r="AI3204" s="98"/>
      <c r="AJ3204" s="98"/>
      <c r="AK3204" s="98"/>
    </row>
    <row r="3205" ht="14.25">
      <c r="A3205" s="98"/>
      <c r="B3205" s="98"/>
      <c r="C3205" s="98"/>
      <c r="D3205" s="98"/>
      <c r="E3205" s="98"/>
      <c r="F3205" s="98"/>
      <c r="G3205" s="98"/>
      <c r="H3205" s="98"/>
      <c r="I3205" s="98"/>
      <c r="J3205" s="98"/>
      <c r="K3205" s="98"/>
      <c r="L3205" s="98"/>
      <c r="M3205" s="98"/>
      <c r="R3205" s="98"/>
      <c r="S3205" s="98"/>
      <c r="T3205" s="98"/>
      <c r="U3205" s="98"/>
      <c r="V3205" s="98"/>
      <c r="W3205" s="98"/>
      <c r="X3205" s="98"/>
      <c r="Y3205" s="98"/>
      <c r="Z3205" s="98"/>
      <c r="AA3205" s="98"/>
      <c r="AE3205" s="98"/>
      <c r="AF3205" s="98"/>
      <c r="AG3205" s="98"/>
      <c r="AH3205" s="98"/>
      <c r="AI3205" s="98"/>
      <c r="AJ3205" s="98"/>
      <c r="AK3205" s="98"/>
    </row>
    <row r="3206" ht="14.25">
      <c r="A3206" s="98"/>
      <c r="B3206" s="98"/>
      <c r="C3206" s="98"/>
      <c r="D3206" s="98"/>
      <c r="E3206" s="98"/>
      <c r="F3206" s="98"/>
      <c r="G3206" s="98"/>
      <c r="H3206" s="98"/>
      <c r="I3206" s="98"/>
      <c r="J3206" s="98"/>
      <c r="K3206" s="98"/>
      <c r="L3206" s="98"/>
      <c r="M3206" s="98"/>
      <c r="R3206" s="98"/>
      <c r="S3206" s="98"/>
      <c r="T3206" s="98"/>
      <c r="U3206" s="98"/>
      <c r="V3206" s="98"/>
      <c r="W3206" s="98"/>
      <c r="X3206" s="98"/>
      <c r="Y3206" s="98"/>
      <c r="Z3206" s="98"/>
      <c r="AA3206" s="98"/>
      <c r="AE3206" s="98"/>
      <c r="AF3206" s="98"/>
      <c r="AG3206" s="98"/>
      <c r="AH3206" s="98"/>
      <c r="AI3206" s="98"/>
      <c r="AJ3206" s="98"/>
      <c r="AK3206" s="98"/>
    </row>
    <row r="3207" ht="14.25">
      <c r="A3207" s="98"/>
      <c r="B3207" s="98"/>
      <c r="C3207" s="98"/>
      <c r="D3207" s="98"/>
      <c r="E3207" s="98"/>
      <c r="F3207" s="98"/>
      <c r="G3207" s="98"/>
      <c r="H3207" s="98"/>
      <c r="I3207" s="98"/>
      <c r="J3207" s="98"/>
      <c r="K3207" s="98"/>
      <c r="L3207" s="98"/>
      <c r="M3207" s="98"/>
      <c r="R3207" s="98"/>
      <c r="S3207" s="98"/>
      <c r="T3207" s="98"/>
      <c r="U3207" s="98"/>
      <c r="V3207" s="98"/>
      <c r="W3207" s="98"/>
      <c r="X3207" s="98"/>
      <c r="Y3207" s="98"/>
      <c r="Z3207" s="98"/>
      <c r="AA3207" s="98"/>
      <c r="AE3207" s="98"/>
      <c r="AF3207" s="98"/>
      <c r="AG3207" s="98"/>
      <c r="AH3207" s="98"/>
      <c r="AI3207" s="98"/>
      <c r="AJ3207" s="98"/>
      <c r="AK3207" s="98"/>
    </row>
    <row r="3208" ht="14.25">
      <c r="A3208" s="98"/>
      <c r="B3208" s="98"/>
      <c r="C3208" s="98"/>
      <c r="D3208" s="98"/>
      <c r="E3208" s="98"/>
      <c r="F3208" s="98"/>
      <c r="G3208" s="98"/>
      <c r="H3208" s="98"/>
      <c r="I3208" s="98"/>
      <c r="J3208" s="98"/>
      <c r="K3208" s="98"/>
      <c r="L3208" s="98"/>
      <c r="M3208" s="98"/>
      <c r="R3208" s="98"/>
      <c r="S3208" s="98"/>
      <c r="T3208" s="98"/>
      <c r="U3208" s="98"/>
      <c r="V3208" s="98"/>
      <c r="W3208" s="98"/>
      <c r="X3208" s="98"/>
      <c r="Y3208" s="98"/>
      <c r="Z3208" s="98"/>
      <c r="AA3208" s="98"/>
      <c r="AE3208" s="98"/>
      <c r="AF3208" s="98"/>
      <c r="AG3208" s="98"/>
      <c r="AH3208" s="98"/>
      <c r="AI3208" s="98"/>
      <c r="AJ3208" s="98"/>
      <c r="AK3208" s="98"/>
    </row>
    <row r="3209" ht="14.25">
      <c r="A3209" s="98"/>
      <c r="B3209" s="98"/>
      <c r="C3209" s="98"/>
      <c r="D3209" s="98"/>
      <c r="E3209" s="98"/>
      <c r="F3209" s="98"/>
      <c r="G3209" s="98"/>
      <c r="H3209" s="98"/>
      <c r="I3209" s="98"/>
      <c r="J3209" s="98"/>
      <c r="K3209" s="98"/>
      <c r="L3209" s="98"/>
      <c r="M3209" s="98"/>
      <c r="R3209" s="98"/>
      <c r="S3209" s="98"/>
      <c r="T3209" s="98"/>
      <c r="U3209" s="98"/>
      <c r="V3209" s="98"/>
      <c r="W3209" s="98"/>
      <c r="X3209" s="98"/>
      <c r="Y3209" s="98"/>
      <c r="Z3209" s="98"/>
      <c r="AA3209" s="98"/>
      <c r="AE3209" s="98"/>
      <c r="AF3209" s="98"/>
      <c r="AG3209" s="98"/>
      <c r="AH3209" s="98"/>
      <c r="AI3209" s="98"/>
      <c r="AJ3209" s="98"/>
      <c r="AK3209" s="98"/>
    </row>
    <row r="3210" ht="14.25">
      <c r="A3210" s="98"/>
      <c r="B3210" s="98"/>
      <c r="C3210" s="98"/>
      <c r="D3210" s="98"/>
      <c r="E3210" s="98"/>
      <c r="F3210" s="98"/>
      <c r="G3210" s="98"/>
      <c r="H3210" s="98"/>
      <c r="I3210" s="98"/>
      <c r="J3210" s="98"/>
      <c r="K3210" s="98"/>
      <c r="L3210" s="98"/>
      <c r="M3210" s="98"/>
      <c r="R3210" s="98"/>
      <c r="S3210" s="98"/>
      <c r="T3210" s="98"/>
      <c r="U3210" s="98"/>
      <c r="V3210" s="98"/>
      <c r="W3210" s="98"/>
      <c r="X3210" s="98"/>
      <c r="Y3210" s="98"/>
      <c r="Z3210" s="98"/>
      <c r="AA3210" s="98"/>
      <c r="AE3210" s="98"/>
      <c r="AF3210" s="98"/>
      <c r="AG3210" s="98"/>
      <c r="AH3210" s="98"/>
      <c r="AI3210" s="98"/>
      <c r="AJ3210" s="98"/>
      <c r="AK3210" s="98"/>
    </row>
    <row r="3211" ht="14.25">
      <c r="A3211" s="98"/>
      <c r="B3211" s="98"/>
      <c r="C3211" s="98"/>
      <c r="D3211" s="98"/>
      <c r="E3211" s="98"/>
      <c r="F3211" s="98"/>
      <c r="G3211" s="98"/>
      <c r="H3211" s="98"/>
      <c r="I3211" s="98"/>
      <c r="J3211" s="98"/>
      <c r="K3211" s="98"/>
      <c r="L3211" s="98"/>
      <c r="M3211" s="98"/>
      <c r="R3211" s="98"/>
      <c r="S3211" s="98"/>
      <c r="T3211" s="98"/>
      <c r="U3211" s="98"/>
      <c r="V3211" s="98"/>
      <c r="W3211" s="98"/>
      <c r="X3211" s="98"/>
      <c r="Y3211" s="98"/>
      <c r="Z3211" s="98"/>
      <c r="AA3211" s="98"/>
      <c r="AE3211" s="98"/>
      <c r="AF3211" s="98"/>
      <c r="AG3211" s="98"/>
      <c r="AH3211" s="98"/>
      <c r="AI3211" s="98"/>
      <c r="AJ3211" s="98"/>
      <c r="AK3211" s="98"/>
    </row>
    <row r="3212" ht="14.25">
      <c r="A3212" s="98"/>
      <c r="B3212" s="98"/>
      <c r="C3212" s="98"/>
      <c r="D3212" s="98"/>
      <c r="E3212" s="98"/>
      <c r="F3212" s="98"/>
      <c r="G3212" s="98"/>
      <c r="H3212" s="98"/>
      <c r="I3212" s="98"/>
      <c r="J3212" s="98"/>
      <c r="K3212" s="98"/>
      <c r="L3212" s="98"/>
      <c r="M3212" s="98"/>
      <c r="R3212" s="98"/>
      <c r="S3212" s="98"/>
      <c r="T3212" s="98"/>
      <c r="U3212" s="98"/>
      <c r="V3212" s="98"/>
      <c r="W3212" s="98"/>
      <c r="X3212" s="98"/>
      <c r="Y3212" s="98"/>
      <c r="Z3212" s="98"/>
      <c r="AA3212" s="98"/>
      <c r="AE3212" s="98"/>
      <c r="AF3212" s="98"/>
      <c r="AG3212" s="98"/>
      <c r="AH3212" s="98"/>
      <c r="AI3212" s="98"/>
      <c r="AJ3212" s="98"/>
      <c r="AK3212" s="98"/>
    </row>
    <row r="3213" ht="14.25">
      <c r="A3213" s="98"/>
      <c r="B3213" s="98"/>
      <c r="C3213" s="98"/>
      <c r="D3213" s="98"/>
      <c r="E3213" s="98"/>
      <c r="F3213" s="98"/>
      <c r="G3213" s="98"/>
      <c r="H3213" s="98"/>
      <c r="I3213" s="98"/>
      <c r="J3213" s="98"/>
      <c r="K3213" s="98"/>
      <c r="L3213" s="98"/>
      <c r="M3213" s="98"/>
      <c r="R3213" s="98"/>
      <c r="S3213" s="98"/>
      <c r="T3213" s="98"/>
      <c r="U3213" s="98"/>
      <c r="V3213" s="98"/>
      <c r="W3213" s="98"/>
      <c r="X3213" s="98"/>
      <c r="Y3213" s="98"/>
      <c r="Z3213" s="98"/>
      <c r="AA3213" s="98"/>
      <c r="AE3213" s="98"/>
      <c r="AF3213" s="98"/>
      <c r="AG3213" s="98"/>
      <c r="AH3213" s="98"/>
      <c r="AI3213" s="98"/>
      <c r="AJ3213" s="98"/>
      <c r="AK3213" s="98"/>
    </row>
    <row r="3214" ht="14.25">
      <c r="A3214" s="98"/>
      <c r="B3214" s="98"/>
      <c r="C3214" s="98"/>
      <c r="D3214" s="98"/>
      <c r="E3214" s="98"/>
      <c r="F3214" s="98"/>
      <c r="G3214" s="98"/>
      <c r="H3214" s="98"/>
      <c r="I3214" s="98"/>
      <c r="J3214" s="98"/>
      <c r="K3214" s="98"/>
      <c r="L3214" s="98"/>
      <c r="M3214" s="98"/>
      <c r="R3214" s="98"/>
      <c r="S3214" s="98"/>
      <c r="T3214" s="98"/>
      <c r="U3214" s="98"/>
      <c r="V3214" s="98"/>
      <c r="W3214" s="98"/>
      <c r="X3214" s="98"/>
      <c r="Y3214" s="98"/>
      <c r="Z3214" s="98"/>
      <c r="AA3214" s="98"/>
      <c r="AE3214" s="98"/>
      <c r="AF3214" s="98"/>
      <c r="AG3214" s="98"/>
      <c r="AH3214" s="98"/>
      <c r="AI3214" s="98"/>
      <c r="AJ3214" s="98"/>
      <c r="AK3214" s="98"/>
    </row>
    <row r="3215" ht="14.25">
      <c r="A3215" s="98"/>
      <c r="B3215" s="98"/>
      <c r="C3215" s="98"/>
      <c r="D3215" s="98"/>
      <c r="E3215" s="98"/>
      <c r="F3215" s="98"/>
      <c r="G3215" s="98"/>
      <c r="H3215" s="98"/>
      <c r="I3215" s="98"/>
      <c r="J3215" s="98"/>
      <c r="K3215" s="98"/>
      <c r="L3215" s="98"/>
      <c r="M3215" s="98"/>
      <c r="R3215" s="98"/>
      <c r="S3215" s="98"/>
      <c r="T3215" s="98"/>
      <c r="U3215" s="98"/>
      <c r="V3215" s="98"/>
      <c r="W3215" s="98"/>
      <c r="X3215" s="98"/>
      <c r="Y3215" s="98"/>
      <c r="Z3215" s="98"/>
      <c r="AA3215" s="98"/>
      <c r="AE3215" s="98"/>
      <c r="AF3215" s="98"/>
      <c r="AG3215" s="98"/>
      <c r="AH3215" s="98"/>
      <c r="AI3215" s="98"/>
      <c r="AJ3215" s="98"/>
      <c r="AK3215" s="98"/>
    </row>
    <row r="3216" ht="14.25">
      <c r="A3216" s="98"/>
      <c r="B3216" s="98"/>
      <c r="C3216" s="98"/>
      <c r="D3216" s="98"/>
      <c r="E3216" s="98"/>
      <c r="F3216" s="98"/>
      <c r="G3216" s="98"/>
      <c r="H3216" s="98"/>
      <c r="I3216" s="98"/>
      <c r="J3216" s="98"/>
      <c r="K3216" s="98"/>
      <c r="L3216" s="98"/>
      <c r="M3216" s="98"/>
      <c r="R3216" s="98"/>
      <c r="S3216" s="98"/>
      <c r="T3216" s="98"/>
      <c r="U3216" s="98"/>
      <c r="V3216" s="98"/>
      <c r="W3216" s="98"/>
      <c r="X3216" s="98"/>
      <c r="Y3216" s="98"/>
      <c r="Z3216" s="98"/>
      <c r="AA3216" s="98"/>
      <c r="AE3216" s="98"/>
      <c r="AF3216" s="98"/>
      <c r="AG3216" s="98"/>
      <c r="AH3216" s="98"/>
      <c r="AI3216" s="98"/>
      <c r="AJ3216" s="98"/>
      <c r="AK3216" s="98"/>
    </row>
    <row r="3217" ht="14.25">
      <c r="A3217" s="98"/>
      <c r="B3217" s="98"/>
      <c r="C3217" s="98"/>
      <c r="D3217" s="98"/>
      <c r="E3217" s="98"/>
      <c r="F3217" s="98"/>
      <c r="G3217" s="98"/>
      <c r="H3217" s="98"/>
      <c r="I3217" s="98"/>
      <c r="J3217" s="98"/>
      <c r="K3217" s="98"/>
      <c r="L3217" s="98"/>
      <c r="M3217" s="98"/>
      <c r="R3217" s="98"/>
      <c r="S3217" s="98"/>
      <c r="T3217" s="98"/>
      <c r="U3217" s="98"/>
      <c r="V3217" s="98"/>
      <c r="W3217" s="98"/>
      <c r="X3217" s="98"/>
      <c r="Y3217" s="98"/>
      <c r="Z3217" s="98"/>
      <c r="AA3217" s="98"/>
      <c r="AE3217" s="98"/>
      <c r="AF3217" s="98"/>
      <c r="AG3217" s="98"/>
      <c r="AH3217" s="98"/>
      <c r="AI3217" s="98"/>
      <c r="AJ3217" s="98"/>
      <c r="AK3217" s="98"/>
    </row>
    <row r="3218" ht="14.25">
      <c r="A3218" s="98"/>
      <c r="B3218" s="98"/>
      <c r="C3218" s="98"/>
      <c r="D3218" s="98"/>
      <c r="E3218" s="98"/>
      <c r="F3218" s="98"/>
      <c r="G3218" s="98"/>
      <c r="H3218" s="98"/>
      <c r="I3218" s="98"/>
      <c r="J3218" s="98"/>
      <c r="K3218" s="98"/>
      <c r="L3218" s="98"/>
      <c r="M3218" s="98"/>
      <c r="R3218" s="98"/>
      <c r="S3218" s="98"/>
      <c r="T3218" s="98"/>
      <c r="U3218" s="98"/>
      <c r="V3218" s="98"/>
      <c r="W3218" s="98"/>
      <c r="X3218" s="98"/>
      <c r="Y3218" s="98"/>
      <c r="Z3218" s="98"/>
      <c r="AA3218" s="98"/>
      <c r="AE3218" s="98"/>
      <c r="AF3218" s="98"/>
      <c r="AG3218" s="98"/>
      <c r="AH3218" s="98"/>
      <c r="AI3218" s="98"/>
      <c r="AJ3218" s="98"/>
      <c r="AK3218" s="98"/>
    </row>
    <row r="3219" ht="14.25">
      <c r="A3219" s="98"/>
      <c r="B3219" s="98"/>
      <c r="C3219" s="98"/>
      <c r="D3219" s="98"/>
      <c r="E3219" s="98"/>
      <c r="F3219" s="98"/>
      <c r="G3219" s="98"/>
      <c r="H3219" s="98"/>
      <c r="I3219" s="98"/>
      <c r="J3219" s="98"/>
      <c r="K3219" s="98"/>
      <c r="L3219" s="98"/>
      <c r="M3219" s="98"/>
      <c r="R3219" s="98"/>
      <c r="S3219" s="98"/>
      <c r="T3219" s="98"/>
      <c r="U3219" s="98"/>
      <c r="V3219" s="98"/>
      <c r="W3219" s="98"/>
      <c r="X3219" s="98"/>
      <c r="Y3219" s="98"/>
      <c r="Z3219" s="98"/>
      <c r="AA3219" s="98"/>
      <c r="AE3219" s="98"/>
      <c r="AF3219" s="98"/>
      <c r="AG3219" s="98"/>
      <c r="AH3219" s="98"/>
      <c r="AI3219" s="98"/>
      <c r="AJ3219" s="98"/>
      <c r="AK3219" s="98"/>
    </row>
    <row r="3220" ht="14.25">
      <c r="A3220" s="98"/>
      <c r="B3220" s="98"/>
      <c r="C3220" s="98"/>
      <c r="D3220" s="98"/>
      <c r="E3220" s="98"/>
      <c r="F3220" s="98"/>
      <c r="G3220" s="98"/>
      <c r="H3220" s="98"/>
      <c r="I3220" s="98"/>
      <c r="J3220" s="98"/>
      <c r="K3220" s="98"/>
      <c r="L3220" s="98"/>
      <c r="M3220" s="98"/>
      <c r="R3220" s="98"/>
      <c r="S3220" s="98"/>
      <c r="T3220" s="98"/>
      <c r="U3220" s="98"/>
      <c r="V3220" s="98"/>
      <c r="W3220" s="98"/>
      <c r="X3220" s="98"/>
      <c r="Y3220" s="98"/>
      <c r="Z3220" s="98"/>
      <c r="AA3220" s="98"/>
      <c r="AE3220" s="98"/>
      <c r="AF3220" s="98"/>
      <c r="AG3220" s="98"/>
      <c r="AH3220" s="98"/>
      <c r="AI3220" s="98"/>
      <c r="AJ3220" s="98"/>
      <c r="AK3220" s="98"/>
    </row>
    <row r="3221" ht="14.25">
      <c r="A3221" s="98"/>
      <c r="B3221" s="98"/>
      <c r="C3221" s="98"/>
      <c r="D3221" s="98"/>
      <c r="E3221" s="98"/>
      <c r="F3221" s="98"/>
      <c r="G3221" s="98"/>
      <c r="H3221" s="98"/>
      <c r="I3221" s="98"/>
      <c r="J3221" s="98"/>
      <c r="K3221" s="98"/>
      <c r="L3221" s="98"/>
      <c r="M3221" s="98"/>
      <c r="R3221" s="98"/>
      <c r="S3221" s="98"/>
      <c r="T3221" s="98"/>
      <c r="U3221" s="98"/>
      <c r="V3221" s="98"/>
      <c r="W3221" s="98"/>
      <c r="X3221" s="98"/>
      <c r="Y3221" s="98"/>
      <c r="Z3221" s="98"/>
      <c r="AA3221" s="98"/>
      <c r="AE3221" s="98"/>
      <c r="AF3221" s="98"/>
      <c r="AG3221" s="98"/>
      <c r="AH3221" s="98"/>
      <c r="AI3221" s="98"/>
      <c r="AJ3221" s="98"/>
      <c r="AK3221" s="98"/>
    </row>
    <row r="3222" ht="14.25">
      <c r="A3222" s="98"/>
      <c r="B3222" s="98"/>
      <c r="C3222" s="98"/>
      <c r="D3222" s="98"/>
      <c r="E3222" s="98"/>
      <c r="F3222" s="98"/>
      <c r="G3222" s="98"/>
      <c r="H3222" s="98"/>
      <c r="I3222" s="98"/>
      <c r="J3222" s="98"/>
      <c r="K3222" s="98"/>
      <c r="L3222" s="98"/>
      <c r="M3222" s="98"/>
      <c r="R3222" s="98"/>
      <c r="S3222" s="98"/>
      <c r="T3222" s="98"/>
      <c r="U3222" s="98"/>
      <c r="V3222" s="98"/>
      <c r="W3222" s="98"/>
      <c r="X3222" s="98"/>
      <c r="Y3222" s="98"/>
      <c r="Z3222" s="98"/>
      <c r="AA3222" s="98"/>
      <c r="AE3222" s="98"/>
      <c r="AF3222" s="98"/>
      <c r="AG3222" s="98"/>
      <c r="AH3222" s="98"/>
      <c r="AI3222" s="98"/>
      <c r="AJ3222" s="98"/>
      <c r="AK3222" s="98"/>
    </row>
    <row r="3223" ht="14.25">
      <c r="A3223" s="98"/>
      <c r="B3223" s="98"/>
      <c r="C3223" s="98"/>
      <c r="D3223" s="98"/>
      <c r="E3223" s="98"/>
      <c r="F3223" s="98"/>
      <c r="G3223" s="98"/>
      <c r="H3223" s="98"/>
      <c r="I3223" s="98"/>
      <c r="J3223" s="98"/>
      <c r="K3223" s="98"/>
      <c r="L3223" s="98"/>
      <c r="M3223" s="98"/>
      <c r="R3223" s="98"/>
      <c r="S3223" s="98"/>
      <c r="T3223" s="98"/>
      <c r="U3223" s="98"/>
      <c r="V3223" s="98"/>
      <c r="W3223" s="98"/>
      <c r="X3223" s="98"/>
      <c r="Y3223" s="98"/>
      <c r="Z3223" s="98"/>
      <c r="AA3223" s="98"/>
      <c r="AE3223" s="98"/>
      <c r="AF3223" s="98"/>
      <c r="AG3223" s="98"/>
      <c r="AH3223" s="98"/>
      <c r="AI3223" s="98"/>
      <c r="AJ3223" s="98"/>
      <c r="AK3223" s="98"/>
    </row>
    <row r="3224" ht="14.25">
      <c r="A3224" s="98"/>
      <c r="B3224" s="98"/>
      <c r="C3224" s="98"/>
      <c r="D3224" s="98"/>
      <c r="E3224" s="98"/>
      <c r="F3224" s="98"/>
      <c r="G3224" s="98"/>
      <c r="H3224" s="98"/>
      <c r="I3224" s="98"/>
      <c r="J3224" s="98"/>
      <c r="K3224" s="98"/>
      <c r="L3224" s="98"/>
      <c r="M3224" s="98"/>
      <c r="R3224" s="98"/>
      <c r="S3224" s="98"/>
      <c r="T3224" s="98"/>
      <c r="U3224" s="98"/>
      <c r="V3224" s="98"/>
      <c r="W3224" s="98"/>
      <c r="X3224" s="98"/>
      <c r="Y3224" s="98"/>
      <c r="Z3224" s="98"/>
      <c r="AA3224" s="98"/>
      <c r="AE3224" s="98"/>
      <c r="AF3224" s="98"/>
      <c r="AG3224" s="98"/>
      <c r="AH3224" s="98"/>
      <c r="AI3224" s="98"/>
      <c r="AJ3224" s="98"/>
      <c r="AK3224" s="98"/>
    </row>
    <row r="3225" ht="14.25">
      <c r="A3225" s="98"/>
      <c r="B3225" s="98"/>
      <c r="C3225" s="98"/>
      <c r="D3225" s="98"/>
      <c r="E3225" s="98"/>
      <c r="F3225" s="98"/>
      <c r="G3225" s="98"/>
      <c r="H3225" s="98"/>
      <c r="I3225" s="98"/>
      <c r="J3225" s="98"/>
      <c r="K3225" s="98"/>
      <c r="L3225" s="98"/>
      <c r="M3225" s="98"/>
      <c r="R3225" s="98"/>
      <c r="S3225" s="98"/>
      <c r="T3225" s="98"/>
      <c r="U3225" s="98"/>
      <c r="V3225" s="98"/>
      <c r="W3225" s="98"/>
      <c r="X3225" s="98"/>
      <c r="Y3225" s="98"/>
      <c r="Z3225" s="98"/>
      <c r="AA3225" s="98"/>
      <c r="AE3225" s="98"/>
      <c r="AF3225" s="98"/>
      <c r="AG3225" s="98"/>
      <c r="AH3225" s="98"/>
      <c r="AI3225" s="98"/>
      <c r="AJ3225" s="98"/>
      <c r="AK3225" s="98"/>
    </row>
    <row r="3226" ht="14.25">
      <c r="A3226" s="98"/>
      <c r="B3226" s="98"/>
      <c r="C3226" s="98"/>
      <c r="D3226" s="98"/>
      <c r="E3226" s="98"/>
      <c r="F3226" s="98"/>
      <c r="G3226" s="98"/>
      <c r="H3226" s="98"/>
      <c r="I3226" s="98"/>
      <c r="J3226" s="98"/>
      <c r="K3226" s="98"/>
      <c r="L3226" s="98"/>
      <c r="M3226" s="98"/>
      <c r="R3226" s="98"/>
      <c r="S3226" s="98"/>
      <c r="T3226" s="98"/>
      <c r="U3226" s="98"/>
      <c r="V3226" s="98"/>
      <c r="W3226" s="98"/>
      <c r="X3226" s="98"/>
      <c r="Y3226" s="98"/>
      <c r="Z3226" s="98"/>
      <c r="AA3226" s="98"/>
      <c r="AE3226" s="98"/>
      <c r="AF3226" s="98"/>
      <c r="AG3226" s="98"/>
      <c r="AH3226" s="98"/>
      <c r="AI3226" s="98"/>
      <c r="AJ3226" s="98"/>
      <c r="AK3226" s="98"/>
    </row>
    <row r="3227" ht="14.25">
      <c r="A3227" s="98"/>
      <c r="B3227" s="98"/>
      <c r="C3227" s="98"/>
      <c r="D3227" s="98"/>
      <c r="E3227" s="98"/>
      <c r="F3227" s="98"/>
      <c r="G3227" s="98"/>
      <c r="H3227" s="98"/>
      <c r="I3227" s="98"/>
      <c r="J3227" s="98"/>
      <c r="K3227" s="98"/>
      <c r="L3227" s="98"/>
      <c r="M3227" s="98"/>
      <c r="R3227" s="98"/>
      <c r="S3227" s="98"/>
      <c r="T3227" s="98"/>
      <c r="U3227" s="98"/>
      <c r="V3227" s="98"/>
      <c r="W3227" s="98"/>
      <c r="X3227" s="98"/>
      <c r="Y3227" s="98"/>
      <c r="Z3227" s="98"/>
      <c r="AA3227" s="98"/>
      <c r="AE3227" s="98"/>
      <c r="AF3227" s="98"/>
      <c r="AG3227" s="98"/>
      <c r="AH3227" s="98"/>
      <c r="AI3227" s="98"/>
      <c r="AJ3227" s="98"/>
      <c r="AK3227" s="98"/>
    </row>
    <row r="3228" ht="14.25">
      <c r="A3228" s="98"/>
      <c r="B3228" s="98"/>
      <c r="C3228" s="98"/>
      <c r="D3228" s="98"/>
      <c r="E3228" s="98"/>
      <c r="F3228" s="98"/>
      <c r="G3228" s="98"/>
      <c r="H3228" s="98"/>
      <c r="I3228" s="98"/>
      <c r="J3228" s="98"/>
      <c r="K3228" s="98"/>
      <c r="L3228" s="98"/>
      <c r="M3228" s="98"/>
      <c r="R3228" s="98"/>
      <c r="S3228" s="98"/>
      <c r="T3228" s="98"/>
      <c r="U3228" s="98"/>
      <c r="V3228" s="98"/>
      <c r="W3228" s="98"/>
      <c r="X3228" s="98"/>
      <c r="Y3228" s="98"/>
      <c r="Z3228" s="98"/>
      <c r="AA3228" s="98"/>
      <c r="AE3228" s="98"/>
      <c r="AF3228" s="98"/>
      <c r="AG3228" s="98"/>
      <c r="AH3228" s="98"/>
      <c r="AI3228" s="98"/>
      <c r="AJ3228" s="98"/>
      <c r="AK3228" s="98"/>
    </row>
    <row r="3229" ht="14.25">
      <c r="A3229" s="98"/>
      <c r="B3229" s="98"/>
      <c r="C3229" s="98"/>
      <c r="D3229" s="98"/>
      <c r="E3229" s="98"/>
      <c r="F3229" s="98"/>
      <c r="G3229" s="98"/>
      <c r="H3229" s="98"/>
      <c r="I3229" s="98"/>
      <c r="J3229" s="98"/>
      <c r="K3229" s="98"/>
      <c r="L3229" s="98"/>
      <c r="M3229" s="98"/>
      <c r="R3229" s="98"/>
      <c r="S3229" s="98"/>
      <c r="T3229" s="98"/>
      <c r="U3229" s="98"/>
      <c r="V3229" s="98"/>
      <c r="W3229" s="98"/>
      <c r="X3229" s="98"/>
      <c r="Y3229" s="98"/>
      <c r="Z3229" s="98"/>
      <c r="AA3229" s="98"/>
      <c r="AE3229" s="98"/>
      <c r="AF3229" s="98"/>
      <c r="AG3229" s="98"/>
      <c r="AH3229" s="98"/>
      <c r="AI3229" s="98"/>
      <c r="AJ3229" s="98"/>
      <c r="AK3229" s="98"/>
    </row>
    <row r="3230" ht="14.25">
      <c r="A3230" s="98"/>
      <c r="B3230" s="98"/>
      <c r="C3230" s="98"/>
      <c r="D3230" s="98"/>
      <c r="E3230" s="98"/>
      <c r="F3230" s="98"/>
      <c r="G3230" s="98"/>
      <c r="H3230" s="98"/>
      <c r="I3230" s="98"/>
      <c r="J3230" s="98"/>
      <c r="K3230" s="98"/>
      <c r="L3230" s="98"/>
      <c r="M3230" s="98"/>
      <c r="R3230" s="98"/>
      <c r="S3230" s="98"/>
      <c r="T3230" s="98"/>
      <c r="U3230" s="98"/>
      <c r="V3230" s="98"/>
      <c r="W3230" s="98"/>
      <c r="X3230" s="98"/>
      <c r="Y3230" s="98"/>
      <c r="Z3230" s="98"/>
      <c r="AA3230" s="98"/>
      <c r="AE3230" s="98"/>
      <c r="AF3230" s="98"/>
      <c r="AG3230" s="98"/>
      <c r="AH3230" s="98"/>
      <c r="AI3230" s="98"/>
      <c r="AJ3230" s="98"/>
      <c r="AK3230" s="98"/>
    </row>
    <row r="3231" ht="14.25">
      <c r="A3231" s="98"/>
      <c r="B3231" s="98"/>
      <c r="C3231" s="98"/>
      <c r="D3231" s="98"/>
      <c r="E3231" s="98"/>
      <c r="F3231" s="98"/>
      <c r="G3231" s="98"/>
      <c r="H3231" s="98"/>
      <c r="I3231" s="98"/>
      <c r="J3231" s="98"/>
      <c r="K3231" s="98"/>
      <c r="L3231" s="98"/>
      <c r="M3231" s="98"/>
      <c r="R3231" s="98"/>
      <c r="S3231" s="98"/>
      <c r="T3231" s="98"/>
      <c r="U3231" s="98"/>
      <c r="V3231" s="98"/>
      <c r="W3231" s="98"/>
      <c r="X3231" s="98"/>
      <c r="Y3231" s="98"/>
      <c r="Z3231" s="98"/>
      <c r="AA3231" s="98"/>
      <c r="AE3231" s="98"/>
      <c r="AF3231" s="98"/>
      <c r="AG3231" s="98"/>
      <c r="AH3231" s="98"/>
      <c r="AI3231" s="98"/>
      <c r="AJ3231" s="98"/>
      <c r="AK3231" s="98"/>
    </row>
    <row r="3232" ht="14.25">
      <c r="A3232" s="98"/>
      <c r="B3232" s="98"/>
      <c r="C3232" s="98"/>
      <c r="D3232" s="98"/>
      <c r="E3232" s="98"/>
      <c r="F3232" s="98"/>
      <c r="G3232" s="98"/>
      <c r="H3232" s="98"/>
      <c r="I3232" s="98"/>
      <c r="J3232" s="98"/>
      <c r="K3232" s="98"/>
      <c r="L3232" s="98"/>
      <c r="M3232" s="98"/>
      <c r="R3232" s="98"/>
      <c r="S3232" s="98"/>
      <c r="T3232" s="98"/>
      <c r="U3232" s="98"/>
      <c r="V3232" s="98"/>
      <c r="W3232" s="98"/>
      <c r="X3232" s="98"/>
      <c r="Y3232" s="98"/>
      <c r="Z3232" s="98"/>
      <c r="AA3232" s="98"/>
      <c r="AE3232" s="98"/>
      <c r="AF3232" s="98"/>
      <c r="AG3232" s="98"/>
      <c r="AH3232" s="98"/>
      <c r="AI3232" s="98"/>
      <c r="AJ3232" s="98"/>
      <c r="AK3232" s="98"/>
    </row>
    <row r="3233" ht="14.25">
      <c r="A3233" s="98"/>
      <c r="B3233" s="98"/>
      <c r="C3233" s="98"/>
      <c r="D3233" s="98"/>
      <c r="E3233" s="98"/>
      <c r="F3233" s="98"/>
      <c r="G3233" s="98"/>
      <c r="H3233" s="98"/>
      <c r="I3233" s="98"/>
      <c r="J3233" s="98"/>
      <c r="K3233" s="98"/>
      <c r="L3233" s="98"/>
      <c r="M3233" s="98"/>
      <c r="R3233" s="98"/>
      <c r="S3233" s="98"/>
      <c r="T3233" s="98"/>
      <c r="U3233" s="98"/>
      <c r="V3233" s="98"/>
      <c r="W3233" s="98"/>
      <c r="X3233" s="98"/>
      <c r="Y3233" s="98"/>
      <c r="Z3233" s="98"/>
      <c r="AA3233" s="98"/>
      <c r="AE3233" s="98"/>
      <c r="AF3233" s="98"/>
      <c r="AG3233" s="98"/>
      <c r="AH3233" s="98"/>
      <c r="AI3233" s="98"/>
      <c r="AJ3233" s="98"/>
      <c r="AK3233" s="98"/>
    </row>
    <row r="3234" ht="14.25">
      <c r="A3234" s="98"/>
      <c r="B3234" s="98"/>
      <c r="C3234" s="98"/>
      <c r="D3234" s="98"/>
      <c r="E3234" s="98"/>
      <c r="F3234" s="98"/>
      <c r="G3234" s="98"/>
      <c r="H3234" s="98"/>
      <c r="I3234" s="98"/>
      <c r="J3234" s="98"/>
      <c r="K3234" s="98"/>
      <c r="L3234" s="98"/>
      <c r="M3234" s="98"/>
      <c r="R3234" s="98"/>
      <c r="S3234" s="98"/>
      <c r="T3234" s="98"/>
      <c r="U3234" s="98"/>
      <c r="V3234" s="98"/>
      <c r="W3234" s="98"/>
      <c r="X3234" s="98"/>
      <c r="Y3234" s="98"/>
      <c r="Z3234" s="98"/>
      <c r="AA3234" s="98"/>
      <c r="AE3234" s="98"/>
      <c r="AF3234" s="98"/>
      <c r="AG3234" s="98"/>
      <c r="AH3234" s="98"/>
      <c r="AI3234" s="98"/>
      <c r="AJ3234" s="98"/>
      <c r="AK3234" s="98"/>
    </row>
    <row r="3235" ht="14.25">
      <c r="A3235" s="98"/>
      <c r="B3235" s="98"/>
      <c r="C3235" s="98"/>
      <c r="D3235" s="98"/>
      <c r="E3235" s="98"/>
      <c r="F3235" s="98"/>
      <c r="G3235" s="98"/>
      <c r="H3235" s="98"/>
      <c r="I3235" s="98"/>
      <c r="J3235" s="98"/>
      <c r="K3235" s="98"/>
      <c r="L3235" s="98"/>
      <c r="M3235" s="98"/>
      <c r="R3235" s="98"/>
      <c r="S3235" s="98"/>
      <c r="T3235" s="98"/>
      <c r="U3235" s="98"/>
      <c r="V3235" s="98"/>
      <c r="W3235" s="98"/>
      <c r="X3235" s="98"/>
      <c r="Y3235" s="98"/>
      <c r="Z3235" s="98"/>
      <c r="AA3235" s="98"/>
      <c r="AE3235" s="98"/>
      <c r="AF3235" s="98"/>
      <c r="AG3235" s="98"/>
      <c r="AH3235" s="98"/>
      <c r="AI3235" s="98"/>
      <c r="AJ3235" s="98"/>
      <c r="AK3235" s="98"/>
    </row>
    <row r="3236" ht="14.25">
      <c r="A3236" s="98"/>
      <c r="B3236" s="98"/>
      <c r="C3236" s="98"/>
      <c r="D3236" s="98"/>
      <c r="E3236" s="98"/>
      <c r="F3236" s="98"/>
      <c r="G3236" s="98"/>
      <c r="H3236" s="98"/>
      <c r="I3236" s="98"/>
      <c r="J3236" s="98"/>
      <c r="K3236" s="98"/>
      <c r="L3236" s="98"/>
      <c r="M3236" s="98"/>
      <c r="R3236" s="98"/>
      <c r="S3236" s="98"/>
      <c r="T3236" s="98"/>
      <c r="U3236" s="98"/>
      <c r="V3236" s="98"/>
      <c r="W3236" s="98"/>
      <c r="X3236" s="98"/>
      <c r="Y3236" s="98"/>
      <c r="Z3236" s="98"/>
      <c r="AA3236" s="98"/>
      <c r="AE3236" s="98"/>
      <c r="AF3236" s="98"/>
      <c r="AG3236" s="98"/>
      <c r="AH3236" s="98"/>
      <c r="AI3236" s="98"/>
      <c r="AJ3236" s="98"/>
      <c r="AK3236" s="98"/>
    </row>
    <row r="3237" ht="14.25">
      <c r="A3237" s="98"/>
      <c r="B3237" s="98"/>
      <c r="C3237" s="98"/>
      <c r="D3237" s="98"/>
      <c r="E3237" s="98"/>
      <c r="F3237" s="98"/>
      <c r="G3237" s="98"/>
      <c r="H3237" s="98"/>
      <c r="I3237" s="98"/>
      <c r="J3237" s="98"/>
      <c r="K3237" s="98"/>
      <c r="L3237" s="98"/>
      <c r="M3237" s="98"/>
      <c r="R3237" s="98"/>
      <c r="S3237" s="98"/>
      <c r="T3237" s="98"/>
      <c r="U3237" s="98"/>
      <c r="V3237" s="98"/>
      <c r="W3237" s="98"/>
      <c r="X3237" s="98"/>
      <c r="Y3237" s="98"/>
      <c r="Z3237" s="98"/>
      <c r="AA3237" s="98"/>
      <c r="AE3237" s="98"/>
      <c r="AF3237" s="98"/>
      <c r="AG3237" s="98"/>
      <c r="AH3237" s="98"/>
      <c r="AI3237" s="98"/>
      <c r="AJ3237" s="98"/>
      <c r="AK3237" s="98"/>
    </row>
    <row r="3238" ht="14.25">
      <c r="A3238" s="98"/>
      <c r="B3238" s="98"/>
      <c r="C3238" s="98"/>
      <c r="D3238" s="98"/>
      <c r="E3238" s="98"/>
      <c r="F3238" s="98"/>
      <c r="G3238" s="98"/>
      <c r="H3238" s="98"/>
      <c r="I3238" s="98"/>
      <c r="J3238" s="98"/>
      <c r="K3238" s="98"/>
      <c r="L3238" s="98"/>
      <c r="M3238" s="98"/>
      <c r="R3238" s="98"/>
      <c r="S3238" s="98"/>
      <c r="T3238" s="98"/>
      <c r="U3238" s="98"/>
      <c r="V3238" s="98"/>
      <c r="W3238" s="98"/>
      <c r="X3238" s="98"/>
      <c r="Y3238" s="98"/>
      <c r="Z3238" s="98"/>
      <c r="AA3238" s="98"/>
      <c r="AE3238" s="98"/>
      <c r="AF3238" s="98"/>
      <c r="AG3238" s="98"/>
      <c r="AH3238" s="98"/>
      <c r="AI3238" s="98"/>
      <c r="AJ3238" s="98"/>
      <c r="AK3238" s="98"/>
    </row>
    <row r="3239" ht="14.25">
      <c r="A3239" s="98"/>
      <c r="B3239" s="98"/>
      <c r="C3239" s="98"/>
      <c r="D3239" s="98"/>
      <c r="E3239" s="98"/>
      <c r="F3239" s="98"/>
      <c r="G3239" s="98"/>
      <c r="H3239" s="98"/>
      <c r="I3239" s="98"/>
      <c r="J3239" s="98"/>
      <c r="K3239" s="98"/>
      <c r="L3239" s="98"/>
      <c r="M3239" s="98"/>
      <c r="R3239" s="98"/>
      <c r="S3239" s="98"/>
      <c r="T3239" s="98"/>
      <c r="U3239" s="98"/>
      <c r="V3239" s="98"/>
      <c r="W3239" s="98"/>
      <c r="X3239" s="98"/>
      <c r="Y3239" s="98"/>
      <c r="Z3239" s="98"/>
      <c r="AA3239" s="98"/>
      <c r="AE3239" s="98"/>
      <c r="AF3239" s="98"/>
      <c r="AG3239" s="98"/>
      <c r="AH3239" s="98"/>
      <c r="AI3239" s="98"/>
      <c r="AJ3239" s="98"/>
      <c r="AK3239" s="98"/>
    </row>
    <row r="3240" ht="14.25">
      <c r="A3240" s="98"/>
      <c r="B3240" s="98"/>
      <c r="C3240" s="98"/>
      <c r="D3240" s="98"/>
      <c r="E3240" s="98"/>
      <c r="F3240" s="98"/>
      <c r="G3240" s="98"/>
      <c r="H3240" s="98"/>
      <c r="I3240" s="98"/>
      <c r="J3240" s="98"/>
      <c r="K3240" s="98"/>
      <c r="L3240" s="98"/>
      <c r="M3240" s="98"/>
      <c r="R3240" s="98"/>
      <c r="S3240" s="98"/>
      <c r="T3240" s="98"/>
      <c r="U3240" s="98"/>
      <c r="V3240" s="98"/>
      <c r="W3240" s="98"/>
      <c r="X3240" s="98"/>
      <c r="Y3240" s="98"/>
      <c r="Z3240" s="98"/>
      <c r="AA3240" s="98"/>
      <c r="AE3240" s="98"/>
      <c r="AF3240" s="98"/>
      <c r="AG3240" s="98"/>
      <c r="AH3240" s="98"/>
      <c r="AI3240" s="98"/>
      <c r="AJ3240" s="98"/>
      <c r="AK3240" s="98"/>
    </row>
    <row r="3241" ht="14.25">
      <c r="A3241" s="98"/>
      <c r="B3241" s="98"/>
      <c r="C3241" s="98"/>
      <c r="D3241" s="98"/>
      <c r="E3241" s="98"/>
      <c r="F3241" s="98"/>
      <c r="G3241" s="98"/>
      <c r="H3241" s="98"/>
      <c r="I3241" s="98"/>
      <c r="J3241" s="98"/>
      <c r="K3241" s="98"/>
      <c r="L3241" s="98"/>
      <c r="M3241" s="98"/>
      <c r="R3241" s="98"/>
      <c r="S3241" s="98"/>
      <c r="T3241" s="98"/>
      <c r="U3241" s="98"/>
      <c r="V3241" s="98"/>
      <c r="W3241" s="98"/>
      <c r="X3241" s="98"/>
      <c r="Y3241" s="98"/>
      <c r="Z3241" s="98"/>
      <c r="AA3241" s="98"/>
      <c r="AE3241" s="98"/>
      <c r="AF3241" s="98"/>
      <c r="AG3241" s="98"/>
      <c r="AH3241" s="98"/>
      <c r="AI3241" s="98"/>
      <c r="AJ3241" s="98"/>
      <c r="AK3241" s="98"/>
    </row>
    <row r="3242" ht="14.25">
      <c r="A3242" s="98"/>
      <c r="B3242" s="98"/>
      <c r="C3242" s="98"/>
      <c r="D3242" s="98"/>
      <c r="E3242" s="98"/>
      <c r="F3242" s="98"/>
      <c r="G3242" s="98"/>
      <c r="H3242" s="98"/>
      <c r="I3242" s="98"/>
      <c r="J3242" s="98"/>
      <c r="K3242" s="98"/>
      <c r="L3242" s="98"/>
      <c r="M3242" s="98"/>
      <c r="R3242" s="98"/>
      <c r="S3242" s="98"/>
      <c r="T3242" s="98"/>
      <c r="U3242" s="98"/>
      <c r="V3242" s="98"/>
      <c r="W3242" s="98"/>
      <c r="X3242" s="98"/>
      <c r="Y3242" s="98"/>
      <c r="Z3242" s="98"/>
      <c r="AA3242" s="98"/>
      <c r="AE3242" s="98"/>
      <c r="AF3242" s="98"/>
      <c r="AG3242" s="98"/>
      <c r="AH3242" s="98"/>
      <c r="AI3242" s="98"/>
      <c r="AJ3242" s="98"/>
      <c r="AK3242" s="98"/>
    </row>
    <row r="3243" ht="14.25">
      <c r="A3243" s="98"/>
      <c r="B3243" s="98"/>
      <c r="C3243" s="98"/>
      <c r="D3243" s="98"/>
      <c r="E3243" s="98"/>
      <c r="F3243" s="98"/>
      <c r="G3243" s="98"/>
      <c r="H3243" s="98"/>
      <c r="I3243" s="98"/>
      <c r="J3243" s="98"/>
      <c r="K3243" s="98"/>
      <c r="L3243" s="98"/>
      <c r="M3243" s="98"/>
      <c r="R3243" s="98"/>
      <c r="S3243" s="98"/>
      <c r="T3243" s="98"/>
      <c r="U3243" s="98"/>
      <c r="V3243" s="98"/>
      <c r="W3243" s="98"/>
      <c r="X3243" s="98"/>
      <c r="Y3243" s="98"/>
      <c r="Z3243" s="98"/>
      <c r="AA3243" s="98"/>
      <c r="AE3243" s="98"/>
      <c r="AF3243" s="98"/>
      <c r="AG3243" s="98"/>
      <c r="AH3243" s="98"/>
      <c r="AI3243" s="98"/>
      <c r="AJ3243" s="98"/>
      <c r="AK3243" s="98"/>
    </row>
    <row r="3244" ht="14.25">
      <c r="A3244" s="98"/>
      <c r="B3244" s="98"/>
      <c r="C3244" s="98"/>
      <c r="D3244" s="98"/>
      <c r="E3244" s="98"/>
      <c r="F3244" s="98"/>
      <c r="G3244" s="98"/>
      <c r="H3244" s="98"/>
      <c r="I3244" s="98"/>
      <c r="J3244" s="98"/>
      <c r="K3244" s="98"/>
      <c r="L3244" s="98"/>
      <c r="M3244" s="98"/>
      <c r="R3244" s="98"/>
      <c r="S3244" s="98"/>
      <c r="T3244" s="98"/>
      <c r="U3244" s="98"/>
      <c r="V3244" s="98"/>
      <c r="W3244" s="98"/>
      <c r="X3244" s="98"/>
      <c r="Y3244" s="98"/>
      <c r="Z3244" s="98"/>
      <c r="AA3244" s="98"/>
      <c r="AE3244" s="98"/>
      <c r="AF3244" s="98"/>
      <c r="AG3244" s="98"/>
      <c r="AH3244" s="98"/>
      <c r="AI3244" s="98"/>
      <c r="AJ3244" s="98"/>
      <c r="AK3244" s="98"/>
    </row>
    <row r="3245" ht="14.25">
      <c r="A3245" s="98"/>
      <c r="B3245" s="98"/>
      <c r="C3245" s="98"/>
      <c r="D3245" s="98"/>
      <c r="E3245" s="98"/>
      <c r="F3245" s="98"/>
      <c r="G3245" s="98"/>
      <c r="H3245" s="98"/>
      <c r="I3245" s="98"/>
      <c r="J3245" s="98"/>
      <c r="K3245" s="98"/>
      <c r="L3245" s="98"/>
      <c r="M3245" s="98"/>
      <c r="R3245" s="98"/>
      <c r="S3245" s="98"/>
      <c r="T3245" s="98"/>
      <c r="U3245" s="98"/>
      <c r="V3245" s="98"/>
      <c r="W3245" s="98"/>
      <c r="X3245" s="98"/>
      <c r="Y3245" s="98"/>
      <c r="Z3245" s="98"/>
      <c r="AA3245" s="98"/>
      <c r="AE3245" s="98"/>
      <c r="AF3245" s="98"/>
      <c r="AG3245" s="98"/>
      <c r="AH3245" s="98"/>
      <c r="AI3245" s="98"/>
      <c r="AJ3245" s="98"/>
      <c r="AK3245" s="98"/>
    </row>
    <row r="3246" ht="14.25">
      <c r="A3246" s="98"/>
      <c r="B3246" s="98"/>
      <c r="C3246" s="98"/>
      <c r="D3246" s="98"/>
      <c r="E3246" s="98"/>
      <c r="F3246" s="98"/>
      <c r="G3246" s="98"/>
      <c r="H3246" s="98"/>
      <c r="I3246" s="98"/>
      <c r="J3246" s="98"/>
      <c r="K3246" s="98"/>
      <c r="L3246" s="98"/>
      <c r="M3246" s="98"/>
      <c r="R3246" s="98"/>
      <c r="S3246" s="98"/>
      <c r="T3246" s="98"/>
      <c r="U3246" s="98"/>
      <c r="V3246" s="98"/>
      <c r="W3246" s="98"/>
      <c r="X3246" s="98"/>
      <c r="Y3246" s="98"/>
      <c r="Z3246" s="98"/>
      <c r="AA3246" s="98"/>
      <c r="AE3246" s="98"/>
      <c r="AF3246" s="98"/>
      <c r="AG3246" s="98"/>
      <c r="AH3246" s="98"/>
      <c r="AI3246" s="98"/>
      <c r="AJ3246" s="98"/>
      <c r="AK3246" s="98"/>
    </row>
    <row r="3247" ht="14.25">
      <c r="A3247" s="98"/>
      <c r="B3247" s="98"/>
      <c r="C3247" s="98"/>
      <c r="D3247" s="98"/>
      <c r="E3247" s="98"/>
      <c r="F3247" s="98"/>
      <c r="G3247" s="98"/>
      <c r="H3247" s="98"/>
      <c r="I3247" s="98"/>
      <c r="J3247" s="98"/>
      <c r="K3247" s="98"/>
      <c r="L3247" s="98"/>
      <c r="M3247" s="98"/>
      <c r="R3247" s="98"/>
      <c r="S3247" s="98"/>
      <c r="T3247" s="98"/>
      <c r="U3247" s="98"/>
      <c r="V3247" s="98"/>
      <c r="W3247" s="98"/>
      <c r="X3247" s="98"/>
      <c r="Y3247" s="98"/>
      <c r="Z3247" s="98"/>
      <c r="AA3247" s="98"/>
      <c r="AE3247" s="98"/>
      <c r="AF3247" s="98"/>
      <c r="AG3247" s="98"/>
      <c r="AH3247" s="98"/>
      <c r="AI3247" s="98"/>
      <c r="AJ3247" s="98"/>
      <c r="AK3247" s="98"/>
    </row>
    <row r="3248" ht="14.25">
      <c r="A3248" s="98"/>
      <c r="B3248" s="98"/>
      <c r="C3248" s="98"/>
      <c r="D3248" s="98"/>
      <c r="E3248" s="98"/>
      <c r="F3248" s="98"/>
      <c r="G3248" s="98"/>
      <c r="H3248" s="98"/>
      <c r="I3248" s="98"/>
      <c r="J3248" s="98"/>
      <c r="K3248" s="98"/>
      <c r="L3248" s="98"/>
      <c r="M3248" s="98"/>
      <c r="R3248" s="98"/>
      <c r="S3248" s="98"/>
      <c r="T3248" s="98"/>
      <c r="U3248" s="98"/>
      <c r="V3248" s="98"/>
      <c r="W3248" s="98"/>
      <c r="X3248" s="98"/>
      <c r="Y3248" s="98"/>
      <c r="Z3248" s="98"/>
      <c r="AA3248" s="98"/>
      <c r="AE3248" s="98"/>
      <c r="AF3248" s="98"/>
      <c r="AG3248" s="98"/>
      <c r="AH3248" s="98"/>
      <c r="AI3248" s="98"/>
      <c r="AJ3248" s="98"/>
      <c r="AK3248" s="98"/>
    </row>
    <row r="3249" ht="14.25">
      <c r="A3249" s="98"/>
      <c r="B3249" s="98"/>
      <c r="C3249" s="98"/>
      <c r="D3249" s="98"/>
      <c r="E3249" s="98"/>
      <c r="F3249" s="98"/>
      <c r="G3249" s="98"/>
      <c r="H3249" s="98"/>
      <c r="I3249" s="98"/>
      <c r="J3249" s="98"/>
      <c r="K3249" s="98"/>
      <c r="L3249" s="98"/>
      <c r="M3249" s="98"/>
      <c r="R3249" s="98"/>
      <c r="S3249" s="98"/>
      <c r="T3249" s="98"/>
      <c r="U3249" s="98"/>
      <c r="V3249" s="98"/>
      <c r="W3249" s="98"/>
      <c r="X3249" s="98"/>
      <c r="Y3249" s="98"/>
      <c r="Z3249" s="98"/>
      <c r="AA3249" s="98"/>
      <c r="AE3249" s="98"/>
      <c r="AF3249" s="98"/>
      <c r="AG3249" s="98"/>
      <c r="AH3249" s="98"/>
      <c r="AI3249" s="98"/>
      <c r="AJ3249" s="98"/>
      <c r="AK3249" s="98"/>
    </row>
    <row r="3250" ht="14.25">
      <c r="A3250" s="98"/>
      <c r="B3250" s="98"/>
      <c r="C3250" s="98"/>
      <c r="D3250" s="98"/>
      <c r="E3250" s="98"/>
      <c r="F3250" s="98"/>
      <c r="G3250" s="98"/>
      <c r="H3250" s="98"/>
      <c r="I3250" s="98"/>
      <c r="J3250" s="98"/>
      <c r="K3250" s="98"/>
      <c r="L3250" s="98"/>
      <c r="M3250" s="98"/>
      <c r="R3250" s="98"/>
      <c r="S3250" s="98"/>
      <c r="T3250" s="98"/>
      <c r="U3250" s="98"/>
      <c r="V3250" s="98"/>
      <c r="W3250" s="98"/>
      <c r="X3250" s="98"/>
      <c r="Y3250" s="98"/>
      <c r="Z3250" s="98"/>
      <c r="AA3250" s="98"/>
      <c r="AE3250" s="98"/>
      <c r="AF3250" s="98"/>
      <c r="AG3250" s="98"/>
      <c r="AH3250" s="98"/>
      <c r="AI3250" s="98"/>
      <c r="AJ3250" s="98"/>
      <c r="AK3250" s="98"/>
    </row>
    <row r="3251" ht="14.25">
      <c r="A3251" s="98"/>
      <c r="B3251" s="98"/>
      <c r="C3251" s="98"/>
      <c r="D3251" s="98"/>
      <c r="E3251" s="98"/>
      <c r="F3251" s="98"/>
      <c r="G3251" s="98"/>
      <c r="H3251" s="98"/>
      <c r="I3251" s="98"/>
      <c r="J3251" s="98"/>
      <c r="K3251" s="98"/>
      <c r="L3251" s="98"/>
      <c r="M3251" s="98"/>
      <c r="R3251" s="98"/>
      <c r="S3251" s="98"/>
      <c r="T3251" s="98"/>
      <c r="U3251" s="98"/>
      <c r="V3251" s="98"/>
      <c r="W3251" s="98"/>
      <c r="X3251" s="98"/>
      <c r="Y3251" s="98"/>
      <c r="Z3251" s="98"/>
      <c r="AA3251" s="98"/>
      <c r="AE3251" s="98"/>
      <c r="AF3251" s="98"/>
      <c r="AG3251" s="98"/>
      <c r="AH3251" s="98"/>
      <c r="AI3251" s="98"/>
      <c r="AJ3251" s="98"/>
      <c r="AK3251" s="98"/>
    </row>
    <row r="3252" ht="14.25">
      <c r="A3252" s="98"/>
      <c r="B3252" s="98"/>
      <c r="C3252" s="98"/>
      <c r="D3252" s="98"/>
      <c r="E3252" s="98"/>
      <c r="F3252" s="98"/>
      <c r="G3252" s="98"/>
      <c r="H3252" s="98"/>
      <c r="I3252" s="98"/>
      <c r="J3252" s="98"/>
      <c r="K3252" s="98"/>
      <c r="L3252" s="98"/>
      <c r="M3252" s="98"/>
      <c r="R3252" s="98"/>
      <c r="S3252" s="98"/>
      <c r="T3252" s="98"/>
      <c r="U3252" s="98"/>
      <c r="V3252" s="98"/>
      <c r="W3252" s="98"/>
      <c r="X3252" s="98"/>
      <c r="Y3252" s="98"/>
      <c r="Z3252" s="98"/>
      <c r="AA3252" s="98"/>
      <c r="AE3252" s="98"/>
      <c r="AF3252" s="98"/>
      <c r="AG3252" s="98"/>
      <c r="AH3252" s="98"/>
      <c r="AI3252" s="98"/>
      <c r="AJ3252" s="98"/>
      <c r="AK3252" s="98"/>
    </row>
    <row r="3253" ht="14.25">
      <c r="A3253" s="98"/>
      <c r="B3253" s="98"/>
      <c r="C3253" s="98"/>
      <c r="D3253" s="98"/>
      <c r="E3253" s="98"/>
      <c r="F3253" s="98"/>
      <c r="G3253" s="98"/>
      <c r="H3253" s="98"/>
      <c r="I3253" s="98"/>
      <c r="J3253" s="98"/>
      <c r="K3253" s="98"/>
      <c r="L3253" s="98"/>
      <c r="M3253" s="98"/>
      <c r="R3253" s="98"/>
      <c r="S3253" s="98"/>
      <c r="T3253" s="98"/>
      <c r="U3253" s="98"/>
      <c r="V3253" s="98"/>
      <c r="W3253" s="98"/>
      <c r="X3253" s="98"/>
      <c r="Y3253" s="98"/>
      <c r="Z3253" s="98"/>
      <c r="AA3253" s="98"/>
      <c r="AE3253" s="98"/>
      <c r="AF3253" s="98"/>
      <c r="AG3253" s="98"/>
      <c r="AH3253" s="98"/>
      <c r="AI3253" s="98"/>
      <c r="AJ3253" s="98"/>
      <c r="AK3253" s="98"/>
    </row>
    <row r="3254" ht="14.25">
      <c r="A3254" s="98"/>
      <c r="B3254" s="98"/>
      <c r="C3254" s="98"/>
      <c r="D3254" s="98"/>
      <c r="E3254" s="98"/>
      <c r="F3254" s="98"/>
      <c r="G3254" s="98"/>
      <c r="H3254" s="98"/>
      <c r="I3254" s="98"/>
      <c r="J3254" s="98"/>
      <c r="K3254" s="98"/>
      <c r="L3254" s="98"/>
      <c r="M3254" s="98"/>
      <c r="R3254" s="98"/>
      <c r="S3254" s="98"/>
      <c r="T3254" s="98"/>
      <c r="U3254" s="98"/>
      <c r="V3254" s="98"/>
      <c r="W3254" s="98"/>
      <c r="X3254" s="98"/>
      <c r="Y3254" s="98"/>
      <c r="Z3254" s="98"/>
      <c r="AA3254" s="98"/>
      <c r="AE3254" s="98"/>
      <c r="AF3254" s="98"/>
      <c r="AG3254" s="98"/>
      <c r="AH3254" s="98"/>
      <c r="AI3254" s="98"/>
      <c r="AJ3254" s="98"/>
      <c r="AK3254" s="98"/>
    </row>
    <row r="3255" ht="14.25">
      <c r="A3255" s="98"/>
      <c r="B3255" s="98"/>
      <c r="C3255" s="98"/>
      <c r="D3255" s="98"/>
      <c r="E3255" s="98"/>
      <c r="F3255" s="98"/>
      <c r="G3255" s="98"/>
      <c r="H3255" s="98"/>
      <c r="I3255" s="98"/>
      <c r="J3255" s="98"/>
      <c r="K3255" s="98"/>
      <c r="L3255" s="98"/>
      <c r="M3255" s="98"/>
      <c r="R3255" s="98"/>
      <c r="S3255" s="98"/>
      <c r="T3255" s="98"/>
      <c r="U3255" s="98"/>
      <c r="V3255" s="98"/>
      <c r="W3255" s="98"/>
      <c r="X3255" s="98"/>
      <c r="Y3255" s="98"/>
      <c r="Z3255" s="98"/>
      <c r="AA3255" s="98"/>
      <c r="AE3255" s="98"/>
      <c r="AF3255" s="98"/>
      <c r="AG3255" s="98"/>
      <c r="AH3255" s="98"/>
      <c r="AI3255" s="98"/>
      <c r="AJ3255" s="98"/>
      <c r="AK3255" s="98"/>
    </row>
    <row r="3256" ht="14.25">
      <c r="A3256" s="98"/>
      <c r="B3256" s="98"/>
      <c r="C3256" s="98"/>
      <c r="D3256" s="98"/>
      <c r="E3256" s="98"/>
      <c r="F3256" s="98"/>
      <c r="G3256" s="98"/>
      <c r="H3256" s="98"/>
      <c r="I3256" s="98"/>
      <c r="J3256" s="98"/>
      <c r="K3256" s="98"/>
      <c r="L3256" s="98"/>
      <c r="M3256" s="98"/>
      <c r="R3256" s="98"/>
      <c r="S3256" s="98"/>
      <c r="T3256" s="98"/>
      <c r="U3256" s="98"/>
      <c r="V3256" s="98"/>
      <c r="W3256" s="98"/>
      <c r="X3256" s="98"/>
      <c r="Y3256" s="98"/>
      <c r="Z3256" s="98"/>
      <c r="AA3256" s="98"/>
      <c r="AE3256" s="98"/>
      <c r="AF3256" s="98"/>
      <c r="AG3256" s="98"/>
      <c r="AH3256" s="98"/>
      <c r="AI3256" s="98"/>
      <c r="AJ3256" s="98"/>
      <c r="AK3256" s="98"/>
    </row>
    <row r="3257" ht="14.25">
      <c r="A3257" s="98"/>
      <c r="B3257" s="98"/>
      <c r="C3257" s="98"/>
      <c r="D3257" s="98"/>
      <c r="E3257" s="98"/>
      <c r="F3257" s="98"/>
      <c r="G3257" s="98"/>
      <c r="H3257" s="98"/>
      <c r="I3257" s="98"/>
      <c r="J3257" s="98"/>
      <c r="K3257" s="98"/>
      <c r="L3257" s="98"/>
      <c r="M3257" s="98"/>
      <c r="R3257" s="98"/>
      <c r="S3257" s="98"/>
      <c r="T3257" s="98"/>
      <c r="U3257" s="98"/>
      <c r="V3257" s="98"/>
      <c r="W3257" s="98"/>
      <c r="X3257" s="98"/>
      <c r="Y3257" s="98"/>
      <c r="Z3257" s="98"/>
      <c r="AA3257" s="98"/>
      <c r="AE3257" s="98"/>
      <c r="AF3257" s="98"/>
      <c r="AG3257" s="98"/>
      <c r="AH3257" s="98"/>
      <c r="AI3257" s="98"/>
      <c r="AJ3257" s="98"/>
      <c r="AK3257" s="98"/>
    </row>
    <row r="3258" ht="14.25">
      <c r="A3258" s="98"/>
      <c r="B3258" s="98"/>
      <c r="C3258" s="98"/>
      <c r="D3258" s="98"/>
      <c r="E3258" s="98"/>
      <c r="F3258" s="98"/>
      <c r="G3258" s="98"/>
      <c r="H3258" s="98"/>
      <c r="I3258" s="98"/>
      <c r="J3258" s="98"/>
      <c r="K3258" s="98"/>
      <c r="L3258" s="98"/>
      <c r="M3258" s="98"/>
      <c r="R3258" s="98"/>
      <c r="S3258" s="98"/>
      <c r="T3258" s="98"/>
      <c r="U3258" s="98"/>
      <c r="V3258" s="98"/>
      <c r="W3258" s="98"/>
      <c r="X3258" s="98"/>
      <c r="Y3258" s="98"/>
      <c r="Z3258" s="98"/>
      <c r="AA3258" s="98"/>
      <c r="AE3258" s="98"/>
      <c r="AF3258" s="98"/>
      <c r="AG3258" s="98"/>
      <c r="AH3258" s="98"/>
      <c r="AI3258" s="98"/>
      <c r="AJ3258" s="98"/>
      <c r="AK3258" s="98"/>
    </row>
    <row r="3259" ht="14.25">
      <c r="A3259" s="98"/>
      <c r="B3259" s="98"/>
      <c r="C3259" s="98"/>
      <c r="D3259" s="98"/>
      <c r="E3259" s="98"/>
      <c r="F3259" s="98"/>
      <c r="G3259" s="98"/>
      <c r="H3259" s="98"/>
      <c r="I3259" s="98"/>
      <c r="J3259" s="98"/>
      <c r="K3259" s="98"/>
      <c r="L3259" s="98"/>
      <c r="M3259" s="98"/>
      <c r="R3259" s="98"/>
      <c r="S3259" s="98"/>
      <c r="T3259" s="98"/>
      <c r="U3259" s="98"/>
      <c r="V3259" s="98"/>
      <c r="W3259" s="98"/>
      <c r="X3259" s="98"/>
      <c r="Y3259" s="98"/>
      <c r="Z3259" s="98"/>
      <c r="AA3259" s="98"/>
      <c r="AE3259" s="98"/>
      <c r="AF3259" s="98"/>
      <c r="AG3259" s="98"/>
      <c r="AH3259" s="98"/>
      <c r="AI3259" s="98"/>
      <c r="AJ3259" s="98"/>
      <c r="AK3259" s="98"/>
    </row>
    <row r="3260" ht="14.25">
      <c r="A3260" s="98"/>
      <c r="B3260" s="98"/>
      <c r="C3260" s="98"/>
      <c r="D3260" s="98"/>
      <c r="E3260" s="98"/>
      <c r="F3260" s="98"/>
      <c r="G3260" s="98"/>
      <c r="H3260" s="98"/>
      <c r="I3260" s="98"/>
      <c r="J3260" s="98"/>
      <c r="K3260" s="98"/>
      <c r="L3260" s="98"/>
      <c r="M3260" s="98"/>
      <c r="R3260" s="98"/>
      <c r="S3260" s="98"/>
      <c r="T3260" s="98"/>
      <c r="U3260" s="98"/>
      <c r="V3260" s="98"/>
      <c r="W3260" s="98"/>
      <c r="X3260" s="98"/>
      <c r="Y3260" s="98"/>
      <c r="Z3260" s="98"/>
      <c r="AA3260" s="98"/>
      <c r="AE3260" s="98"/>
      <c r="AF3260" s="98"/>
      <c r="AG3260" s="98"/>
      <c r="AH3260" s="98"/>
      <c r="AI3260" s="98"/>
      <c r="AJ3260" s="98"/>
      <c r="AK3260" s="98"/>
    </row>
    <row r="3261" ht="14.25">
      <c r="A3261" s="98"/>
      <c r="B3261" s="98"/>
      <c r="C3261" s="98"/>
      <c r="D3261" s="98"/>
      <c r="E3261" s="98"/>
      <c r="F3261" s="98"/>
      <c r="G3261" s="98"/>
      <c r="H3261" s="98"/>
      <c r="I3261" s="98"/>
      <c r="J3261" s="98"/>
      <c r="K3261" s="98"/>
      <c r="L3261" s="98"/>
      <c r="M3261" s="98"/>
      <c r="R3261" s="98"/>
      <c r="S3261" s="98"/>
      <c r="T3261" s="98"/>
      <c r="U3261" s="98"/>
      <c r="V3261" s="98"/>
      <c r="W3261" s="98"/>
      <c r="X3261" s="98"/>
      <c r="Y3261" s="98"/>
      <c r="Z3261" s="98"/>
      <c r="AA3261" s="98"/>
      <c r="AE3261" s="98"/>
      <c r="AF3261" s="98"/>
      <c r="AG3261" s="98"/>
      <c r="AH3261" s="98"/>
      <c r="AI3261" s="98"/>
      <c r="AJ3261" s="98"/>
      <c r="AK3261" s="98"/>
    </row>
    <row r="3262" ht="14.25">
      <c r="A3262" s="98"/>
      <c r="B3262" s="98"/>
      <c r="C3262" s="98"/>
      <c r="D3262" s="98"/>
      <c r="E3262" s="98"/>
      <c r="F3262" s="98"/>
      <c r="G3262" s="98"/>
      <c r="H3262" s="98"/>
      <c r="I3262" s="98"/>
      <c r="J3262" s="98"/>
      <c r="K3262" s="98"/>
      <c r="L3262" s="98"/>
      <c r="M3262" s="98"/>
      <c r="R3262" s="98"/>
      <c r="S3262" s="98"/>
      <c r="T3262" s="98"/>
      <c r="U3262" s="98"/>
      <c r="V3262" s="98"/>
      <c r="W3262" s="98"/>
      <c r="X3262" s="98"/>
      <c r="Y3262" s="98"/>
      <c r="Z3262" s="98"/>
      <c r="AA3262" s="98"/>
      <c r="AE3262" s="98"/>
      <c r="AF3262" s="98"/>
      <c r="AG3262" s="98"/>
      <c r="AH3262" s="98"/>
      <c r="AI3262" s="98"/>
      <c r="AJ3262" s="98"/>
      <c r="AK3262" s="98"/>
    </row>
    <row r="3263" ht="14.25">
      <c r="A3263" s="98"/>
      <c r="B3263" s="98"/>
      <c r="C3263" s="98"/>
      <c r="D3263" s="98"/>
      <c r="E3263" s="98"/>
      <c r="F3263" s="98"/>
      <c r="G3263" s="98"/>
      <c r="H3263" s="98"/>
      <c r="I3263" s="98"/>
      <c r="J3263" s="98"/>
      <c r="K3263" s="98"/>
      <c r="L3263" s="98"/>
      <c r="M3263" s="98"/>
      <c r="R3263" s="98"/>
      <c r="S3263" s="98"/>
      <c r="T3263" s="98"/>
      <c r="U3263" s="98"/>
      <c r="V3263" s="98"/>
      <c r="W3263" s="98"/>
      <c r="X3263" s="98"/>
      <c r="Y3263" s="98"/>
      <c r="Z3263" s="98"/>
      <c r="AA3263" s="98"/>
      <c r="AE3263" s="98"/>
      <c r="AF3263" s="98"/>
      <c r="AG3263" s="98"/>
      <c r="AH3263" s="98"/>
      <c r="AI3263" s="98"/>
      <c r="AJ3263" s="98"/>
      <c r="AK3263" s="98"/>
    </row>
    <row r="3264" ht="14.25">
      <c r="A3264" s="98"/>
      <c r="B3264" s="98"/>
      <c r="C3264" s="98"/>
      <c r="D3264" s="98"/>
      <c r="E3264" s="98"/>
      <c r="F3264" s="98"/>
      <c r="G3264" s="98"/>
      <c r="H3264" s="98"/>
      <c r="I3264" s="98"/>
      <c r="J3264" s="98"/>
      <c r="K3264" s="98"/>
      <c r="L3264" s="98"/>
      <c r="M3264" s="98"/>
      <c r="R3264" s="98"/>
      <c r="S3264" s="98"/>
      <c r="T3264" s="98"/>
      <c r="U3264" s="98"/>
      <c r="V3264" s="98"/>
      <c r="W3264" s="98"/>
      <c r="X3264" s="98"/>
      <c r="Y3264" s="98"/>
      <c r="Z3264" s="98"/>
      <c r="AA3264" s="98"/>
      <c r="AE3264" s="98"/>
      <c r="AF3264" s="98"/>
      <c r="AG3264" s="98"/>
      <c r="AH3264" s="98"/>
      <c r="AI3264" s="98"/>
      <c r="AJ3264" s="98"/>
      <c r="AK3264" s="98"/>
    </row>
    <row r="3265" ht="14.25">
      <c r="A3265" s="98"/>
      <c r="B3265" s="98"/>
      <c r="C3265" s="98"/>
      <c r="D3265" s="98"/>
      <c r="E3265" s="98"/>
      <c r="F3265" s="98"/>
      <c r="G3265" s="98"/>
      <c r="H3265" s="98"/>
      <c r="I3265" s="98"/>
      <c r="J3265" s="98"/>
      <c r="K3265" s="98"/>
      <c r="L3265" s="98"/>
      <c r="M3265" s="98"/>
      <c r="R3265" s="98"/>
      <c r="S3265" s="98"/>
      <c r="T3265" s="98"/>
      <c r="U3265" s="98"/>
      <c r="V3265" s="98"/>
      <c r="W3265" s="98"/>
      <c r="X3265" s="98"/>
      <c r="Y3265" s="98"/>
      <c r="Z3265" s="98"/>
      <c r="AA3265" s="98"/>
      <c r="AE3265" s="98"/>
      <c r="AF3265" s="98"/>
      <c r="AG3265" s="98"/>
      <c r="AH3265" s="98"/>
      <c r="AI3265" s="98"/>
      <c r="AJ3265" s="98"/>
      <c r="AK3265" s="98"/>
    </row>
    <row r="3266" ht="14.25">
      <c r="A3266" s="98"/>
      <c r="B3266" s="98"/>
      <c r="C3266" s="98"/>
      <c r="D3266" s="98"/>
      <c r="E3266" s="98"/>
      <c r="F3266" s="98"/>
      <c r="G3266" s="98"/>
      <c r="H3266" s="98"/>
      <c r="I3266" s="98"/>
      <c r="J3266" s="98"/>
      <c r="K3266" s="98"/>
      <c r="L3266" s="98"/>
      <c r="M3266" s="98"/>
      <c r="R3266" s="98"/>
      <c r="S3266" s="98"/>
      <c r="T3266" s="98"/>
      <c r="U3266" s="98"/>
      <c r="V3266" s="98"/>
      <c r="W3266" s="98"/>
      <c r="X3266" s="98"/>
      <c r="Y3266" s="98"/>
      <c r="Z3266" s="98"/>
      <c r="AA3266" s="98"/>
      <c r="AE3266" s="98"/>
      <c r="AF3266" s="98"/>
      <c r="AG3266" s="98"/>
      <c r="AH3266" s="98"/>
      <c r="AI3266" s="98"/>
      <c r="AJ3266" s="98"/>
      <c r="AK3266" s="98"/>
    </row>
    <row r="3267" ht="14.25">
      <c r="A3267" s="98"/>
      <c r="B3267" s="98"/>
      <c r="C3267" s="98"/>
      <c r="D3267" s="98"/>
      <c r="E3267" s="98"/>
      <c r="F3267" s="98"/>
      <c r="G3267" s="98"/>
      <c r="H3267" s="98"/>
      <c r="I3267" s="98"/>
      <c r="J3267" s="98"/>
      <c r="K3267" s="98"/>
      <c r="L3267" s="98"/>
      <c r="M3267" s="98"/>
      <c r="R3267" s="98"/>
      <c r="S3267" s="98"/>
      <c r="T3267" s="98"/>
      <c r="U3267" s="98"/>
      <c r="V3267" s="98"/>
      <c r="W3267" s="98"/>
      <c r="X3267" s="98"/>
      <c r="Y3267" s="98"/>
      <c r="Z3267" s="98"/>
      <c r="AA3267" s="98"/>
      <c r="AE3267" s="98"/>
      <c r="AF3267" s="98"/>
      <c r="AG3267" s="98"/>
      <c r="AH3267" s="98"/>
      <c r="AI3267" s="98"/>
      <c r="AJ3267" s="98"/>
      <c r="AK3267" s="98"/>
    </row>
    <row r="3268" ht="14.25">
      <c r="A3268" s="98"/>
      <c r="B3268" s="98"/>
      <c r="C3268" s="98"/>
      <c r="D3268" s="98"/>
      <c r="E3268" s="98"/>
      <c r="F3268" s="98"/>
      <c r="G3268" s="98"/>
      <c r="H3268" s="98"/>
      <c r="I3268" s="98"/>
      <c r="J3268" s="98"/>
      <c r="K3268" s="98"/>
      <c r="L3268" s="98"/>
      <c r="M3268" s="98"/>
      <c r="R3268" s="98"/>
      <c r="S3268" s="98"/>
      <c r="T3268" s="98"/>
      <c r="U3268" s="98"/>
      <c r="V3268" s="98"/>
      <c r="W3268" s="98"/>
      <c r="X3268" s="98"/>
      <c r="Y3268" s="98"/>
      <c r="Z3268" s="98"/>
      <c r="AA3268" s="98"/>
      <c r="AE3268" s="98"/>
      <c r="AF3268" s="98"/>
      <c r="AG3268" s="98"/>
      <c r="AH3268" s="98"/>
      <c r="AI3268" s="98"/>
      <c r="AJ3268" s="98"/>
      <c r="AK3268" s="98"/>
    </row>
    <row r="3269" ht="14.25">
      <c r="A3269" s="98"/>
      <c r="B3269" s="98"/>
      <c r="C3269" s="98"/>
      <c r="D3269" s="98"/>
      <c r="E3269" s="98"/>
      <c r="F3269" s="98"/>
      <c r="G3269" s="98"/>
      <c r="H3269" s="98"/>
      <c r="I3269" s="98"/>
      <c r="J3269" s="98"/>
      <c r="K3269" s="98"/>
      <c r="L3269" s="98"/>
      <c r="M3269" s="98"/>
      <c r="R3269" s="98"/>
      <c r="S3269" s="98"/>
      <c r="T3269" s="98"/>
      <c r="U3269" s="98"/>
      <c r="V3269" s="98"/>
      <c r="W3269" s="98"/>
      <c r="X3269" s="98"/>
      <c r="Y3269" s="98"/>
      <c r="Z3269" s="98"/>
      <c r="AA3269" s="98"/>
      <c r="AE3269" s="98"/>
      <c r="AF3269" s="98"/>
      <c r="AG3269" s="98"/>
      <c r="AH3269" s="98"/>
      <c r="AI3269" s="98"/>
      <c r="AJ3269" s="98"/>
      <c r="AK3269" s="98"/>
    </row>
    <row r="3270" ht="14.25">
      <c r="A3270" s="98"/>
      <c r="B3270" s="98"/>
      <c r="C3270" s="98"/>
      <c r="D3270" s="98"/>
      <c r="E3270" s="98"/>
      <c r="F3270" s="98"/>
      <c r="G3270" s="98"/>
      <c r="H3270" s="98"/>
      <c r="I3270" s="98"/>
      <c r="J3270" s="98"/>
      <c r="K3270" s="98"/>
      <c r="L3270" s="98"/>
      <c r="M3270" s="98"/>
      <c r="R3270" s="98"/>
      <c r="S3270" s="98"/>
      <c r="T3270" s="98"/>
      <c r="U3270" s="98"/>
      <c r="V3270" s="98"/>
      <c r="W3270" s="98"/>
      <c r="X3270" s="98"/>
      <c r="Y3270" s="98"/>
      <c r="Z3270" s="98"/>
      <c r="AA3270" s="98"/>
      <c r="AE3270" s="98"/>
      <c r="AF3270" s="98"/>
      <c r="AG3270" s="98"/>
      <c r="AH3270" s="98"/>
      <c r="AI3270" s="98"/>
      <c r="AJ3270" s="98"/>
      <c r="AK3270" s="98"/>
    </row>
    <row r="3271" ht="14.25">
      <c r="A3271" s="98"/>
      <c r="B3271" s="98"/>
      <c r="C3271" s="98"/>
      <c r="D3271" s="98"/>
      <c r="E3271" s="98"/>
      <c r="F3271" s="98"/>
      <c r="G3271" s="98"/>
      <c r="H3271" s="98"/>
      <c r="I3271" s="98"/>
      <c r="J3271" s="98"/>
      <c r="K3271" s="98"/>
      <c r="L3271" s="98"/>
      <c r="M3271" s="98"/>
      <c r="R3271" s="98"/>
      <c r="S3271" s="98"/>
      <c r="T3271" s="98"/>
      <c r="U3271" s="98"/>
      <c r="V3271" s="98"/>
      <c r="W3271" s="98"/>
      <c r="X3271" s="98"/>
      <c r="Y3271" s="98"/>
      <c r="Z3271" s="98"/>
      <c r="AA3271" s="98"/>
      <c r="AE3271" s="98"/>
      <c r="AF3271" s="98"/>
      <c r="AG3271" s="98"/>
      <c r="AH3271" s="98"/>
      <c r="AI3271" s="98"/>
      <c r="AJ3271" s="98"/>
      <c r="AK3271" s="98"/>
    </row>
    <row r="3272" ht="14.25">
      <c r="A3272" s="98"/>
      <c r="B3272" s="98"/>
      <c r="C3272" s="98"/>
      <c r="D3272" s="98"/>
      <c r="E3272" s="98"/>
      <c r="F3272" s="98"/>
      <c r="G3272" s="98"/>
      <c r="H3272" s="98"/>
      <c r="I3272" s="98"/>
      <c r="J3272" s="98"/>
      <c r="K3272" s="98"/>
      <c r="L3272" s="98"/>
      <c r="M3272" s="98"/>
      <c r="R3272" s="98"/>
      <c r="S3272" s="98"/>
      <c r="T3272" s="98"/>
      <c r="U3272" s="98"/>
      <c r="V3272" s="98"/>
      <c r="W3272" s="98"/>
      <c r="X3272" s="98"/>
      <c r="Y3272" s="98"/>
      <c r="Z3272" s="98"/>
      <c r="AA3272" s="98"/>
      <c r="AE3272" s="98"/>
      <c r="AF3272" s="98"/>
      <c r="AG3272" s="98"/>
      <c r="AH3272" s="98"/>
      <c r="AI3272" s="98"/>
      <c r="AJ3272" s="98"/>
      <c r="AK3272" s="98"/>
    </row>
    <row r="3273" ht="14.25">
      <c r="A3273" s="98"/>
      <c r="B3273" s="98"/>
      <c r="C3273" s="98"/>
      <c r="D3273" s="98"/>
      <c r="E3273" s="98"/>
      <c r="F3273" s="98"/>
      <c r="G3273" s="98"/>
      <c r="H3273" s="98"/>
      <c r="I3273" s="98"/>
      <c r="J3273" s="98"/>
      <c r="K3273" s="98"/>
      <c r="L3273" s="98"/>
      <c r="M3273" s="98"/>
      <c r="R3273" s="98"/>
      <c r="S3273" s="98"/>
      <c r="T3273" s="98"/>
      <c r="U3273" s="98"/>
      <c r="V3273" s="98"/>
      <c r="W3273" s="98"/>
      <c r="X3273" s="98"/>
      <c r="Y3273" s="98"/>
      <c r="Z3273" s="98"/>
      <c r="AA3273" s="98"/>
      <c r="AE3273" s="98"/>
      <c r="AF3273" s="98"/>
      <c r="AG3273" s="98"/>
      <c r="AH3273" s="98"/>
      <c r="AI3273" s="98"/>
      <c r="AJ3273" s="98"/>
      <c r="AK3273" s="98"/>
    </row>
    <row r="3274" ht="14.25">
      <c r="A3274" s="98"/>
      <c r="B3274" s="98"/>
      <c r="C3274" s="98"/>
      <c r="D3274" s="98"/>
      <c r="E3274" s="98"/>
      <c r="F3274" s="98"/>
      <c r="G3274" s="98"/>
      <c r="H3274" s="98"/>
      <c r="I3274" s="98"/>
      <c r="J3274" s="98"/>
      <c r="K3274" s="98"/>
      <c r="L3274" s="98"/>
      <c r="M3274" s="98"/>
      <c r="R3274" s="98"/>
      <c r="S3274" s="98"/>
      <c r="T3274" s="98"/>
      <c r="U3274" s="98"/>
      <c r="V3274" s="98"/>
      <c r="W3274" s="98"/>
      <c r="X3274" s="98"/>
      <c r="Y3274" s="98"/>
      <c r="Z3274" s="98"/>
      <c r="AA3274" s="98"/>
      <c r="AE3274" s="98"/>
      <c r="AF3274" s="98"/>
      <c r="AG3274" s="98"/>
      <c r="AH3274" s="98"/>
      <c r="AI3274" s="98"/>
      <c r="AJ3274" s="98"/>
      <c r="AK3274" s="98"/>
    </row>
    <row r="3275" ht="14.25">
      <c r="A3275" s="98"/>
      <c r="B3275" s="98"/>
      <c r="C3275" s="98"/>
      <c r="D3275" s="98"/>
      <c r="E3275" s="98"/>
      <c r="F3275" s="98"/>
      <c r="G3275" s="98"/>
      <c r="H3275" s="98"/>
      <c r="I3275" s="98"/>
      <c r="J3275" s="98"/>
      <c r="K3275" s="98"/>
      <c r="L3275" s="98"/>
      <c r="M3275" s="98"/>
      <c r="R3275" s="98"/>
      <c r="S3275" s="98"/>
      <c r="T3275" s="98"/>
      <c r="U3275" s="98"/>
      <c r="V3275" s="98"/>
      <c r="W3275" s="98"/>
      <c r="X3275" s="98"/>
      <c r="Y3275" s="98"/>
      <c r="Z3275" s="98"/>
      <c r="AA3275" s="98"/>
      <c r="AE3275" s="98"/>
      <c r="AF3275" s="98"/>
      <c r="AG3275" s="98"/>
      <c r="AH3275" s="98"/>
      <c r="AI3275" s="98"/>
      <c r="AJ3275" s="98"/>
      <c r="AK3275" s="98"/>
    </row>
    <row r="3276" ht="14.25">
      <c r="A3276" s="98"/>
      <c r="B3276" s="98"/>
      <c r="C3276" s="98"/>
      <c r="D3276" s="98"/>
      <c r="E3276" s="98"/>
      <c r="F3276" s="98"/>
      <c r="G3276" s="98"/>
      <c r="H3276" s="98"/>
      <c r="I3276" s="98"/>
      <c r="J3276" s="98"/>
      <c r="K3276" s="98"/>
      <c r="L3276" s="98"/>
      <c r="M3276" s="98"/>
      <c r="R3276" s="98"/>
      <c r="S3276" s="98"/>
      <c r="T3276" s="98"/>
      <c r="U3276" s="98"/>
      <c r="V3276" s="98"/>
      <c r="W3276" s="98"/>
      <c r="X3276" s="98"/>
      <c r="Y3276" s="98"/>
      <c r="Z3276" s="98"/>
      <c r="AA3276" s="98"/>
      <c r="AE3276" s="98"/>
      <c r="AF3276" s="98"/>
      <c r="AG3276" s="98"/>
      <c r="AH3276" s="98"/>
      <c r="AI3276" s="98"/>
      <c r="AJ3276" s="98"/>
      <c r="AK3276" s="98"/>
    </row>
    <row r="3277" ht="14.25">
      <c r="A3277" s="98"/>
      <c r="B3277" s="98"/>
      <c r="C3277" s="98"/>
      <c r="D3277" s="98"/>
      <c r="E3277" s="98"/>
      <c r="F3277" s="98"/>
      <c r="G3277" s="98"/>
      <c r="H3277" s="98"/>
      <c r="I3277" s="98"/>
      <c r="J3277" s="98"/>
      <c r="K3277" s="98"/>
      <c r="L3277" s="98"/>
      <c r="M3277" s="98"/>
      <c r="R3277" s="98"/>
      <c r="S3277" s="98"/>
      <c r="T3277" s="98"/>
      <c r="U3277" s="98"/>
      <c r="V3277" s="98"/>
      <c r="W3277" s="98"/>
      <c r="X3277" s="98"/>
      <c r="Y3277" s="98"/>
      <c r="Z3277" s="98"/>
      <c r="AA3277" s="98"/>
      <c r="AE3277" s="98"/>
      <c r="AF3277" s="98"/>
      <c r="AG3277" s="98"/>
      <c r="AH3277" s="98"/>
      <c r="AI3277" s="98"/>
      <c r="AJ3277" s="98"/>
      <c r="AK3277" s="98"/>
    </row>
    <row r="3278" ht="14.25">
      <c r="A3278" s="98"/>
      <c r="B3278" s="98"/>
      <c r="C3278" s="98"/>
      <c r="D3278" s="98"/>
      <c r="E3278" s="98"/>
      <c r="F3278" s="98"/>
      <c r="G3278" s="98"/>
      <c r="H3278" s="98"/>
      <c r="I3278" s="98"/>
      <c r="J3278" s="98"/>
      <c r="K3278" s="98"/>
      <c r="L3278" s="98"/>
      <c r="M3278" s="98"/>
      <c r="R3278" s="98"/>
      <c r="S3278" s="98"/>
      <c r="T3278" s="98"/>
      <c r="U3278" s="98"/>
      <c r="V3278" s="98"/>
      <c r="W3278" s="98"/>
      <c r="X3278" s="98"/>
      <c r="Y3278" s="98"/>
      <c r="Z3278" s="98"/>
      <c r="AA3278" s="98"/>
      <c r="AE3278" s="98"/>
      <c r="AF3278" s="98"/>
      <c r="AG3278" s="98"/>
      <c r="AH3278" s="98"/>
      <c r="AI3278" s="98"/>
      <c r="AJ3278" s="98"/>
      <c r="AK3278" s="98"/>
    </row>
    <row r="3279" ht="14.25">
      <c r="A3279" s="98"/>
      <c r="B3279" s="98"/>
      <c r="C3279" s="98"/>
      <c r="D3279" s="98"/>
      <c r="E3279" s="98"/>
      <c r="F3279" s="98"/>
      <c r="G3279" s="98"/>
      <c r="H3279" s="98"/>
      <c r="I3279" s="98"/>
      <c r="J3279" s="98"/>
      <c r="K3279" s="98"/>
      <c r="L3279" s="98"/>
      <c r="M3279" s="98"/>
      <c r="R3279" s="98"/>
      <c r="S3279" s="98"/>
      <c r="T3279" s="98"/>
      <c r="U3279" s="98"/>
      <c r="V3279" s="98"/>
      <c r="W3279" s="98"/>
      <c r="X3279" s="98"/>
      <c r="Y3279" s="98"/>
      <c r="Z3279" s="98"/>
      <c r="AA3279" s="98"/>
      <c r="AE3279" s="98"/>
      <c r="AF3279" s="98"/>
      <c r="AG3279" s="98"/>
      <c r="AH3279" s="98"/>
      <c r="AI3279" s="98"/>
      <c r="AJ3279" s="98"/>
      <c r="AK3279" s="98"/>
    </row>
    <row r="3280" ht="14.25">
      <c r="A3280" s="98"/>
      <c r="B3280" s="98"/>
      <c r="C3280" s="98"/>
      <c r="D3280" s="98"/>
      <c r="E3280" s="98"/>
      <c r="F3280" s="98"/>
      <c r="G3280" s="98"/>
      <c r="H3280" s="98"/>
      <c r="I3280" s="98"/>
      <c r="J3280" s="98"/>
      <c r="K3280" s="98"/>
      <c r="L3280" s="98"/>
      <c r="M3280" s="98"/>
      <c r="R3280" s="98"/>
      <c r="S3280" s="98"/>
      <c r="T3280" s="98"/>
      <c r="U3280" s="98"/>
      <c r="V3280" s="98"/>
      <c r="W3280" s="98"/>
      <c r="X3280" s="98"/>
      <c r="Y3280" s="98"/>
      <c r="Z3280" s="98"/>
      <c r="AA3280" s="98"/>
      <c r="AE3280" s="98"/>
      <c r="AF3280" s="98"/>
      <c r="AG3280" s="98"/>
      <c r="AH3280" s="98"/>
      <c r="AI3280" s="98"/>
      <c r="AJ3280" s="98"/>
      <c r="AK3280" s="98"/>
    </row>
    <row r="3281" ht="14.25">
      <c r="A3281" s="98"/>
      <c r="B3281" s="98"/>
      <c r="C3281" s="98"/>
      <c r="D3281" s="98"/>
      <c r="E3281" s="98"/>
      <c r="F3281" s="98"/>
      <c r="G3281" s="98"/>
      <c r="H3281" s="98"/>
      <c r="I3281" s="98"/>
      <c r="J3281" s="98"/>
      <c r="K3281" s="98"/>
      <c r="L3281" s="98"/>
      <c r="M3281" s="98"/>
      <c r="R3281" s="98"/>
      <c r="S3281" s="98"/>
      <c r="T3281" s="98"/>
      <c r="U3281" s="98"/>
      <c r="V3281" s="98"/>
      <c r="W3281" s="98"/>
      <c r="X3281" s="98"/>
      <c r="Y3281" s="98"/>
      <c r="Z3281" s="98"/>
      <c r="AA3281" s="98"/>
      <c r="AE3281" s="98"/>
      <c r="AF3281" s="98"/>
      <c r="AG3281" s="98"/>
      <c r="AH3281" s="98"/>
      <c r="AI3281" s="98"/>
      <c r="AJ3281" s="98"/>
      <c r="AK3281" s="98"/>
    </row>
    <row r="3282" ht="14.25">
      <c r="A3282" s="98"/>
      <c r="B3282" s="98"/>
      <c r="C3282" s="98"/>
      <c r="D3282" s="98"/>
      <c r="E3282" s="98"/>
      <c r="F3282" s="98"/>
      <c r="G3282" s="98"/>
      <c r="H3282" s="98"/>
      <c r="I3282" s="98"/>
      <c r="J3282" s="98"/>
      <c r="K3282" s="98"/>
      <c r="L3282" s="98"/>
      <c r="M3282" s="98"/>
      <c r="R3282" s="98"/>
      <c r="S3282" s="98"/>
      <c r="T3282" s="98"/>
      <c r="U3282" s="98"/>
      <c r="V3282" s="98"/>
      <c r="W3282" s="98"/>
      <c r="X3282" s="98"/>
      <c r="Y3282" s="98"/>
      <c r="Z3282" s="98"/>
      <c r="AA3282" s="98"/>
      <c r="AE3282" s="98"/>
      <c r="AF3282" s="98"/>
      <c r="AG3282" s="98"/>
      <c r="AH3282" s="98"/>
      <c r="AI3282" s="98"/>
      <c r="AJ3282" s="98"/>
      <c r="AK3282" s="98"/>
    </row>
    <row r="3283" ht="14.25">
      <c r="A3283" s="98"/>
      <c r="B3283" s="98"/>
      <c r="C3283" s="98"/>
      <c r="D3283" s="98"/>
      <c r="E3283" s="98"/>
      <c r="F3283" s="98"/>
      <c r="G3283" s="98"/>
      <c r="H3283" s="98"/>
      <c r="I3283" s="98"/>
      <c r="J3283" s="98"/>
      <c r="K3283" s="98"/>
      <c r="L3283" s="98"/>
      <c r="M3283" s="98"/>
      <c r="R3283" s="98"/>
      <c r="S3283" s="98"/>
      <c r="T3283" s="98"/>
      <c r="U3283" s="98"/>
      <c r="V3283" s="98"/>
      <c r="W3283" s="98"/>
      <c r="X3283" s="98"/>
      <c r="Y3283" s="98"/>
      <c r="Z3283" s="98"/>
      <c r="AA3283" s="98"/>
      <c r="AE3283" s="98"/>
      <c r="AF3283" s="98"/>
      <c r="AG3283" s="98"/>
      <c r="AH3283" s="98"/>
      <c r="AI3283" s="98"/>
      <c r="AJ3283" s="98"/>
      <c r="AK3283" s="98"/>
    </row>
    <row r="3284" ht="14.25">
      <c r="A3284" s="98"/>
      <c r="B3284" s="98"/>
      <c r="C3284" s="98"/>
      <c r="D3284" s="98"/>
      <c r="E3284" s="98"/>
      <c r="F3284" s="98"/>
      <c r="G3284" s="98"/>
      <c r="H3284" s="98"/>
      <c r="I3284" s="98"/>
      <c r="J3284" s="98"/>
      <c r="K3284" s="98"/>
      <c r="L3284" s="98"/>
      <c r="M3284" s="98"/>
      <c r="R3284" s="98"/>
      <c r="S3284" s="98"/>
      <c r="T3284" s="98"/>
      <c r="U3284" s="98"/>
      <c r="V3284" s="98"/>
      <c r="W3284" s="98"/>
      <c r="X3284" s="98"/>
      <c r="Y3284" s="98"/>
      <c r="Z3284" s="98"/>
      <c r="AA3284" s="98"/>
      <c r="AE3284" s="98"/>
      <c r="AF3284" s="98"/>
      <c r="AG3284" s="98"/>
      <c r="AH3284" s="98"/>
      <c r="AI3284" s="98"/>
      <c r="AJ3284" s="98"/>
      <c r="AK3284" s="98"/>
    </row>
    <row r="3285" ht="14.25">
      <c r="A3285" s="98"/>
      <c r="B3285" s="98"/>
      <c r="C3285" s="98"/>
      <c r="D3285" s="98"/>
      <c r="E3285" s="98"/>
      <c r="F3285" s="98"/>
      <c r="G3285" s="98"/>
      <c r="H3285" s="98"/>
      <c r="I3285" s="98"/>
      <c r="J3285" s="98"/>
      <c r="K3285" s="98"/>
      <c r="L3285" s="98"/>
      <c r="M3285" s="98"/>
      <c r="R3285" s="98"/>
      <c r="S3285" s="98"/>
      <c r="T3285" s="98"/>
      <c r="U3285" s="98"/>
      <c r="V3285" s="98"/>
      <c r="W3285" s="98"/>
      <c r="X3285" s="98"/>
      <c r="Y3285" s="98"/>
      <c r="Z3285" s="98"/>
      <c r="AA3285" s="98"/>
      <c r="AE3285" s="98"/>
      <c r="AF3285" s="98"/>
      <c r="AG3285" s="98"/>
      <c r="AH3285" s="98"/>
      <c r="AI3285" s="98"/>
      <c r="AJ3285" s="98"/>
      <c r="AK3285" s="98"/>
    </row>
    <row r="3286" ht="14.25">
      <c r="A3286" s="98"/>
      <c r="B3286" s="98"/>
      <c r="C3286" s="98"/>
      <c r="D3286" s="98"/>
      <c r="E3286" s="98"/>
      <c r="F3286" s="98"/>
      <c r="G3286" s="98"/>
      <c r="H3286" s="98"/>
      <c r="I3286" s="98"/>
      <c r="J3286" s="98"/>
      <c r="K3286" s="98"/>
      <c r="L3286" s="98"/>
      <c r="M3286" s="98"/>
      <c r="R3286" s="98"/>
      <c r="S3286" s="98"/>
      <c r="T3286" s="98"/>
      <c r="U3286" s="98"/>
      <c r="V3286" s="98"/>
      <c r="W3286" s="98"/>
      <c r="X3286" s="98"/>
      <c r="Y3286" s="98"/>
      <c r="Z3286" s="98"/>
      <c r="AA3286" s="98"/>
      <c r="AE3286" s="98"/>
      <c r="AF3286" s="98"/>
      <c r="AG3286" s="98"/>
      <c r="AH3286" s="98"/>
      <c r="AI3286" s="98"/>
      <c r="AJ3286" s="98"/>
      <c r="AK3286" s="98"/>
    </row>
    <row r="3287" ht="14.25">
      <c r="A3287" s="98"/>
      <c r="B3287" s="98"/>
      <c r="C3287" s="98"/>
      <c r="D3287" s="98"/>
      <c r="E3287" s="98"/>
      <c r="F3287" s="98"/>
      <c r="G3287" s="98"/>
      <c r="H3287" s="98"/>
      <c r="I3287" s="98"/>
      <c r="J3287" s="98"/>
      <c r="K3287" s="98"/>
      <c r="L3287" s="98"/>
      <c r="M3287" s="98"/>
      <c r="R3287" s="98"/>
      <c r="S3287" s="98"/>
      <c r="T3287" s="98"/>
      <c r="U3287" s="98"/>
      <c r="V3287" s="98"/>
      <c r="W3287" s="98"/>
      <c r="X3287" s="98"/>
      <c r="Y3287" s="98"/>
      <c r="Z3287" s="98"/>
      <c r="AA3287" s="98"/>
      <c r="AE3287" s="98"/>
      <c r="AF3287" s="98"/>
      <c r="AG3287" s="98"/>
      <c r="AH3287" s="98"/>
      <c r="AI3287" s="98"/>
      <c r="AJ3287" s="98"/>
      <c r="AK3287" s="98"/>
    </row>
    <row r="3288" ht="14.25">
      <c r="A3288" s="98"/>
      <c r="B3288" s="98"/>
      <c r="C3288" s="98"/>
      <c r="D3288" s="98"/>
      <c r="E3288" s="98"/>
      <c r="F3288" s="98"/>
      <c r="G3288" s="98"/>
      <c r="H3288" s="98"/>
      <c r="I3288" s="98"/>
      <c r="J3288" s="98"/>
      <c r="K3288" s="98"/>
      <c r="L3288" s="98"/>
      <c r="M3288" s="98"/>
      <c r="R3288" s="98"/>
      <c r="S3288" s="98"/>
      <c r="T3288" s="98"/>
      <c r="U3288" s="98"/>
      <c r="V3288" s="98"/>
      <c r="W3288" s="98"/>
      <c r="X3288" s="98"/>
      <c r="Y3288" s="98"/>
      <c r="Z3288" s="98"/>
      <c r="AA3288" s="98"/>
      <c r="AE3288" s="98"/>
      <c r="AF3288" s="98"/>
      <c r="AG3288" s="98"/>
      <c r="AH3288" s="98"/>
      <c r="AI3288" s="98"/>
      <c r="AJ3288" s="98"/>
      <c r="AK3288" s="98"/>
    </row>
    <row r="3289" ht="14.25">
      <c r="A3289" s="98"/>
      <c r="B3289" s="98"/>
      <c r="C3289" s="98"/>
      <c r="D3289" s="98"/>
      <c r="E3289" s="98"/>
      <c r="F3289" s="98"/>
      <c r="G3289" s="98"/>
      <c r="H3289" s="98"/>
      <c r="I3289" s="98"/>
      <c r="J3289" s="98"/>
      <c r="K3289" s="98"/>
      <c r="L3289" s="98"/>
      <c r="M3289" s="98"/>
      <c r="R3289" s="98"/>
      <c r="S3289" s="98"/>
      <c r="T3289" s="98"/>
      <c r="U3289" s="98"/>
      <c r="V3289" s="98"/>
      <c r="W3289" s="98"/>
      <c r="X3289" s="98"/>
      <c r="Y3289" s="98"/>
      <c r="Z3289" s="98"/>
      <c r="AA3289" s="98"/>
      <c r="AE3289" s="98"/>
      <c r="AF3289" s="98"/>
      <c r="AG3289" s="98"/>
      <c r="AH3289" s="98"/>
      <c r="AI3289" s="98"/>
      <c r="AJ3289" s="98"/>
      <c r="AK3289" s="98"/>
    </row>
    <row r="3290" ht="14.25">
      <c r="A3290" s="98"/>
      <c r="B3290" s="98"/>
      <c r="C3290" s="98"/>
      <c r="D3290" s="98"/>
      <c r="E3290" s="98"/>
      <c r="F3290" s="98"/>
      <c r="G3290" s="98"/>
      <c r="H3290" s="98"/>
      <c r="I3290" s="98"/>
      <c r="J3290" s="98"/>
      <c r="K3290" s="98"/>
      <c r="L3290" s="98"/>
      <c r="M3290" s="98"/>
      <c r="R3290" s="98"/>
      <c r="S3290" s="98"/>
      <c r="T3290" s="98"/>
      <c r="U3290" s="98"/>
      <c r="V3290" s="98"/>
      <c r="W3290" s="98"/>
      <c r="X3290" s="98"/>
      <c r="Y3290" s="98"/>
      <c r="Z3290" s="98"/>
      <c r="AA3290" s="98"/>
      <c r="AE3290" s="98"/>
      <c r="AF3290" s="98"/>
      <c r="AG3290" s="98"/>
      <c r="AH3290" s="98"/>
      <c r="AI3290" s="98"/>
      <c r="AJ3290" s="98"/>
      <c r="AK3290" s="98"/>
    </row>
    <row r="3291" ht="14.25">
      <c r="A3291" s="98"/>
      <c r="B3291" s="98"/>
      <c r="C3291" s="98"/>
      <c r="D3291" s="98"/>
      <c r="E3291" s="98"/>
      <c r="F3291" s="98"/>
      <c r="G3291" s="98"/>
      <c r="H3291" s="98"/>
      <c r="I3291" s="98"/>
      <c r="J3291" s="98"/>
      <c r="K3291" s="98"/>
      <c r="L3291" s="98"/>
      <c r="M3291" s="98"/>
      <c r="R3291" s="98"/>
      <c r="S3291" s="98"/>
      <c r="T3291" s="98"/>
      <c r="U3291" s="98"/>
      <c r="V3291" s="98"/>
      <c r="W3291" s="98"/>
      <c r="X3291" s="98"/>
      <c r="Y3291" s="98"/>
      <c r="Z3291" s="98"/>
      <c r="AA3291" s="98"/>
      <c r="AE3291" s="98"/>
      <c r="AF3291" s="98"/>
      <c r="AG3291" s="98"/>
      <c r="AH3291" s="98"/>
      <c r="AI3291" s="98"/>
      <c r="AJ3291" s="98"/>
      <c r="AK3291" s="98"/>
    </row>
    <row r="3292" ht="14.25">
      <c r="A3292" s="98"/>
      <c r="B3292" s="98"/>
      <c r="C3292" s="98"/>
      <c r="D3292" s="98"/>
      <c r="E3292" s="98"/>
      <c r="F3292" s="98"/>
      <c r="G3292" s="98"/>
      <c r="H3292" s="98"/>
      <c r="I3292" s="98"/>
      <c r="J3292" s="98"/>
      <c r="K3292" s="98"/>
      <c r="L3292" s="98"/>
      <c r="M3292" s="98"/>
      <c r="R3292" s="98"/>
      <c r="S3292" s="98"/>
      <c r="T3292" s="98"/>
      <c r="U3292" s="98"/>
      <c r="V3292" s="98"/>
      <c r="W3292" s="98"/>
      <c r="X3292" s="98"/>
      <c r="Y3292" s="98"/>
      <c r="Z3292" s="98"/>
      <c r="AA3292" s="98"/>
      <c r="AE3292" s="98"/>
      <c r="AF3292" s="98"/>
      <c r="AG3292" s="98"/>
      <c r="AH3292" s="98"/>
      <c r="AI3292" s="98"/>
      <c r="AJ3292" s="98"/>
      <c r="AK3292" s="98"/>
    </row>
    <row r="3293" ht="14.25">
      <c r="A3293" s="98"/>
      <c r="B3293" s="98"/>
      <c r="C3293" s="98"/>
      <c r="D3293" s="98"/>
      <c r="E3293" s="98"/>
      <c r="F3293" s="98"/>
      <c r="G3293" s="98"/>
      <c r="H3293" s="98"/>
      <c r="I3293" s="98"/>
      <c r="J3293" s="98"/>
      <c r="K3293" s="98"/>
      <c r="L3293" s="98"/>
      <c r="M3293" s="98"/>
      <c r="R3293" s="98"/>
      <c r="S3293" s="98"/>
      <c r="T3293" s="98"/>
      <c r="U3293" s="98"/>
      <c r="V3293" s="98"/>
      <c r="W3293" s="98"/>
      <c r="X3293" s="98"/>
      <c r="Y3293" s="98"/>
      <c r="Z3293" s="98"/>
      <c r="AA3293" s="98"/>
      <c r="AE3293" s="98"/>
      <c r="AF3293" s="98"/>
      <c r="AG3293" s="98"/>
      <c r="AH3293" s="98"/>
      <c r="AI3293" s="98"/>
      <c r="AJ3293" s="98"/>
      <c r="AK3293" s="98"/>
    </row>
    <row r="3294" ht="14.25">
      <c r="A3294" s="98"/>
      <c r="B3294" s="98"/>
      <c r="C3294" s="98"/>
      <c r="D3294" s="98"/>
      <c r="E3294" s="98"/>
      <c r="F3294" s="98"/>
      <c r="G3294" s="98"/>
      <c r="H3294" s="98"/>
      <c r="I3294" s="98"/>
      <c r="J3294" s="98"/>
      <c r="K3294" s="98"/>
      <c r="L3294" s="98"/>
      <c r="M3294" s="98"/>
      <c r="R3294" s="98"/>
      <c r="S3294" s="98"/>
      <c r="T3294" s="98"/>
      <c r="U3294" s="98"/>
      <c r="V3294" s="98"/>
      <c r="W3294" s="98"/>
      <c r="X3294" s="98"/>
      <c r="Y3294" s="98"/>
      <c r="Z3294" s="98"/>
      <c r="AA3294" s="98"/>
      <c r="AE3294" s="98"/>
      <c r="AF3294" s="98"/>
      <c r="AG3294" s="98"/>
      <c r="AH3294" s="98"/>
      <c r="AI3294" s="98"/>
      <c r="AJ3294" s="98"/>
      <c r="AK3294" s="98"/>
    </row>
    <row r="3295" ht="14.25">
      <c r="A3295" s="98"/>
      <c r="B3295" s="98"/>
      <c r="C3295" s="98"/>
      <c r="D3295" s="98"/>
      <c r="E3295" s="98"/>
      <c r="F3295" s="98"/>
      <c r="G3295" s="98"/>
      <c r="H3295" s="98"/>
      <c r="I3295" s="98"/>
      <c r="J3295" s="98"/>
      <c r="K3295" s="98"/>
      <c r="L3295" s="98"/>
      <c r="M3295" s="98"/>
      <c r="R3295" s="98"/>
      <c r="S3295" s="98"/>
      <c r="T3295" s="98"/>
      <c r="U3295" s="98"/>
      <c r="V3295" s="98"/>
      <c r="W3295" s="98"/>
      <c r="X3295" s="98"/>
      <c r="Y3295" s="98"/>
      <c r="Z3295" s="98"/>
      <c r="AA3295" s="98"/>
      <c r="AE3295" s="98"/>
      <c r="AF3295" s="98"/>
      <c r="AG3295" s="98"/>
      <c r="AH3295" s="98"/>
      <c r="AI3295" s="98"/>
      <c r="AJ3295" s="98"/>
      <c r="AK3295" s="98"/>
    </row>
    <row r="3296" ht="14.25">
      <c r="A3296" s="98"/>
      <c r="B3296" s="98"/>
      <c r="C3296" s="98"/>
      <c r="D3296" s="98"/>
      <c r="E3296" s="98"/>
      <c r="F3296" s="98"/>
      <c r="G3296" s="98"/>
      <c r="H3296" s="98"/>
      <c r="I3296" s="98"/>
      <c r="J3296" s="98"/>
      <c r="K3296" s="98"/>
      <c r="L3296" s="98"/>
      <c r="M3296" s="98"/>
      <c r="R3296" s="98"/>
      <c r="S3296" s="98"/>
      <c r="T3296" s="98"/>
      <c r="U3296" s="98"/>
      <c r="V3296" s="98"/>
      <c r="W3296" s="98"/>
      <c r="X3296" s="98"/>
      <c r="Y3296" s="98"/>
      <c r="Z3296" s="98"/>
      <c r="AA3296" s="98"/>
      <c r="AE3296" s="98"/>
      <c r="AF3296" s="98"/>
      <c r="AG3296" s="98"/>
      <c r="AH3296" s="98"/>
      <c r="AI3296" s="98"/>
      <c r="AJ3296" s="98"/>
      <c r="AK3296" s="98"/>
    </row>
    <row r="3297" ht="14.25">
      <c r="A3297" s="98"/>
      <c r="B3297" s="98"/>
      <c r="C3297" s="98"/>
      <c r="D3297" s="98"/>
      <c r="E3297" s="98"/>
      <c r="F3297" s="98"/>
      <c r="G3297" s="98"/>
      <c r="H3297" s="98"/>
      <c r="I3297" s="98"/>
      <c r="J3297" s="98"/>
      <c r="K3297" s="98"/>
      <c r="L3297" s="98"/>
      <c r="M3297" s="98"/>
      <c r="R3297" s="98"/>
      <c r="S3297" s="98"/>
      <c r="T3297" s="98"/>
      <c r="U3297" s="98"/>
      <c r="V3297" s="98"/>
      <c r="W3297" s="98"/>
      <c r="X3297" s="98"/>
      <c r="Y3297" s="98"/>
      <c r="Z3297" s="98"/>
      <c r="AA3297" s="98"/>
      <c r="AE3297" s="98"/>
      <c r="AF3297" s="98"/>
      <c r="AG3297" s="98"/>
      <c r="AH3297" s="98"/>
      <c r="AI3297" s="98"/>
      <c r="AJ3297" s="98"/>
      <c r="AK3297" s="98"/>
    </row>
    <row r="3298" ht="14.25">
      <c r="A3298" s="98"/>
      <c r="B3298" s="98"/>
      <c r="C3298" s="98"/>
      <c r="D3298" s="98"/>
      <c r="E3298" s="98"/>
      <c r="F3298" s="98"/>
      <c r="G3298" s="98"/>
      <c r="H3298" s="98"/>
      <c r="I3298" s="98"/>
      <c r="J3298" s="98"/>
      <c r="K3298" s="98"/>
      <c r="L3298" s="98"/>
      <c r="M3298" s="98"/>
      <c r="R3298" s="98"/>
      <c r="S3298" s="98"/>
      <c r="T3298" s="98"/>
      <c r="U3298" s="98"/>
      <c r="V3298" s="98"/>
      <c r="W3298" s="98"/>
      <c r="X3298" s="98"/>
      <c r="Y3298" s="98"/>
      <c r="Z3298" s="98"/>
      <c r="AA3298" s="98"/>
      <c r="AE3298" s="98"/>
      <c r="AF3298" s="98"/>
      <c r="AG3298" s="98"/>
      <c r="AH3298" s="98"/>
      <c r="AI3298" s="98"/>
      <c r="AJ3298" s="98"/>
      <c r="AK3298" s="98"/>
    </row>
    <row r="3299" ht="14.25">
      <c r="A3299" s="98"/>
      <c r="B3299" s="98"/>
      <c r="C3299" s="98"/>
      <c r="D3299" s="98"/>
      <c r="E3299" s="98"/>
      <c r="F3299" s="98"/>
      <c r="G3299" s="98"/>
      <c r="H3299" s="98"/>
      <c r="I3299" s="98"/>
      <c r="J3299" s="98"/>
      <c r="K3299" s="98"/>
      <c r="L3299" s="98"/>
      <c r="M3299" s="98"/>
      <c r="R3299" s="98"/>
      <c r="S3299" s="98"/>
      <c r="T3299" s="98"/>
      <c r="U3299" s="98"/>
      <c r="V3299" s="98"/>
      <c r="W3299" s="98"/>
      <c r="X3299" s="98"/>
      <c r="Y3299" s="98"/>
      <c r="Z3299" s="98"/>
      <c r="AA3299" s="98"/>
      <c r="AE3299" s="98"/>
      <c r="AF3299" s="98"/>
      <c r="AG3299" s="98"/>
      <c r="AH3299" s="98"/>
      <c r="AI3299" s="98"/>
      <c r="AJ3299" s="98"/>
      <c r="AK3299" s="98"/>
    </row>
    <row r="3300" ht="14.25">
      <c r="A3300" s="98"/>
      <c r="B3300" s="98"/>
      <c r="C3300" s="98"/>
      <c r="D3300" s="98"/>
      <c r="E3300" s="98"/>
      <c r="F3300" s="98"/>
      <c r="G3300" s="98"/>
      <c r="H3300" s="98"/>
      <c r="I3300" s="98"/>
      <c r="J3300" s="98"/>
      <c r="K3300" s="98"/>
      <c r="L3300" s="98"/>
      <c r="M3300" s="98"/>
      <c r="R3300" s="98"/>
      <c r="S3300" s="98"/>
      <c r="T3300" s="98"/>
      <c r="U3300" s="98"/>
      <c r="V3300" s="98"/>
      <c r="W3300" s="98"/>
      <c r="X3300" s="98"/>
      <c r="Y3300" s="98"/>
      <c r="Z3300" s="98"/>
      <c r="AA3300" s="98"/>
      <c r="AE3300" s="98"/>
      <c r="AF3300" s="98"/>
      <c r="AG3300" s="98"/>
      <c r="AH3300" s="98"/>
      <c r="AI3300" s="98"/>
      <c r="AJ3300" s="98"/>
      <c r="AK3300" s="98"/>
    </row>
    <row r="3301" ht="14.25">
      <c r="A3301" s="98"/>
      <c r="B3301" s="98"/>
      <c r="C3301" s="98"/>
      <c r="D3301" s="98"/>
      <c r="E3301" s="98"/>
      <c r="F3301" s="98"/>
      <c r="G3301" s="98"/>
      <c r="H3301" s="98"/>
      <c r="I3301" s="98"/>
      <c r="J3301" s="98"/>
      <c r="K3301" s="98"/>
      <c r="L3301" s="98"/>
      <c r="M3301" s="98"/>
      <c r="R3301" s="98"/>
      <c r="S3301" s="98"/>
      <c r="T3301" s="98"/>
      <c r="U3301" s="98"/>
      <c r="V3301" s="98"/>
      <c r="W3301" s="98"/>
      <c r="X3301" s="98"/>
      <c r="Y3301" s="98"/>
      <c r="Z3301" s="98"/>
      <c r="AA3301" s="98"/>
      <c r="AE3301" s="98"/>
      <c r="AF3301" s="98"/>
      <c r="AG3301" s="98"/>
      <c r="AH3301" s="98"/>
      <c r="AI3301" s="98"/>
      <c r="AJ3301" s="98"/>
      <c r="AK3301" s="98"/>
    </row>
    <row r="3302" ht="14.25">
      <c r="A3302" s="98"/>
      <c r="B3302" s="98"/>
      <c r="C3302" s="98"/>
      <c r="D3302" s="98"/>
      <c r="E3302" s="98"/>
      <c r="F3302" s="98"/>
      <c r="G3302" s="98"/>
      <c r="H3302" s="98"/>
      <c r="I3302" s="98"/>
      <c r="J3302" s="98"/>
      <c r="K3302" s="98"/>
      <c r="L3302" s="98"/>
      <c r="M3302" s="98"/>
      <c r="R3302" s="98"/>
      <c r="S3302" s="98"/>
      <c r="T3302" s="98"/>
      <c r="U3302" s="98"/>
      <c r="V3302" s="98"/>
      <c r="W3302" s="98"/>
      <c r="X3302" s="98"/>
      <c r="Y3302" s="98"/>
      <c r="Z3302" s="98"/>
      <c r="AA3302" s="98"/>
      <c r="AE3302" s="98"/>
      <c r="AF3302" s="98"/>
      <c r="AG3302" s="98"/>
      <c r="AH3302" s="98"/>
      <c r="AI3302" s="98"/>
      <c r="AJ3302" s="98"/>
      <c r="AK3302" s="98"/>
    </row>
    <row r="3303" ht="14.25">
      <c r="A3303" s="98"/>
      <c r="B3303" s="98"/>
      <c r="C3303" s="98"/>
      <c r="D3303" s="98"/>
      <c r="E3303" s="98"/>
      <c r="F3303" s="98"/>
      <c r="G3303" s="98"/>
      <c r="H3303" s="98"/>
      <c r="I3303" s="98"/>
      <c r="J3303" s="98"/>
      <c r="K3303" s="98"/>
      <c r="L3303" s="98"/>
      <c r="M3303" s="98"/>
      <c r="R3303" s="98"/>
      <c r="S3303" s="98"/>
      <c r="T3303" s="98"/>
      <c r="U3303" s="98"/>
      <c r="V3303" s="98"/>
      <c r="W3303" s="98"/>
      <c r="X3303" s="98"/>
      <c r="Y3303" s="98"/>
      <c r="Z3303" s="98"/>
      <c r="AA3303" s="98"/>
      <c r="AE3303" s="98"/>
      <c r="AF3303" s="98"/>
      <c r="AG3303" s="98"/>
      <c r="AH3303" s="98"/>
      <c r="AI3303" s="98"/>
      <c r="AJ3303" s="98"/>
      <c r="AK3303" s="98"/>
    </row>
    <row r="3304" ht="14.25">
      <c r="A3304" s="98"/>
      <c r="B3304" s="98"/>
      <c r="C3304" s="98"/>
      <c r="D3304" s="98"/>
      <c r="E3304" s="98"/>
      <c r="F3304" s="98"/>
      <c r="G3304" s="98"/>
      <c r="H3304" s="98"/>
      <c r="I3304" s="98"/>
      <c r="J3304" s="98"/>
      <c r="K3304" s="98"/>
      <c r="L3304" s="98"/>
      <c r="M3304" s="98"/>
      <c r="R3304" s="98"/>
      <c r="S3304" s="98"/>
      <c r="T3304" s="98"/>
      <c r="U3304" s="98"/>
      <c r="V3304" s="98"/>
      <c r="W3304" s="98"/>
      <c r="X3304" s="98"/>
      <c r="Y3304" s="98"/>
      <c r="Z3304" s="98"/>
      <c r="AA3304" s="98"/>
      <c r="AE3304" s="98"/>
      <c r="AF3304" s="98"/>
      <c r="AG3304" s="98"/>
      <c r="AH3304" s="98"/>
      <c r="AI3304" s="98"/>
      <c r="AJ3304" s="98"/>
      <c r="AK3304" s="98"/>
    </row>
    <row r="3305" ht="14.25">
      <c r="A3305" s="98"/>
      <c r="B3305" s="98"/>
      <c r="C3305" s="98"/>
      <c r="D3305" s="98"/>
      <c r="E3305" s="98"/>
      <c r="F3305" s="98"/>
      <c r="G3305" s="98"/>
      <c r="H3305" s="98"/>
      <c r="I3305" s="98"/>
      <c r="J3305" s="98"/>
      <c r="K3305" s="98"/>
      <c r="L3305" s="98"/>
      <c r="M3305" s="98"/>
      <c r="R3305" s="98"/>
      <c r="S3305" s="98"/>
      <c r="T3305" s="98"/>
      <c r="U3305" s="98"/>
      <c r="V3305" s="98"/>
      <c r="W3305" s="98"/>
      <c r="X3305" s="98"/>
      <c r="Y3305" s="98"/>
      <c r="Z3305" s="98"/>
      <c r="AA3305" s="98"/>
      <c r="AE3305" s="98"/>
      <c r="AF3305" s="98"/>
      <c r="AG3305" s="98"/>
      <c r="AH3305" s="98"/>
      <c r="AI3305" s="98"/>
      <c r="AJ3305" s="98"/>
      <c r="AK3305" s="98"/>
    </row>
    <row r="3306" ht="14.25">
      <c r="A3306" s="98"/>
      <c r="B3306" s="98"/>
      <c r="C3306" s="98"/>
      <c r="D3306" s="98"/>
      <c r="E3306" s="98"/>
      <c r="F3306" s="98"/>
      <c r="G3306" s="98"/>
      <c r="H3306" s="98"/>
      <c r="I3306" s="98"/>
      <c r="J3306" s="98"/>
      <c r="K3306" s="98"/>
      <c r="L3306" s="98"/>
      <c r="M3306" s="98"/>
      <c r="R3306" s="98"/>
      <c r="S3306" s="98"/>
      <c r="T3306" s="98"/>
      <c r="U3306" s="98"/>
      <c r="V3306" s="98"/>
      <c r="W3306" s="98"/>
      <c r="X3306" s="98"/>
      <c r="Y3306" s="98"/>
      <c r="Z3306" s="98"/>
      <c r="AA3306" s="98"/>
      <c r="AE3306" s="98"/>
      <c r="AF3306" s="98"/>
      <c r="AG3306" s="98"/>
      <c r="AH3306" s="98"/>
      <c r="AI3306" s="98"/>
      <c r="AJ3306" s="98"/>
      <c r="AK3306" s="98"/>
    </row>
    <row r="3307" ht="14.25">
      <c r="A3307" s="98"/>
      <c r="B3307" s="98"/>
      <c r="C3307" s="98"/>
      <c r="D3307" s="98"/>
      <c r="E3307" s="98"/>
      <c r="F3307" s="98"/>
      <c r="G3307" s="98"/>
      <c r="H3307" s="98"/>
      <c r="I3307" s="98"/>
      <c r="J3307" s="98"/>
      <c r="K3307" s="98"/>
      <c r="L3307" s="98"/>
      <c r="M3307" s="98"/>
      <c r="R3307" s="98"/>
      <c r="S3307" s="98"/>
      <c r="T3307" s="98"/>
      <c r="U3307" s="98"/>
      <c r="V3307" s="98"/>
      <c r="W3307" s="98"/>
      <c r="X3307" s="98"/>
      <c r="Y3307" s="98"/>
      <c r="Z3307" s="98"/>
      <c r="AA3307" s="98"/>
      <c r="AE3307" s="98"/>
      <c r="AF3307" s="98"/>
      <c r="AG3307" s="98"/>
      <c r="AH3307" s="98"/>
      <c r="AI3307" s="98"/>
      <c r="AJ3307" s="98"/>
      <c r="AK3307" s="98"/>
    </row>
    <row r="3308" ht="14.25">
      <c r="A3308" s="98"/>
      <c r="B3308" s="98"/>
      <c r="C3308" s="98"/>
      <c r="D3308" s="98"/>
      <c r="E3308" s="98"/>
      <c r="F3308" s="98"/>
      <c r="G3308" s="98"/>
      <c r="H3308" s="98"/>
      <c r="I3308" s="98"/>
      <c r="J3308" s="98"/>
      <c r="K3308" s="98"/>
      <c r="L3308" s="98"/>
      <c r="M3308" s="98"/>
      <c r="R3308" s="98"/>
      <c r="S3308" s="98"/>
      <c r="T3308" s="98"/>
      <c r="U3308" s="98"/>
      <c r="V3308" s="98"/>
      <c r="W3308" s="98"/>
      <c r="X3308" s="98"/>
      <c r="Y3308" s="98"/>
      <c r="Z3308" s="98"/>
      <c r="AA3308" s="98"/>
      <c r="AE3308" s="98"/>
      <c r="AF3308" s="98"/>
      <c r="AG3308" s="98"/>
      <c r="AH3308" s="98"/>
      <c r="AI3308" s="98"/>
      <c r="AJ3308" s="98"/>
      <c r="AK3308" s="98"/>
    </row>
    <row r="3309" ht="14.25">
      <c r="A3309" s="98"/>
      <c r="B3309" s="98"/>
      <c r="C3309" s="98"/>
      <c r="D3309" s="98"/>
      <c r="E3309" s="98"/>
      <c r="F3309" s="98"/>
      <c r="G3309" s="98"/>
      <c r="H3309" s="98"/>
      <c r="I3309" s="98"/>
      <c r="J3309" s="98"/>
      <c r="K3309" s="98"/>
      <c r="L3309" s="98"/>
      <c r="M3309" s="98"/>
      <c r="R3309" s="98"/>
      <c r="S3309" s="98"/>
      <c r="T3309" s="98"/>
      <c r="U3309" s="98"/>
      <c r="V3309" s="98"/>
      <c r="W3309" s="98"/>
      <c r="X3309" s="98"/>
      <c r="Y3309" s="98"/>
      <c r="Z3309" s="98"/>
      <c r="AA3309" s="98"/>
      <c r="AE3309" s="98"/>
      <c r="AF3309" s="98"/>
      <c r="AG3309" s="98"/>
      <c r="AH3309" s="98"/>
      <c r="AI3309" s="98"/>
      <c r="AJ3309" s="98"/>
      <c r="AK3309" s="98"/>
    </row>
    <row r="3310" ht="14.25">
      <c r="A3310" s="98"/>
      <c r="B3310" s="98"/>
      <c r="C3310" s="98"/>
      <c r="D3310" s="98"/>
      <c r="E3310" s="98"/>
      <c r="F3310" s="98"/>
      <c r="G3310" s="98"/>
      <c r="H3310" s="98"/>
      <c r="I3310" s="98"/>
      <c r="J3310" s="98"/>
      <c r="K3310" s="98"/>
      <c r="L3310" s="98"/>
      <c r="M3310" s="98"/>
      <c r="R3310" s="98"/>
      <c r="S3310" s="98"/>
      <c r="T3310" s="98"/>
      <c r="U3310" s="98"/>
      <c r="V3310" s="98"/>
      <c r="W3310" s="98"/>
      <c r="X3310" s="98"/>
      <c r="Y3310" s="98"/>
      <c r="Z3310" s="98"/>
      <c r="AA3310" s="98"/>
      <c r="AE3310" s="98"/>
      <c r="AF3310" s="98"/>
      <c r="AG3310" s="98"/>
      <c r="AH3310" s="98"/>
      <c r="AI3310" s="98"/>
      <c r="AJ3310" s="98"/>
      <c r="AK3310" s="98"/>
    </row>
    <row r="3311" ht="14.25">
      <c r="A3311" s="98"/>
      <c r="B3311" s="98"/>
      <c r="C3311" s="98"/>
      <c r="D3311" s="98"/>
      <c r="E3311" s="98"/>
      <c r="F3311" s="98"/>
      <c r="G3311" s="98"/>
      <c r="H3311" s="98"/>
      <c r="I3311" s="98"/>
      <c r="J3311" s="98"/>
      <c r="K3311" s="98"/>
      <c r="L3311" s="98"/>
      <c r="M3311" s="98"/>
      <c r="R3311" s="98"/>
      <c r="S3311" s="98"/>
      <c r="T3311" s="98"/>
      <c r="U3311" s="98"/>
      <c r="V3311" s="98"/>
      <c r="W3311" s="98"/>
      <c r="X3311" s="98"/>
      <c r="Y3311" s="98"/>
      <c r="Z3311" s="98"/>
      <c r="AA3311" s="98"/>
      <c r="AE3311" s="98"/>
      <c r="AF3311" s="98"/>
      <c r="AG3311" s="98"/>
      <c r="AH3311" s="98"/>
      <c r="AI3311" s="98"/>
      <c r="AJ3311" s="98"/>
      <c r="AK3311" s="98"/>
    </row>
    <row r="3312" ht="14.25">
      <c r="A3312" s="98"/>
      <c r="B3312" s="98"/>
      <c r="C3312" s="98"/>
      <c r="D3312" s="98"/>
      <c r="E3312" s="98"/>
      <c r="F3312" s="98"/>
      <c r="G3312" s="98"/>
      <c r="H3312" s="98"/>
      <c r="I3312" s="98"/>
      <c r="J3312" s="98"/>
      <c r="K3312" s="98"/>
      <c r="L3312" s="98"/>
      <c r="M3312" s="98"/>
      <c r="R3312" s="98"/>
      <c r="S3312" s="98"/>
      <c r="T3312" s="98"/>
      <c r="U3312" s="98"/>
      <c r="V3312" s="98"/>
      <c r="W3312" s="98"/>
      <c r="X3312" s="98"/>
      <c r="Y3312" s="98"/>
      <c r="Z3312" s="98"/>
      <c r="AA3312" s="98"/>
      <c r="AE3312" s="98"/>
      <c r="AF3312" s="98"/>
      <c r="AG3312" s="98"/>
      <c r="AH3312" s="98"/>
      <c r="AI3312" s="98"/>
      <c r="AJ3312" s="98"/>
      <c r="AK3312" s="98"/>
    </row>
    <row r="3313" ht="14.25">
      <c r="A3313" s="98"/>
      <c r="B3313" s="98"/>
      <c r="C3313" s="98"/>
      <c r="D3313" s="98"/>
      <c r="E3313" s="98"/>
      <c r="F3313" s="98"/>
      <c r="G3313" s="98"/>
      <c r="H3313" s="98"/>
      <c r="I3313" s="98"/>
      <c r="J3313" s="98"/>
      <c r="K3313" s="98"/>
      <c r="L3313" s="98"/>
      <c r="M3313" s="98"/>
      <c r="R3313" s="98"/>
      <c r="S3313" s="98"/>
      <c r="T3313" s="98"/>
      <c r="U3313" s="98"/>
      <c r="V3313" s="98"/>
      <c r="W3313" s="98"/>
      <c r="X3313" s="98"/>
      <c r="Y3313" s="98"/>
      <c r="Z3313" s="98"/>
      <c r="AA3313" s="98"/>
      <c r="AE3313" s="98"/>
      <c r="AF3313" s="98"/>
      <c r="AG3313" s="98"/>
      <c r="AH3313" s="98"/>
      <c r="AI3313" s="98"/>
      <c r="AJ3313" s="98"/>
      <c r="AK3313" s="98"/>
    </row>
    <row r="3314" ht="14.25">
      <c r="A3314" s="98"/>
      <c r="B3314" s="98"/>
      <c r="C3314" s="98"/>
      <c r="D3314" s="98"/>
      <c r="E3314" s="98"/>
      <c r="F3314" s="98"/>
      <c r="G3314" s="98"/>
      <c r="H3314" s="98"/>
      <c r="I3314" s="98"/>
      <c r="J3314" s="98"/>
      <c r="K3314" s="98"/>
      <c r="L3314" s="98"/>
      <c r="M3314" s="98"/>
      <c r="R3314" s="98"/>
      <c r="S3314" s="98"/>
      <c r="T3314" s="98"/>
      <c r="U3314" s="98"/>
      <c r="V3314" s="98"/>
      <c r="W3314" s="98"/>
      <c r="X3314" s="98"/>
      <c r="Y3314" s="98"/>
      <c r="Z3314" s="98"/>
      <c r="AA3314" s="98"/>
      <c r="AE3314" s="98"/>
      <c r="AF3314" s="98"/>
      <c r="AG3314" s="98"/>
      <c r="AH3314" s="98"/>
      <c r="AI3314" s="98"/>
      <c r="AJ3314" s="98"/>
      <c r="AK3314" s="98"/>
    </row>
    <row r="3315" ht="14.25">
      <c r="A3315" s="98"/>
      <c r="B3315" s="98"/>
      <c r="C3315" s="98"/>
      <c r="D3315" s="98"/>
      <c r="E3315" s="98"/>
      <c r="F3315" s="98"/>
      <c r="G3315" s="98"/>
      <c r="H3315" s="98"/>
      <c r="I3315" s="98"/>
      <c r="J3315" s="98"/>
      <c r="K3315" s="98"/>
      <c r="L3315" s="98"/>
      <c r="M3315" s="98"/>
      <c r="R3315" s="98"/>
      <c r="S3315" s="98"/>
      <c r="T3315" s="98"/>
      <c r="U3315" s="98"/>
      <c r="V3315" s="98"/>
      <c r="W3315" s="98"/>
      <c r="X3315" s="98"/>
      <c r="Y3315" s="98"/>
      <c r="Z3315" s="98"/>
      <c r="AA3315" s="98"/>
      <c r="AE3315" s="98"/>
      <c r="AF3315" s="98"/>
      <c r="AG3315" s="98"/>
      <c r="AH3315" s="98"/>
      <c r="AI3315" s="98"/>
      <c r="AJ3315" s="98"/>
      <c r="AK3315" s="98"/>
    </row>
    <row r="3316" ht="14.25">
      <c r="A3316" s="98"/>
      <c r="B3316" s="98"/>
      <c r="C3316" s="98"/>
      <c r="D3316" s="98"/>
      <c r="E3316" s="98"/>
      <c r="F3316" s="98"/>
      <c r="G3316" s="98"/>
      <c r="H3316" s="98"/>
      <c r="I3316" s="98"/>
      <c r="J3316" s="98"/>
      <c r="K3316" s="98"/>
      <c r="L3316" s="98"/>
      <c r="M3316" s="98"/>
      <c r="R3316" s="98"/>
      <c r="S3316" s="98"/>
      <c r="T3316" s="98"/>
      <c r="U3316" s="98"/>
      <c r="V3316" s="98"/>
      <c r="W3316" s="98"/>
      <c r="X3316" s="98"/>
      <c r="Y3316" s="98"/>
      <c r="Z3316" s="98"/>
      <c r="AA3316" s="98"/>
      <c r="AE3316" s="98"/>
      <c r="AF3316" s="98"/>
      <c r="AG3316" s="98"/>
      <c r="AH3316" s="98"/>
      <c r="AI3316" s="98"/>
      <c r="AJ3316" s="98"/>
      <c r="AK3316" s="98"/>
    </row>
    <row r="3317" ht="14.25">
      <c r="A3317" s="98"/>
      <c r="B3317" s="98"/>
      <c r="C3317" s="98"/>
      <c r="D3317" s="98"/>
      <c r="E3317" s="98"/>
      <c r="F3317" s="98"/>
      <c r="G3317" s="98"/>
      <c r="H3317" s="98"/>
      <c r="I3317" s="98"/>
      <c r="J3317" s="98"/>
      <c r="K3317" s="98"/>
      <c r="L3317" s="98"/>
      <c r="M3317" s="98"/>
      <c r="R3317" s="98"/>
      <c r="S3317" s="98"/>
      <c r="T3317" s="98"/>
      <c r="U3317" s="98"/>
      <c r="V3317" s="98"/>
      <c r="W3317" s="98"/>
      <c r="X3317" s="98"/>
      <c r="Y3317" s="98"/>
      <c r="Z3317" s="98"/>
      <c r="AA3317" s="98"/>
      <c r="AE3317" s="98"/>
      <c r="AF3317" s="98"/>
      <c r="AG3317" s="98"/>
      <c r="AH3317" s="98"/>
      <c r="AI3317" s="98"/>
      <c r="AJ3317" s="98"/>
      <c r="AK3317" s="98"/>
    </row>
    <row r="3318" ht="14.25">
      <c r="A3318" s="98"/>
      <c r="B3318" s="98"/>
      <c r="C3318" s="98"/>
      <c r="D3318" s="98"/>
      <c r="E3318" s="98"/>
      <c r="F3318" s="98"/>
      <c r="G3318" s="98"/>
      <c r="H3318" s="98"/>
      <c r="I3318" s="98"/>
      <c r="J3318" s="98"/>
      <c r="K3318" s="98"/>
      <c r="L3318" s="98"/>
      <c r="M3318" s="98"/>
      <c r="R3318" s="98"/>
      <c r="S3318" s="98"/>
      <c r="T3318" s="98"/>
      <c r="U3318" s="98"/>
      <c r="V3318" s="98"/>
      <c r="W3318" s="98"/>
      <c r="X3318" s="98"/>
      <c r="Y3318" s="98"/>
      <c r="Z3318" s="98"/>
      <c r="AA3318" s="98"/>
      <c r="AE3318" s="98"/>
      <c r="AF3318" s="98"/>
      <c r="AG3318" s="98"/>
      <c r="AH3318" s="98"/>
      <c r="AI3318" s="98"/>
      <c r="AJ3318" s="98"/>
      <c r="AK3318" s="98"/>
    </row>
    <row r="3319" ht="14.25">
      <c r="A3319" s="98"/>
      <c r="B3319" s="98"/>
      <c r="C3319" s="98"/>
      <c r="D3319" s="98"/>
      <c r="E3319" s="98"/>
      <c r="F3319" s="98"/>
      <c r="G3319" s="98"/>
      <c r="H3319" s="98"/>
      <c r="I3319" s="98"/>
      <c r="J3319" s="98"/>
      <c r="K3319" s="98"/>
      <c r="L3319" s="98"/>
      <c r="M3319" s="98"/>
      <c r="R3319" s="98"/>
      <c r="S3319" s="98"/>
      <c r="T3319" s="98"/>
      <c r="U3319" s="98"/>
      <c r="V3319" s="98"/>
      <c r="W3319" s="98"/>
      <c r="X3319" s="98"/>
      <c r="Y3319" s="98"/>
      <c r="Z3319" s="98"/>
      <c r="AA3319" s="98"/>
      <c r="AE3319" s="98"/>
      <c r="AF3319" s="98"/>
      <c r="AG3319" s="98"/>
      <c r="AH3319" s="98"/>
      <c r="AI3319" s="98"/>
      <c r="AJ3319" s="98"/>
      <c r="AK3319" s="98"/>
    </row>
    <row r="3320" ht="14.25">
      <c r="A3320" s="98"/>
      <c r="B3320" s="98"/>
      <c r="C3320" s="98"/>
      <c r="D3320" s="98"/>
      <c r="E3320" s="98"/>
      <c r="F3320" s="98"/>
      <c r="G3320" s="98"/>
      <c r="H3320" s="98"/>
      <c r="I3320" s="98"/>
      <c r="J3320" s="98"/>
      <c r="K3320" s="98"/>
      <c r="L3320" s="98"/>
      <c r="M3320" s="98"/>
      <c r="R3320" s="98"/>
      <c r="S3320" s="98"/>
      <c r="T3320" s="98"/>
      <c r="U3320" s="98"/>
      <c r="V3320" s="98"/>
      <c r="W3320" s="98"/>
      <c r="X3320" s="98"/>
      <c r="Y3320" s="98"/>
      <c r="Z3320" s="98"/>
      <c r="AA3320" s="98"/>
      <c r="AE3320" s="98"/>
      <c r="AF3320" s="98"/>
      <c r="AG3320" s="98"/>
      <c r="AH3320" s="98"/>
      <c r="AI3320" s="98"/>
      <c r="AJ3320" s="98"/>
      <c r="AK3320" s="98"/>
    </row>
    <row r="3321" ht="14.25">
      <c r="A3321" s="98"/>
      <c r="B3321" s="98"/>
      <c r="C3321" s="98"/>
      <c r="D3321" s="98"/>
      <c r="E3321" s="98"/>
      <c r="F3321" s="98"/>
      <c r="G3321" s="98"/>
      <c r="H3321" s="98"/>
      <c r="I3321" s="98"/>
      <c r="J3321" s="98"/>
      <c r="K3321" s="98"/>
      <c r="L3321" s="98"/>
      <c r="M3321" s="98"/>
      <c r="R3321" s="98"/>
      <c r="S3321" s="98"/>
      <c r="T3321" s="98"/>
      <c r="U3321" s="98"/>
      <c r="V3321" s="98"/>
      <c r="W3321" s="98"/>
      <c r="X3321" s="98"/>
      <c r="Y3321" s="98"/>
      <c r="Z3321" s="98"/>
      <c r="AA3321" s="98"/>
      <c r="AE3321" s="98"/>
      <c r="AF3321" s="98"/>
      <c r="AG3321" s="98"/>
      <c r="AH3321" s="98"/>
      <c r="AI3321" s="98"/>
      <c r="AJ3321" s="98"/>
      <c r="AK3321" s="98"/>
    </row>
    <row r="3322" ht="14.25">
      <c r="A3322" s="98"/>
      <c r="B3322" s="98"/>
      <c r="C3322" s="98"/>
      <c r="D3322" s="98"/>
      <c r="E3322" s="98"/>
      <c r="F3322" s="98"/>
      <c r="G3322" s="98"/>
      <c r="H3322" s="98"/>
      <c r="I3322" s="98"/>
      <c r="J3322" s="98"/>
      <c r="K3322" s="98"/>
      <c r="L3322" s="98"/>
      <c r="M3322" s="98"/>
      <c r="R3322" s="98"/>
      <c r="S3322" s="98"/>
      <c r="T3322" s="98"/>
      <c r="U3322" s="98"/>
      <c r="V3322" s="98"/>
      <c r="W3322" s="98"/>
      <c r="X3322" s="98"/>
      <c r="Y3322" s="98"/>
      <c r="Z3322" s="98"/>
      <c r="AA3322" s="98"/>
      <c r="AE3322" s="98"/>
      <c r="AF3322" s="98"/>
      <c r="AG3322" s="98"/>
      <c r="AH3322" s="98"/>
      <c r="AI3322" s="98"/>
      <c r="AJ3322" s="98"/>
      <c r="AK3322" s="98"/>
    </row>
    <row r="3323" ht="14.25">
      <c r="A3323" s="98"/>
      <c r="B3323" s="98"/>
      <c r="C3323" s="98"/>
      <c r="D3323" s="98"/>
      <c r="E3323" s="98"/>
      <c r="F3323" s="98"/>
      <c r="G3323" s="98"/>
      <c r="H3323" s="98"/>
      <c r="I3323" s="98"/>
      <c r="J3323" s="98"/>
      <c r="K3323" s="98"/>
      <c r="L3323" s="98"/>
      <c r="M3323" s="98"/>
      <c r="R3323" s="98"/>
      <c r="S3323" s="98"/>
      <c r="T3323" s="98"/>
      <c r="U3323" s="98"/>
      <c r="V3323" s="98"/>
      <c r="W3323" s="98"/>
      <c r="X3323" s="98"/>
      <c r="Y3323" s="98"/>
      <c r="Z3323" s="98"/>
      <c r="AA3323" s="98"/>
      <c r="AE3323" s="98"/>
      <c r="AF3323" s="98"/>
      <c r="AG3323" s="98"/>
      <c r="AH3323" s="98"/>
      <c r="AI3323" s="98"/>
      <c r="AJ3323" s="98"/>
      <c r="AK3323" s="98"/>
    </row>
    <row r="3324" ht="14.25">
      <c r="A3324" s="98"/>
      <c r="B3324" s="98"/>
      <c r="C3324" s="98"/>
      <c r="D3324" s="98"/>
      <c r="E3324" s="98"/>
      <c r="F3324" s="98"/>
      <c r="G3324" s="98"/>
      <c r="H3324" s="98"/>
      <c r="I3324" s="98"/>
      <c r="J3324" s="98"/>
      <c r="K3324" s="98"/>
      <c r="L3324" s="98"/>
      <c r="M3324" s="98"/>
      <c r="R3324" s="98"/>
      <c r="S3324" s="98"/>
      <c r="T3324" s="98"/>
      <c r="U3324" s="98"/>
      <c r="V3324" s="98"/>
      <c r="W3324" s="98"/>
      <c r="X3324" s="98"/>
      <c r="Y3324" s="98"/>
      <c r="Z3324" s="98"/>
      <c r="AA3324" s="98"/>
      <c r="AE3324" s="98"/>
      <c r="AF3324" s="98"/>
      <c r="AG3324" s="98"/>
      <c r="AH3324" s="98"/>
      <c r="AI3324" s="98"/>
      <c r="AJ3324" s="98"/>
      <c r="AK3324" s="98"/>
    </row>
    <row r="3325" ht="14.25">
      <c r="A3325" s="98"/>
      <c r="B3325" s="98"/>
      <c r="C3325" s="98"/>
      <c r="D3325" s="98"/>
      <c r="E3325" s="98"/>
      <c r="F3325" s="98"/>
      <c r="G3325" s="98"/>
      <c r="H3325" s="98"/>
      <c r="I3325" s="98"/>
      <c r="J3325" s="98"/>
      <c r="K3325" s="98"/>
      <c r="L3325" s="98"/>
      <c r="M3325" s="98"/>
      <c r="R3325" s="98"/>
      <c r="S3325" s="98"/>
      <c r="T3325" s="98"/>
      <c r="U3325" s="98"/>
      <c r="V3325" s="98"/>
      <c r="W3325" s="98"/>
      <c r="X3325" s="98"/>
      <c r="Y3325" s="98"/>
      <c r="Z3325" s="98"/>
      <c r="AA3325" s="98"/>
      <c r="AE3325" s="98"/>
      <c r="AF3325" s="98"/>
      <c r="AG3325" s="98"/>
      <c r="AH3325" s="98"/>
      <c r="AI3325" s="98"/>
      <c r="AJ3325" s="98"/>
      <c r="AK3325" s="98"/>
    </row>
    <row r="3326" ht="14.25">
      <c r="A3326" s="98"/>
      <c r="B3326" s="98"/>
      <c r="C3326" s="98"/>
      <c r="D3326" s="98"/>
      <c r="E3326" s="98"/>
      <c r="F3326" s="98"/>
      <c r="G3326" s="98"/>
      <c r="H3326" s="98"/>
      <c r="I3326" s="98"/>
      <c r="J3326" s="98"/>
      <c r="K3326" s="98"/>
      <c r="L3326" s="98"/>
      <c r="M3326" s="98"/>
      <c r="R3326" s="98"/>
      <c r="S3326" s="98"/>
      <c r="T3326" s="98"/>
      <c r="U3326" s="98"/>
      <c r="V3326" s="98"/>
      <c r="W3326" s="98"/>
      <c r="X3326" s="98"/>
      <c r="Y3326" s="98"/>
      <c r="Z3326" s="98"/>
      <c r="AA3326" s="98"/>
      <c r="AE3326" s="98"/>
      <c r="AF3326" s="98"/>
      <c r="AG3326" s="98"/>
      <c r="AH3326" s="98"/>
      <c r="AI3326" s="98"/>
      <c r="AJ3326" s="98"/>
      <c r="AK3326" s="98"/>
    </row>
    <row r="3327" ht="14.25">
      <c r="A3327" s="98"/>
      <c r="B3327" s="98"/>
      <c r="C3327" s="98"/>
      <c r="D3327" s="98"/>
      <c r="E3327" s="98"/>
      <c r="F3327" s="98"/>
      <c r="G3327" s="98"/>
      <c r="H3327" s="98"/>
      <c r="I3327" s="98"/>
      <c r="J3327" s="98"/>
      <c r="K3327" s="98"/>
      <c r="L3327" s="98"/>
      <c r="M3327" s="98"/>
      <c r="R3327" s="98"/>
      <c r="S3327" s="98"/>
      <c r="T3327" s="98"/>
      <c r="U3327" s="98"/>
      <c r="V3327" s="98"/>
      <c r="W3327" s="98"/>
      <c r="X3327" s="98"/>
      <c r="Y3327" s="98"/>
      <c r="Z3327" s="98"/>
      <c r="AA3327" s="98"/>
      <c r="AE3327" s="98"/>
      <c r="AF3327" s="98"/>
      <c r="AG3327" s="98"/>
      <c r="AH3327" s="98"/>
      <c r="AI3327" s="98"/>
      <c r="AJ3327" s="98"/>
      <c r="AK3327" s="98"/>
    </row>
    <row r="3328" ht="14.25">
      <c r="A3328" s="98"/>
      <c r="B3328" s="98"/>
      <c r="C3328" s="98"/>
      <c r="D3328" s="98"/>
      <c r="E3328" s="98"/>
      <c r="F3328" s="98"/>
      <c r="G3328" s="98"/>
      <c r="H3328" s="98"/>
      <c r="I3328" s="98"/>
      <c r="J3328" s="98"/>
      <c r="K3328" s="98"/>
      <c r="L3328" s="98"/>
      <c r="M3328" s="98"/>
      <c r="R3328" s="98"/>
      <c r="S3328" s="98"/>
      <c r="T3328" s="98"/>
      <c r="U3328" s="98"/>
      <c r="V3328" s="98"/>
      <c r="W3328" s="98"/>
      <c r="X3328" s="98"/>
      <c r="Y3328" s="98"/>
      <c r="Z3328" s="98"/>
      <c r="AA3328" s="98"/>
      <c r="AE3328" s="98"/>
      <c r="AF3328" s="98"/>
      <c r="AG3328" s="98"/>
      <c r="AH3328" s="98"/>
      <c r="AI3328" s="98"/>
      <c r="AJ3328" s="98"/>
      <c r="AK3328" s="98"/>
    </row>
    <row r="3329" ht="14.25">
      <c r="A3329" s="98"/>
      <c r="B3329" s="98"/>
      <c r="C3329" s="98"/>
      <c r="D3329" s="98"/>
      <c r="E3329" s="98"/>
      <c r="F3329" s="98"/>
      <c r="G3329" s="98"/>
      <c r="H3329" s="98"/>
      <c r="I3329" s="98"/>
      <c r="J3329" s="98"/>
      <c r="K3329" s="98"/>
      <c r="L3329" s="98"/>
      <c r="M3329" s="98"/>
      <c r="R3329" s="98"/>
      <c r="S3329" s="98"/>
      <c r="T3329" s="98"/>
      <c r="U3329" s="98"/>
      <c r="V3329" s="98"/>
      <c r="W3329" s="98"/>
      <c r="X3329" s="98"/>
      <c r="Y3329" s="98"/>
      <c r="Z3329" s="98"/>
      <c r="AA3329" s="98"/>
      <c r="AE3329" s="98"/>
      <c r="AF3329" s="98"/>
      <c r="AG3329" s="98"/>
      <c r="AH3329" s="98"/>
      <c r="AI3329" s="98"/>
      <c r="AJ3329" s="98"/>
      <c r="AK3329" s="98"/>
    </row>
    <row r="3330" ht="14.25">
      <c r="A3330" s="98"/>
      <c r="B3330" s="98"/>
      <c r="C3330" s="98"/>
      <c r="D3330" s="98"/>
      <c r="E3330" s="98"/>
      <c r="F3330" s="98"/>
      <c r="G3330" s="98"/>
      <c r="H3330" s="98"/>
      <c r="I3330" s="98"/>
      <c r="J3330" s="98"/>
      <c r="K3330" s="98"/>
      <c r="L3330" s="98"/>
      <c r="M3330" s="98"/>
      <c r="R3330" s="98"/>
      <c r="S3330" s="98"/>
      <c r="T3330" s="98"/>
      <c r="U3330" s="98"/>
      <c r="V3330" s="98"/>
      <c r="W3330" s="98"/>
      <c r="X3330" s="98"/>
      <c r="Y3330" s="98"/>
      <c r="Z3330" s="98"/>
      <c r="AA3330" s="98"/>
      <c r="AE3330" s="98"/>
      <c r="AF3330" s="98"/>
      <c r="AG3330" s="98"/>
      <c r="AH3330" s="98"/>
      <c r="AI3330" s="98"/>
      <c r="AJ3330" s="98"/>
      <c r="AK3330" s="98"/>
    </row>
    <row r="3331" ht="14.25">
      <c r="A3331" s="98"/>
      <c r="B3331" s="98"/>
      <c r="C3331" s="98"/>
      <c r="D3331" s="98"/>
      <c r="E3331" s="98"/>
      <c r="F3331" s="98"/>
      <c r="G3331" s="98"/>
      <c r="H3331" s="98"/>
      <c r="I3331" s="98"/>
      <c r="J3331" s="98"/>
      <c r="K3331" s="98"/>
      <c r="L3331" s="98"/>
      <c r="M3331" s="98"/>
      <c r="R3331" s="98"/>
      <c r="S3331" s="98"/>
      <c r="T3331" s="98"/>
      <c r="U3331" s="98"/>
      <c r="V3331" s="98"/>
      <c r="W3331" s="98"/>
      <c r="X3331" s="98"/>
      <c r="Y3331" s="98"/>
      <c r="Z3331" s="98"/>
      <c r="AA3331" s="98"/>
      <c r="AE3331" s="98"/>
      <c r="AF3331" s="98"/>
      <c r="AG3331" s="98"/>
      <c r="AH3331" s="98"/>
      <c r="AI3331" s="98"/>
      <c r="AJ3331" s="98"/>
      <c r="AK3331" s="98"/>
    </row>
    <row r="3332" ht="14.25">
      <c r="A3332" s="98"/>
      <c r="B3332" s="98"/>
      <c r="C3332" s="98"/>
      <c r="D3332" s="98"/>
      <c r="E3332" s="98"/>
      <c r="F3332" s="98"/>
      <c r="G3332" s="98"/>
      <c r="H3332" s="98"/>
      <c r="I3332" s="98"/>
      <c r="J3332" s="98"/>
      <c r="K3332" s="98"/>
      <c r="L3332" s="98"/>
      <c r="M3332" s="98"/>
      <c r="R3332" s="98"/>
      <c r="S3332" s="98"/>
      <c r="T3332" s="98"/>
      <c r="U3332" s="98"/>
      <c r="V3332" s="98"/>
      <c r="W3332" s="98"/>
      <c r="X3332" s="98"/>
      <c r="Y3332" s="98"/>
      <c r="Z3332" s="98"/>
      <c r="AA3332" s="98"/>
      <c r="AE3332" s="98"/>
      <c r="AF3332" s="98"/>
      <c r="AG3332" s="98"/>
      <c r="AH3332" s="98"/>
      <c r="AI3332" s="98"/>
      <c r="AJ3332" s="98"/>
      <c r="AK3332" s="98"/>
    </row>
    <row r="3333" ht="14.25">
      <c r="A3333" s="98"/>
      <c r="B3333" s="98"/>
      <c r="C3333" s="98"/>
      <c r="D3333" s="98"/>
      <c r="E3333" s="98"/>
      <c r="F3333" s="98"/>
      <c r="G3333" s="98"/>
      <c r="H3333" s="98"/>
      <c r="I3333" s="98"/>
      <c r="J3333" s="98"/>
      <c r="K3333" s="98"/>
      <c r="L3333" s="98"/>
      <c r="M3333" s="98"/>
      <c r="R3333" s="98"/>
      <c r="S3333" s="98"/>
      <c r="T3333" s="98"/>
      <c r="U3333" s="98"/>
      <c r="V3333" s="98"/>
      <c r="W3333" s="98"/>
      <c r="X3333" s="98"/>
      <c r="Y3333" s="98"/>
      <c r="Z3333" s="98"/>
      <c r="AA3333" s="98"/>
      <c r="AE3333" s="98"/>
      <c r="AF3333" s="98"/>
      <c r="AG3333" s="98"/>
      <c r="AH3333" s="98"/>
      <c r="AI3333" s="98"/>
      <c r="AJ3333" s="98"/>
      <c r="AK3333" s="98"/>
    </row>
    <row r="3334" ht="14.25">
      <c r="A3334" s="98"/>
      <c r="B3334" s="98"/>
      <c r="C3334" s="98"/>
      <c r="D3334" s="98"/>
      <c r="E3334" s="98"/>
      <c r="F3334" s="98"/>
      <c r="G3334" s="98"/>
      <c r="H3334" s="98"/>
      <c r="I3334" s="98"/>
      <c r="J3334" s="98"/>
      <c r="K3334" s="98"/>
      <c r="L3334" s="98"/>
      <c r="M3334" s="98"/>
      <c r="R3334" s="98"/>
      <c r="S3334" s="98"/>
      <c r="T3334" s="98"/>
      <c r="U3334" s="98"/>
      <c r="V3334" s="98"/>
      <c r="W3334" s="98"/>
      <c r="X3334" s="98"/>
      <c r="Y3334" s="98"/>
      <c r="Z3334" s="98"/>
      <c r="AA3334" s="98"/>
      <c r="AE3334" s="98"/>
      <c r="AF3334" s="98"/>
      <c r="AG3334" s="98"/>
      <c r="AH3334" s="98"/>
      <c r="AI3334" s="98"/>
      <c r="AJ3334" s="98"/>
      <c r="AK3334" s="98"/>
    </row>
    <row r="3335" ht="14.25">
      <c r="A3335" s="98"/>
      <c r="B3335" s="98"/>
      <c r="C3335" s="98"/>
      <c r="D3335" s="98"/>
      <c r="E3335" s="98"/>
      <c r="F3335" s="98"/>
      <c r="G3335" s="98"/>
      <c r="H3335" s="98"/>
      <c r="I3335" s="98"/>
      <c r="J3335" s="98"/>
      <c r="K3335" s="98"/>
      <c r="L3335" s="98"/>
      <c r="M3335" s="98"/>
      <c r="R3335" s="98"/>
      <c r="S3335" s="98"/>
      <c r="T3335" s="98"/>
      <c r="U3335" s="98"/>
      <c r="V3335" s="98"/>
      <c r="W3335" s="98"/>
      <c r="X3335" s="98"/>
      <c r="Y3335" s="98"/>
      <c r="Z3335" s="98"/>
      <c r="AA3335" s="98"/>
      <c r="AE3335" s="98"/>
      <c r="AF3335" s="98"/>
      <c r="AG3335" s="98"/>
      <c r="AH3335" s="98"/>
      <c r="AI3335" s="98"/>
      <c r="AJ3335" s="98"/>
      <c r="AK3335" s="98"/>
    </row>
    <row r="3336" ht="14.25">
      <c r="A3336" s="98"/>
      <c r="B3336" s="98"/>
      <c r="C3336" s="98"/>
      <c r="D3336" s="98"/>
      <c r="E3336" s="98"/>
      <c r="F3336" s="98"/>
      <c r="G3336" s="98"/>
      <c r="H3336" s="98"/>
      <c r="I3336" s="98"/>
      <c r="J3336" s="98"/>
      <c r="K3336" s="98"/>
      <c r="L3336" s="98"/>
      <c r="M3336" s="98"/>
      <c r="R3336" s="98"/>
      <c r="S3336" s="98"/>
      <c r="T3336" s="98"/>
      <c r="U3336" s="98"/>
      <c r="V3336" s="98"/>
      <c r="W3336" s="98"/>
      <c r="X3336" s="98"/>
      <c r="Y3336" s="98"/>
      <c r="Z3336" s="98"/>
      <c r="AA3336" s="98"/>
      <c r="AE3336" s="98"/>
      <c r="AF3336" s="98"/>
      <c r="AG3336" s="98"/>
      <c r="AH3336" s="98"/>
      <c r="AI3336" s="98"/>
      <c r="AJ3336" s="98"/>
      <c r="AK3336" s="98"/>
    </row>
    <row r="3337" ht="14.25">
      <c r="A3337" s="98"/>
      <c r="B3337" s="98"/>
      <c r="C3337" s="98"/>
      <c r="D3337" s="98"/>
      <c r="E3337" s="98"/>
      <c r="F3337" s="98"/>
      <c r="G3337" s="98"/>
      <c r="H3337" s="98"/>
      <c r="I3337" s="98"/>
      <c r="J3337" s="98"/>
      <c r="K3337" s="98"/>
      <c r="L3337" s="98"/>
      <c r="M3337" s="98"/>
      <c r="R3337" s="98"/>
      <c r="S3337" s="98"/>
      <c r="T3337" s="98"/>
      <c r="U3337" s="98"/>
      <c r="V3337" s="98"/>
      <c r="W3337" s="98"/>
      <c r="X3337" s="98"/>
      <c r="Y3337" s="98"/>
      <c r="Z3337" s="98"/>
      <c r="AA3337" s="98"/>
      <c r="AE3337" s="98"/>
      <c r="AF3337" s="98"/>
      <c r="AG3337" s="98"/>
      <c r="AH3337" s="98"/>
      <c r="AI3337" s="98"/>
      <c r="AJ3337" s="98"/>
      <c r="AK3337" s="98"/>
    </row>
    <row r="3338" ht="14.25">
      <c r="A3338" s="98"/>
      <c r="B3338" s="98"/>
      <c r="C3338" s="98"/>
      <c r="D3338" s="98"/>
      <c r="E3338" s="98"/>
      <c r="F3338" s="98"/>
      <c r="G3338" s="98"/>
      <c r="H3338" s="98"/>
      <c r="I3338" s="98"/>
      <c r="J3338" s="98"/>
      <c r="K3338" s="98"/>
      <c r="L3338" s="98"/>
      <c r="M3338" s="98"/>
      <c r="R3338" s="98"/>
      <c r="S3338" s="98"/>
      <c r="T3338" s="98"/>
      <c r="U3338" s="98"/>
      <c r="V3338" s="98"/>
      <c r="W3338" s="98"/>
      <c r="X3338" s="98"/>
      <c r="Y3338" s="98"/>
      <c r="Z3338" s="98"/>
      <c r="AA3338" s="98"/>
      <c r="AE3338" s="98"/>
      <c r="AF3338" s="98"/>
      <c r="AG3338" s="98"/>
      <c r="AH3338" s="98"/>
      <c r="AI3338" s="98"/>
      <c r="AJ3338" s="98"/>
      <c r="AK3338" s="98"/>
    </row>
    <row r="3339" ht="14.25">
      <c r="A3339" s="98"/>
      <c r="B3339" s="98"/>
      <c r="C3339" s="98"/>
      <c r="D3339" s="98"/>
      <c r="E3339" s="98"/>
      <c r="F3339" s="98"/>
      <c r="G3339" s="98"/>
      <c r="H3339" s="98"/>
      <c r="I3339" s="98"/>
      <c r="J3339" s="98"/>
      <c r="K3339" s="98"/>
      <c r="L3339" s="98"/>
      <c r="M3339" s="98"/>
      <c r="R3339" s="98"/>
      <c r="S3339" s="98"/>
      <c r="T3339" s="98"/>
      <c r="U3339" s="98"/>
      <c r="V3339" s="98"/>
      <c r="W3339" s="98"/>
      <c r="X3339" s="98"/>
      <c r="Y3339" s="98"/>
      <c r="Z3339" s="98"/>
      <c r="AA3339" s="98"/>
      <c r="AE3339" s="98"/>
      <c r="AF3339" s="98"/>
      <c r="AG3339" s="98"/>
      <c r="AH3339" s="98"/>
      <c r="AI3339" s="98"/>
      <c r="AJ3339" s="98"/>
      <c r="AK3339" s="98"/>
    </row>
    <row r="3340" ht="14.25">
      <c r="A3340" s="98"/>
      <c r="B3340" s="98"/>
      <c r="C3340" s="98"/>
      <c r="D3340" s="98"/>
      <c r="E3340" s="98"/>
      <c r="F3340" s="98"/>
      <c r="G3340" s="98"/>
      <c r="H3340" s="98"/>
      <c r="I3340" s="98"/>
      <c r="J3340" s="98"/>
      <c r="K3340" s="98"/>
      <c r="L3340" s="98"/>
      <c r="M3340" s="98"/>
      <c r="R3340" s="98"/>
      <c r="S3340" s="98"/>
      <c r="T3340" s="98"/>
      <c r="U3340" s="98"/>
      <c r="V3340" s="98"/>
      <c r="W3340" s="98"/>
      <c r="X3340" s="98"/>
      <c r="Y3340" s="98"/>
      <c r="Z3340" s="98"/>
      <c r="AA3340" s="98"/>
      <c r="AE3340" s="98"/>
      <c r="AF3340" s="98"/>
      <c r="AG3340" s="98"/>
      <c r="AH3340" s="98"/>
      <c r="AI3340" s="98"/>
      <c r="AJ3340" s="98"/>
      <c r="AK3340" s="98"/>
    </row>
    <row r="3341" ht="14.25">
      <c r="A3341" s="98"/>
      <c r="B3341" s="98"/>
      <c r="C3341" s="98"/>
      <c r="D3341" s="98"/>
      <c r="E3341" s="98"/>
      <c r="F3341" s="98"/>
      <c r="G3341" s="98"/>
      <c r="H3341" s="98"/>
      <c r="I3341" s="98"/>
      <c r="J3341" s="98"/>
      <c r="K3341" s="98"/>
      <c r="L3341" s="98"/>
      <c r="M3341" s="98"/>
      <c r="R3341" s="98"/>
      <c r="S3341" s="98"/>
      <c r="T3341" s="98"/>
      <c r="U3341" s="98"/>
      <c r="V3341" s="98"/>
      <c r="W3341" s="98"/>
      <c r="X3341" s="98"/>
      <c r="Y3341" s="98"/>
      <c r="Z3341" s="98"/>
      <c r="AA3341" s="98"/>
      <c r="AE3341" s="98"/>
      <c r="AF3341" s="98"/>
      <c r="AG3341" s="98"/>
      <c r="AH3341" s="98"/>
      <c r="AI3341" s="98"/>
      <c r="AJ3341" s="98"/>
      <c r="AK3341" s="98"/>
    </row>
    <row r="3342" ht="14.25">
      <c r="A3342" s="98"/>
      <c r="B3342" s="98"/>
      <c r="C3342" s="98"/>
      <c r="D3342" s="98"/>
      <c r="E3342" s="98"/>
      <c r="F3342" s="98"/>
      <c r="G3342" s="98"/>
      <c r="H3342" s="98"/>
      <c r="I3342" s="98"/>
      <c r="J3342" s="98"/>
      <c r="K3342" s="98"/>
      <c r="L3342" s="98"/>
      <c r="M3342" s="98"/>
      <c r="R3342" s="98"/>
      <c r="S3342" s="98"/>
      <c r="T3342" s="98"/>
      <c r="U3342" s="98"/>
      <c r="V3342" s="98"/>
      <c r="W3342" s="98"/>
      <c r="X3342" s="98"/>
      <c r="Y3342" s="98"/>
      <c r="Z3342" s="98"/>
      <c r="AA3342" s="98"/>
      <c r="AE3342" s="98"/>
      <c r="AF3342" s="98"/>
      <c r="AG3342" s="98"/>
      <c r="AH3342" s="98"/>
      <c r="AI3342" s="98"/>
      <c r="AJ3342" s="98"/>
      <c r="AK3342" s="98"/>
    </row>
    <row r="3343" ht="14.25">
      <c r="A3343" s="98"/>
      <c r="B3343" s="98"/>
      <c r="C3343" s="98"/>
      <c r="D3343" s="98"/>
      <c r="E3343" s="98"/>
      <c r="F3343" s="98"/>
      <c r="G3343" s="98"/>
      <c r="H3343" s="98"/>
      <c r="I3343" s="98"/>
      <c r="J3343" s="98"/>
      <c r="K3343" s="98"/>
      <c r="L3343" s="98"/>
      <c r="M3343" s="98"/>
      <c r="R3343" s="98"/>
      <c r="S3343" s="98"/>
      <c r="T3343" s="98"/>
      <c r="U3343" s="98"/>
      <c r="V3343" s="98"/>
      <c r="W3343" s="98"/>
      <c r="X3343" s="98"/>
      <c r="Y3343" s="98"/>
      <c r="Z3343" s="98"/>
      <c r="AA3343" s="98"/>
      <c r="AE3343" s="98"/>
      <c r="AF3343" s="98"/>
      <c r="AG3343" s="98"/>
      <c r="AH3343" s="98"/>
      <c r="AI3343" s="98"/>
      <c r="AJ3343" s="98"/>
      <c r="AK3343" s="98"/>
    </row>
    <row r="3344" ht="14.25">
      <c r="A3344" s="98"/>
      <c r="B3344" s="98"/>
      <c r="C3344" s="98"/>
      <c r="D3344" s="98"/>
      <c r="E3344" s="98"/>
      <c r="F3344" s="98"/>
      <c r="G3344" s="98"/>
      <c r="H3344" s="98"/>
      <c r="I3344" s="98"/>
      <c r="J3344" s="98"/>
      <c r="K3344" s="98"/>
      <c r="L3344" s="98"/>
      <c r="M3344" s="98"/>
      <c r="R3344" s="98"/>
      <c r="S3344" s="98"/>
      <c r="T3344" s="98"/>
      <c r="U3344" s="98"/>
      <c r="V3344" s="98"/>
      <c r="W3344" s="98"/>
      <c r="X3344" s="98"/>
      <c r="Y3344" s="98"/>
      <c r="Z3344" s="98"/>
      <c r="AA3344" s="98"/>
      <c r="AE3344" s="98"/>
      <c r="AF3344" s="98"/>
      <c r="AG3344" s="98"/>
      <c r="AH3344" s="98"/>
      <c r="AI3344" s="98"/>
      <c r="AJ3344" s="98"/>
      <c r="AK3344" s="98"/>
    </row>
    <row r="3345" ht="14.25">
      <c r="A3345" s="98"/>
      <c r="B3345" s="98"/>
      <c r="C3345" s="98"/>
      <c r="D3345" s="98"/>
      <c r="E3345" s="98"/>
      <c r="F3345" s="98"/>
      <c r="G3345" s="98"/>
      <c r="H3345" s="98"/>
      <c r="I3345" s="98"/>
      <c r="J3345" s="98"/>
      <c r="K3345" s="98"/>
      <c r="L3345" s="98"/>
      <c r="M3345" s="98"/>
      <c r="R3345" s="98"/>
      <c r="S3345" s="98"/>
      <c r="T3345" s="98"/>
      <c r="U3345" s="98"/>
      <c r="V3345" s="98"/>
      <c r="W3345" s="98"/>
      <c r="X3345" s="98"/>
      <c r="Y3345" s="98"/>
      <c r="Z3345" s="98"/>
      <c r="AA3345" s="98"/>
      <c r="AE3345" s="98"/>
      <c r="AF3345" s="98"/>
      <c r="AG3345" s="98"/>
      <c r="AH3345" s="98"/>
      <c r="AI3345" s="98"/>
      <c r="AJ3345" s="98"/>
      <c r="AK3345" s="98"/>
    </row>
    <row r="3346" ht="14.25">
      <c r="A3346" s="98"/>
      <c r="B3346" s="98"/>
      <c r="C3346" s="98"/>
      <c r="D3346" s="98"/>
      <c r="E3346" s="98"/>
      <c r="F3346" s="98"/>
      <c r="G3346" s="98"/>
      <c r="H3346" s="98"/>
      <c r="I3346" s="98"/>
      <c r="J3346" s="98"/>
      <c r="K3346" s="98"/>
      <c r="L3346" s="98"/>
      <c r="M3346" s="98"/>
      <c r="R3346" s="98"/>
      <c r="S3346" s="98"/>
      <c r="T3346" s="98"/>
      <c r="U3346" s="98"/>
      <c r="V3346" s="98"/>
      <c r="W3346" s="98"/>
      <c r="X3346" s="98"/>
      <c r="Y3346" s="98"/>
      <c r="Z3346" s="98"/>
      <c r="AA3346" s="98"/>
      <c r="AE3346" s="98"/>
      <c r="AF3346" s="98"/>
      <c r="AG3346" s="98"/>
      <c r="AH3346" s="98"/>
      <c r="AI3346" s="98"/>
      <c r="AJ3346" s="98"/>
      <c r="AK3346" s="98"/>
    </row>
    <row r="3347" ht="14.25">
      <c r="A3347" s="98"/>
      <c r="B3347" s="98"/>
      <c r="C3347" s="98"/>
      <c r="D3347" s="98"/>
      <c r="E3347" s="98"/>
      <c r="F3347" s="98"/>
      <c r="G3347" s="98"/>
      <c r="H3347" s="98"/>
      <c r="I3347" s="98"/>
      <c r="J3347" s="98"/>
      <c r="K3347" s="98"/>
      <c r="L3347" s="98"/>
      <c r="M3347" s="98"/>
      <c r="R3347" s="98"/>
      <c r="S3347" s="98"/>
      <c r="T3347" s="98"/>
      <c r="U3347" s="98"/>
      <c r="V3347" s="98"/>
      <c r="W3347" s="98"/>
      <c r="X3347" s="98"/>
      <c r="Y3347" s="98"/>
      <c r="Z3347" s="98"/>
      <c r="AA3347" s="98"/>
      <c r="AE3347" s="98"/>
      <c r="AF3347" s="98"/>
      <c r="AG3347" s="98"/>
      <c r="AH3347" s="98"/>
      <c r="AI3347" s="98"/>
      <c r="AJ3347" s="98"/>
      <c r="AK3347" s="98"/>
    </row>
    <row r="3348" ht="14.25">
      <c r="A3348" s="98"/>
      <c r="B3348" s="98"/>
      <c r="C3348" s="98"/>
      <c r="D3348" s="98"/>
      <c r="E3348" s="98"/>
      <c r="F3348" s="98"/>
      <c r="G3348" s="98"/>
      <c r="H3348" s="98"/>
      <c r="I3348" s="98"/>
      <c r="J3348" s="98"/>
      <c r="K3348" s="98"/>
      <c r="L3348" s="98"/>
      <c r="M3348" s="98"/>
      <c r="R3348" s="98"/>
      <c r="S3348" s="98"/>
      <c r="T3348" s="98"/>
      <c r="U3348" s="98"/>
      <c r="V3348" s="98"/>
      <c r="W3348" s="98"/>
      <c r="X3348" s="98"/>
      <c r="Y3348" s="98"/>
      <c r="Z3348" s="98"/>
      <c r="AA3348" s="98"/>
      <c r="AE3348" s="98"/>
      <c r="AF3348" s="98"/>
      <c r="AG3348" s="98"/>
      <c r="AH3348" s="98"/>
      <c r="AI3348" s="98"/>
      <c r="AJ3348" s="98"/>
      <c r="AK3348" s="98"/>
    </row>
    <row r="3349" ht="14.25">
      <c r="A3349" s="98"/>
      <c r="B3349" s="98"/>
      <c r="C3349" s="98"/>
      <c r="D3349" s="98"/>
      <c r="E3349" s="98"/>
      <c r="F3349" s="98"/>
      <c r="G3349" s="98"/>
      <c r="H3349" s="98"/>
      <c r="I3349" s="98"/>
      <c r="J3349" s="98"/>
      <c r="K3349" s="98"/>
      <c r="L3349" s="98"/>
      <c r="M3349" s="98"/>
      <c r="R3349" s="98"/>
      <c r="S3349" s="98"/>
      <c r="T3349" s="98"/>
      <c r="U3349" s="98"/>
      <c r="V3349" s="98"/>
      <c r="W3349" s="98"/>
      <c r="X3349" s="98"/>
      <c r="Y3349" s="98"/>
      <c r="Z3349" s="98"/>
      <c r="AA3349" s="98"/>
      <c r="AE3349" s="98"/>
      <c r="AF3349" s="98"/>
      <c r="AG3349" s="98"/>
      <c r="AH3349" s="98"/>
      <c r="AI3349" s="98"/>
      <c r="AJ3349" s="98"/>
      <c r="AK3349" s="98"/>
    </row>
    <row r="3350" ht="14.25">
      <c r="A3350" s="98"/>
      <c r="B3350" s="98"/>
      <c r="C3350" s="98"/>
      <c r="D3350" s="98"/>
      <c r="E3350" s="98"/>
      <c r="F3350" s="98"/>
      <c r="G3350" s="98"/>
      <c r="H3350" s="98"/>
      <c r="I3350" s="98"/>
      <c r="J3350" s="98"/>
      <c r="K3350" s="98"/>
      <c r="L3350" s="98"/>
      <c r="M3350" s="98"/>
      <c r="R3350" s="98"/>
      <c r="S3350" s="98"/>
      <c r="T3350" s="98"/>
      <c r="U3350" s="98"/>
      <c r="V3350" s="98"/>
      <c r="W3350" s="98"/>
      <c r="X3350" s="98"/>
      <c r="Y3350" s="98"/>
      <c r="Z3350" s="98"/>
      <c r="AA3350" s="98"/>
      <c r="AE3350" s="98"/>
      <c r="AF3350" s="98"/>
      <c r="AG3350" s="98"/>
      <c r="AH3350" s="98"/>
      <c r="AI3350" s="98"/>
      <c r="AJ3350" s="98"/>
      <c r="AK3350" s="98"/>
    </row>
    <row r="3351" ht="14.25">
      <c r="A3351" s="98"/>
      <c r="B3351" s="98"/>
      <c r="C3351" s="98"/>
      <c r="D3351" s="98"/>
      <c r="E3351" s="98"/>
      <c r="F3351" s="98"/>
      <c r="G3351" s="98"/>
      <c r="H3351" s="98"/>
      <c r="I3351" s="98"/>
      <c r="J3351" s="98"/>
      <c r="K3351" s="98"/>
      <c r="L3351" s="98"/>
      <c r="M3351" s="98"/>
      <c r="R3351" s="98"/>
      <c r="S3351" s="98"/>
      <c r="T3351" s="98"/>
      <c r="U3351" s="98"/>
      <c r="V3351" s="98"/>
      <c r="W3351" s="98"/>
      <c r="X3351" s="98"/>
      <c r="Y3351" s="98"/>
      <c r="Z3351" s="98"/>
      <c r="AA3351" s="98"/>
      <c r="AE3351" s="98"/>
      <c r="AF3351" s="98"/>
      <c r="AG3351" s="98"/>
      <c r="AH3351" s="98"/>
      <c r="AI3351" s="98"/>
      <c r="AJ3351" s="98"/>
      <c r="AK3351" s="98"/>
    </row>
    <row r="3352" ht="14.25">
      <c r="A3352" s="98"/>
      <c r="B3352" s="98"/>
      <c r="C3352" s="98"/>
      <c r="D3352" s="98"/>
      <c r="E3352" s="98"/>
      <c r="F3352" s="98"/>
      <c r="G3352" s="98"/>
      <c r="H3352" s="98"/>
      <c r="I3352" s="98"/>
      <c r="J3352" s="98"/>
      <c r="K3352" s="98"/>
      <c r="L3352" s="98"/>
      <c r="M3352" s="98"/>
      <c r="R3352" s="98"/>
      <c r="S3352" s="98"/>
      <c r="T3352" s="98"/>
      <c r="U3352" s="98"/>
      <c r="V3352" s="98"/>
      <c r="W3352" s="98"/>
      <c r="X3352" s="98"/>
      <c r="Y3352" s="98"/>
      <c r="Z3352" s="98"/>
      <c r="AA3352" s="98"/>
      <c r="AE3352" s="98"/>
      <c r="AF3352" s="98"/>
      <c r="AG3352" s="98"/>
      <c r="AH3352" s="98"/>
      <c r="AI3352" s="98"/>
      <c r="AJ3352" s="98"/>
      <c r="AK3352" s="98"/>
    </row>
    <row r="3353" ht="14.25">
      <c r="A3353" s="98"/>
      <c r="B3353" s="98"/>
      <c r="C3353" s="98"/>
      <c r="D3353" s="98"/>
      <c r="E3353" s="98"/>
      <c r="F3353" s="98"/>
      <c r="G3353" s="98"/>
      <c r="H3353" s="98"/>
      <c r="I3353" s="98"/>
      <c r="J3353" s="98"/>
      <c r="K3353" s="98"/>
      <c r="L3353" s="98"/>
      <c r="M3353" s="98"/>
      <c r="R3353" s="98"/>
      <c r="S3353" s="98"/>
      <c r="T3353" s="98"/>
      <c r="U3353" s="98"/>
      <c r="V3353" s="98"/>
      <c r="W3353" s="98"/>
      <c r="X3353" s="98"/>
      <c r="Y3353" s="98"/>
      <c r="Z3353" s="98"/>
      <c r="AA3353" s="98"/>
      <c r="AE3353" s="98"/>
      <c r="AF3353" s="98"/>
      <c r="AG3353" s="98"/>
      <c r="AH3353" s="98"/>
      <c r="AI3353" s="98"/>
      <c r="AJ3353" s="98"/>
      <c r="AK3353" s="98"/>
    </row>
    <row r="3354" ht="14.25">
      <c r="A3354" s="98"/>
      <c r="B3354" s="98"/>
      <c r="C3354" s="98"/>
      <c r="D3354" s="98"/>
      <c r="E3354" s="98"/>
      <c r="F3354" s="98"/>
      <c r="G3354" s="98"/>
      <c r="H3354" s="98"/>
      <c r="I3354" s="98"/>
      <c r="J3354" s="98"/>
      <c r="K3354" s="98"/>
      <c r="L3354" s="98"/>
      <c r="M3354" s="98"/>
      <c r="R3354" s="98"/>
      <c r="S3354" s="98"/>
      <c r="T3354" s="98"/>
      <c r="U3354" s="98"/>
      <c r="V3354" s="98"/>
      <c r="W3354" s="98"/>
      <c r="X3354" s="98"/>
      <c r="Y3354" s="98"/>
      <c r="Z3354" s="98"/>
      <c r="AA3354" s="98"/>
      <c r="AE3354" s="98"/>
      <c r="AF3354" s="98"/>
      <c r="AG3354" s="98"/>
      <c r="AH3354" s="98"/>
      <c r="AI3354" s="98"/>
      <c r="AJ3354" s="98"/>
      <c r="AK3354" s="98"/>
    </row>
    <row r="3355" ht="14.25">
      <c r="A3355" s="98"/>
      <c r="B3355" s="98"/>
      <c r="C3355" s="98"/>
      <c r="D3355" s="98"/>
      <c r="E3355" s="98"/>
      <c r="F3355" s="98"/>
      <c r="G3355" s="98"/>
      <c r="H3355" s="98"/>
      <c r="I3355" s="98"/>
      <c r="J3355" s="98"/>
      <c r="K3355" s="98"/>
      <c r="L3355" s="98"/>
      <c r="M3355" s="98"/>
      <c r="R3355" s="98"/>
      <c r="S3355" s="98"/>
      <c r="T3355" s="98"/>
      <c r="U3355" s="98"/>
      <c r="V3355" s="98"/>
      <c r="W3355" s="98"/>
      <c r="X3355" s="98"/>
      <c r="Y3355" s="98"/>
      <c r="Z3355" s="98"/>
      <c r="AA3355" s="98"/>
      <c r="AE3355" s="98"/>
      <c r="AF3355" s="98"/>
      <c r="AG3355" s="98"/>
      <c r="AH3355" s="98"/>
      <c r="AI3355" s="98"/>
      <c r="AJ3355" s="98"/>
      <c r="AK3355" s="98"/>
    </row>
    <row r="3356" ht="14.25">
      <c r="A3356" s="98"/>
      <c r="B3356" s="98"/>
      <c r="C3356" s="98"/>
      <c r="D3356" s="98"/>
      <c r="E3356" s="98"/>
      <c r="F3356" s="98"/>
      <c r="G3356" s="98"/>
      <c r="H3356" s="98"/>
      <c r="I3356" s="98"/>
      <c r="J3356" s="98"/>
      <c r="K3356" s="98"/>
      <c r="L3356" s="98"/>
      <c r="M3356" s="98"/>
      <c r="R3356" s="98"/>
      <c r="S3356" s="98"/>
      <c r="T3356" s="98"/>
      <c r="U3356" s="98"/>
      <c r="V3356" s="98"/>
      <c r="W3356" s="98"/>
      <c r="X3356" s="98"/>
      <c r="Y3356" s="98"/>
      <c r="Z3356" s="98"/>
      <c r="AA3356" s="98"/>
      <c r="AE3356" s="98"/>
      <c r="AF3356" s="98"/>
      <c r="AG3356" s="98"/>
      <c r="AH3356" s="98"/>
      <c r="AI3356" s="98"/>
      <c r="AJ3356" s="98"/>
      <c r="AK3356" s="98"/>
    </row>
    <row r="3357" ht="14.25">
      <c r="A3357" s="98"/>
      <c r="B3357" s="98"/>
      <c r="C3357" s="98"/>
      <c r="D3357" s="98"/>
      <c r="E3357" s="98"/>
      <c r="F3357" s="98"/>
      <c r="G3357" s="98"/>
      <c r="H3357" s="98"/>
      <c r="I3357" s="98"/>
      <c r="J3357" s="98"/>
      <c r="K3357" s="98"/>
      <c r="L3357" s="98"/>
      <c r="M3357" s="98"/>
      <c r="R3357" s="98"/>
      <c r="S3357" s="98"/>
      <c r="T3357" s="98"/>
      <c r="U3357" s="98"/>
      <c r="V3357" s="98"/>
      <c r="W3357" s="98"/>
      <c r="X3357" s="98"/>
      <c r="Y3357" s="98"/>
      <c r="Z3357" s="98"/>
      <c r="AA3357" s="98"/>
      <c r="AE3357" s="98"/>
      <c r="AF3357" s="98"/>
      <c r="AG3357" s="98"/>
      <c r="AH3357" s="98"/>
      <c r="AI3357" s="98"/>
      <c r="AJ3357" s="98"/>
      <c r="AK3357" s="98"/>
    </row>
    <row r="3358" ht="14.25">
      <c r="A3358" s="98"/>
      <c r="B3358" s="98"/>
      <c r="C3358" s="98"/>
      <c r="D3358" s="98"/>
      <c r="E3358" s="98"/>
      <c r="F3358" s="98"/>
      <c r="G3358" s="98"/>
      <c r="H3358" s="98"/>
      <c r="I3358" s="98"/>
      <c r="J3358" s="98"/>
      <c r="K3358" s="98"/>
      <c r="L3358" s="98"/>
      <c r="M3358" s="98"/>
      <c r="R3358" s="98"/>
      <c r="S3358" s="98"/>
      <c r="T3358" s="98"/>
      <c r="U3358" s="98"/>
      <c r="V3358" s="98"/>
      <c r="W3358" s="98"/>
      <c r="X3358" s="98"/>
      <c r="Y3358" s="98"/>
      <c r="Z3358" s="98"/>
      <c r="AA3358" s="98"/>
      <c r="AE3358" s="98"/>
      <c r="AF3358" s="98"/>
      <c r="AG3358" s="98"/>
      <c r="AH3358" s="98"/>
      <c r="AI3358" s="98"/>
      <c r="AJ3358" s="98"/>
      <c r="AK3358" s="98"/>
    </row>
    <row r="3359" ht="14.25">
      <c r="A3359" s="98"/>
      <c r="B3359" s="98"/>
      <c r="C3359" s="98"/>
      <c r="D3359" s="98"/>
      <c r="E3359" s="98"/>
      <c r="F3359" s="98"/>
      <c r="G3359" s="98"/>
      <c r="H3359" s="98"/>
      <c r="I3359" s="98"/>
      <c r="J3359" s="98"/>
      <c r="K3359" s="98"/>
      <c r="L3359" s="98"/>
      <c r="M3359" s="98"/>
      <c r="R3359" s="98"/>
      <c r="S3359" s="98"/>
      <c r="T3359" s="98"/>
      <c r="U3359" s="98"/>
      <c r="V3359" s="98"/>
      <c r="W3359" s="98"/>
      <c r="X3359" s="98"/>
      <c r="Y3359" s="98"/>
      <c r="Z3359" s="98"/>
      <c r="AA3359" s="98"/>
      <c r="AE3359" s="98"/>
      <c r="AF3359" s="98"/>
      <c r="AG3359" s="98"/>
      <c r="AH3359" s="98"/>
      <c r="AI3359" s="98"/>
      <c r="AJ3359" s="98"/>
      <c r="AK3359" s="98"/>
    </row>
    <row r="3360" ht="14.25">
      <c r="A3360" s="98"/>
      <c r="B3360" s="98"/>
      <c r="C3360" s="98"/>
      <c r="D3360" s="98"/>
      <c r="E3360" s="98"/>
      <c r="F3360" s="98"/>
      <c r="G3360" s="98"/>
      <c r="H3360" s="98"/>
      <c r="I3360" s="98"/>
      <c r="J3360" s="98"/>
      <c r="K3360" s="98"/>
      <c r="L3360" s="98"/>
      <c r="M3360" s="98"/>
      <c r="R3360" s="98"/>
      <c r="S3360" s="98"/>
      <c r="T3360" s="98"/>
      <c r="U3360" s="98"/>
      <c r="V3360" s="98"/>
      <c r="W3360" s="98"/>
      <c r="X3360" s="98"/>
      <c r="Y3360" s="98"/>
      <c r="Z3360" s="98"/>
      <c r="AA3360" s="98"/>
      <c r="AE3360" s="98"/>
      <c r="AF3360" s="98"/>
      <c r="AG3360" s="98"/>
      <c r="AH3360" s="98"/>
      <c r="AI3360" s="98"/>
      <c r="AJ3360" s="98"/>
      <c r="AK3360" s="98"/>
    </row>
    <row r="3361" ht="14.25">
      <c r="A3361" s="98"/>
      <c r="B3361" s="98"/>
      <c r="C3361" s="98"/>
      <c r="D3361" s="98"/>
      <c r="E3361" s="98"/>
      <c r="F3361" s="98"/>
      <c r="G3361" s="98"/>
      <c r="H3361" s="98"/>
      <c r="I3361" s="98"/>
      <c r="J3361" s="98"/>
      <c r="K3361" s="98"/>
      <c r="L3361" s="98"/>
      <c r="M3361" s="98"/>
      <c r="R3361" s="98"/>
      <c r="S3361" s="98"/>
      <c r="T3361" s="98"/>
      <c r="U3361" s="98"/>
      <c r="V3361" s="98"/>
      <c r="W3361" s="98"/>
      <c r="X3361" s="98"/>
      <c r="Y3361" s="98"/>
      <c r="Z3361" s="98"/>
      <c r="AA3361" s="98"/>
      <c r="AE3361" s="98"/>
      <c r="AF3361" s="98"/>
      <c r="AG3361" s="98"/>
      <c r="AH3361" s="98"/>
      <c r="AI3361" s="98"/>
      <c r="AJ3361" s="98"/>
      <c r="AK3361" s="98"/>
    </row>
    <row r="3362" ht="14.25">
      <c r="A3362" s="98"/>
      <c r="B3362" s="98"/>
      <c r="C3362" s="98"/>
      <c r="D3362" s="98"/>
      <c r="E3362" s="98"/>
      <c r="F3362" s="98"/>
      <c r="G3362" s="98"/>
      <c r="H3362" s="98"/>
      <c r="I3362" s="98"/>
      <c r="J3362" s="98"/>
      <c r="K3362" s="98"/>
      <c r="L3362" s="98"/>
      <c r="M3362" s="98"/>
      <c r="R3362" s="98"/>
      <c r="S3362" s="98"/>
      <c r="T3362" s="98"/>
      <c r="U3362" s="98"/>
      <c r="V3362" s="98"/>
      <c r="W3362" s="98"/>
      <c r="X3362" s="98"/>
      <c r="Y3362" s="98"/>
      <c r="Z3362" s="98"/>
      <c r="AA3362" s="98"/>
      <c r="AE3362" s="98"/>
      <c r="AF3362" s="98"/>
      <c r="AG3362" s="98"/>
      <c r="AH3362" s="98"/>
      <c r="AI3362" s="98"/>
      <c r="AJ3362" s="98"/>
      <c r="AK3362" s="98"/>
    </row>
    <row r="3363" ht="14.25">
      <c r="A3363" s="98"/>
      <c r="B3363" s="98"/>
      <c r="C3363" s="98"/>
      <c r="D3363" s="98"/>
      <c r="E3363" s="98"/>
      <c r="F3363" s="98"/>
      <c r="G3363" s="98"/>
      <c r="H3363" s="98"/>
      <c r="I3363" s="98"/>
      <c r="J3363" s="98"/>
      <c r="K3363" s="98"/>
      <c r="L3363" s="98"/>
      <c r="M3363" s="98"/>
      <c r="R3363" s="98"/>
      <c r="S3363" s="98"/>
      <c r="T3363" s="98"/>
      <c r="U3363" s="98"/>
      <c r="V3363" s="98"/>
      <c r="W3363" s="98"/>
      <c r="X3363" s="98"/>
      <c r="Y3363" s="98"/>
      <c r="Z3363" s="98"/>
      <c r="AA3363" s="98"/>
      <c r="AE3363" s="98"/>
      <c r="AF3363" s="98"/>
      <c r="AG3363" s="98"/>
      <c r="AH3363" s="98"/>
      <c r="AI3363" s="98"/>
      <c r="AJ3363" s="98"/>
      <c r="AK3363" s="98"/>
    </row>
    <row r="3364" ht="14.25">
      <c r="A3364" s="98"/>
      <c r="B3364" s="98"/>
      <c r="C3364" s="98"/>
      <c r="D3364" s="98"/>
      <c r="E3364" s="98"/>
      <c r="F3364" s="98"/>
      <c r="G3364" s="98"/>
      <c r="H3364" s="98"/>
      <c r="I3364" s="98"/>
      <c r="J3364" s="98"/>
      <c r="K3364" s="98"/>
      <c r="L3364" s="98"/>
      <c r="M3364" s="98"/>
      <c r="R3364" s="98"/>
      <c r="S3364" s="98"/>
      <c r="T3364" s="98"/>
      <c r="U3364" s="98"/>
      <c r="V3364" s="98"/>
      <c r="W3364" s="98"/>
      <c r="X3364" s="98"/>
      <c r="Y3364" s="98"/>
      <c r="Z3364" s="98"/>
      <c r="AA3364" s="98"/>
      <c r="AE3364" s="98"/>
      <c r="AF3364" s="98"/>
      <c r="AG3364" s="98"/>
      <c r="AH3364" s="98"/>
      <c r="AI3364" s="98"/>
      <c r="AJ3364" s="98"/>
      <c r="AK3364" s="98"/>
    </row>
    <row r="3365" ht="14.25">
      <c r="A3365" s="98"/>
      <c r="B3365" s="98"/>
      <c r="C3365" s="98"/>
      <c r="D3365" s="98"/>
      <c r="E3365" s="98"/>
      <c r="F3365" s="98"/>
      <c r="G3365" s="98"/>
      <c r="H3365" s="98"/>
      <c r="I3365" s="98"/>
      <c r="J3365" s="98"/>
      <c r="K3365" s="98"/>
      <c r="L3365" s="98"/>
      <c r="M3365" s="98"/>
      <c r="R3365" s="98"/>
      <c r="S3365" s="98"/>
      <c r="T3365" s="98"/>
      <c r="U3365" s="98"/>
      <c r="V3365" s="98"/>
      <c r="W3365" s="98"/>
      <c r="X3365" s="98"/>
      <c r="Y3365" s="98"/>
      <c r="Z3365" s="98"/>
      <c r="AA3365" s="98"/>
      <c r="AE3365" s="98"/>
      <c r="AF3365" s="98"/>
      <c r="AG3365" s="98"/>
      <c r="AH3365" s="98"/>
      <c r="AI3365" s="98"/>
      <c r="AJ3365" s="98"/>
      <c r="AK3365" s="98"/>
    </row>
    <row r="3366" ht="14.25">
      <c r="A3366" s="98"/>
      <c r="B3366" s="98"/>
      <c r="C3366" s="98"/>
      <c r="D3366" s="98"/>
      <c r="E3366" s="98"/>
      <c r="F3366" s="98"/>
      <c r="G3366" s="98"/>
      <c r="H3366" s="98"/>
      <c r="I3366" s="98"/>
      <c r="J3366" s="98"/>
      <c r="K3366" s="98"/>
      <c r="L3366" s="98"/>
      <c r="M3366" s="98"/>
      <c r="R3366" s="98"/>
      <c r="S3366" s="98"/>
      <c r="T3366" s="98"/>
      <c r="U3366" s="98"/>
      <c r="V3366" s="98"/>
      <c r="W3366" s="98"/>
      <c r="X3366" s="98"/>
      <c r="Y3366" s="98"/>
      <c r="Z3366" s="98"/>
      <c r="AA3366" s="98"/>
      <c r="AE3366" s="98"/>
      <c r="AF3366" s="98"/>
      <c r="AG3366" s="98"/>
      <c r="AH3366" s="98"/>
      <c r="AI3366" s="98"/>
      <c r="AJ3366" s="98"/>
      <c r="AK3366" s="98"/>
    </row>
    <row r="3367" ht="14.25">
      <c r="A3367" s="98"/>
      <c r="B3367" s="98"/>
      <c r="C3367" s="98"/>
      <c r="D3367" s="98"/>
      <c r="E3367" s="98"/>
      <c r="F3367" s="98"/>
      <c r="G3367" s="98"/>
      <c r="H3367" s="98"/>
      <c r="I3367" s="98"/>
      <c r="J3367" s="98"/>
      <c r="K3367" s="98"/>
      <c r="L3367" s="98"/>
      <c r="M3367" s="98"/>
      <c r="R3367" s="98"/>
      <c r="S3367" s="98"/>
      <c r="T3367" s="98"/>
      <c r="U3367" s="98"/>
      <c r="V3367" s="98"/>
      <c r="W3367" s="98"/>
      <c r="X3367" s="98"/>
      <c r="Y3367" s="98"/>
      <c r="Z3367" s="98"/>
      <c r="AA3367" s="98"/>
      <c r="AE3367" s="98"/>
      <c r="AF3367" s="98"/>
      <c r="AG3367" s="98"/>
      <c r="AH3367" s="98"/>
      <c r="AI3367" s="98"/>
      <c r="AJ3367" s="98"/>
      <c r="AK3367" s="98"/>
    </row>
    <row r="3368" ht="14.25">
      <c r="A3368" s="98"/>
      <c r="B3368" s="98"/>
      <c r="C3368" s="98"/>
      <c r="D3368" s="98"/>
      <c r="E3368" s="98"/>
      <c r="F3368" s="98"/>
      <c r="G3368" s="98"/>
      <c r="H3368" s="98"/>
      <c r="I3368" s="98"/>
      <c r="J3368" s="98"/>
      <c r="K3368" s="98"/>
      <c r="L3368" s="98"/>
      <c r="M3368" s="98"/>
      <c r="R3368" s="98"/>
      <c r="S3368" s="98"/>
      <c r="T3368" s="98"/>
      <c r="U3368" s="98"/>
      <c r="V3368" s="98"/>
      <c r="W3368" s="98"/>
      <c r="X3368" s="98"/>
      <c r="Y3368" s="98"/>
      <c r="Z3368" s="98"/>
      <c r="AA3368" s="98"/>
      <c r="AE3368" s="98"/>
      <c r="AF3368" s="98"/>
      <c r="AG3368" s="98"/>
      <c r="AH3368" s="98"/>
      <c r="AI3368" s="98"/>
      <c r="AJ3368" s="98"/>
      <c r="AK3368" s="98"/>
    </row>
    <row r="3369" ht="14.25">
      <c r="A3369" s="98"/>
      <c r="B3369" s="98"/>
      <c r="C3369" s="98"/>
      <c r="D3369" s="98"/>
      <c r="E3369" s="98"/>
      <c r="F3369" s="98"/>
      <c r="G3369" s="98"/>
      <c r="H3369" s="98"/>
      <c r="I3369" s="98"/>
      <c r="J3369" s="98"/>
      <c r="K3369" s="98"/>
      <c r="L3369" s="98"/>
      <c r="M3369" s="98"/>
      <c r="R3369" s="98"/>
      <c r="S3369" s="98"/>
      <c r="T3369" s="98"/>
      <c r="U3369" s="98"/>
      <c r="V3369" s="98"/>
      <c r="W3369" s="98"/>
      <c r="X3369" s="98"/>
      <c r="Y3369" s="98"/>
      <c r="Z3369" s="98"/>
      <c r="AA3369" s="98"/>
      <c r="AE3369" s="98"/>
      <c r="AF3369" s="98"/>
      <c r="AG3369" s="98"/>
      <c r="AH3369" s="98"/>
      <c r="AI3369" s="98"/>
      <c r="AJ3369" s="98"/>
      <c r="AK3369" s="98"/>
    </row>
    <row r="3370" ht="14.25">
      <c r="A3370" s="98"/>
      <c r="B3370" s="98"/>
      <c r="C3370" s="98"/>
      <c r="D3370" s="98"/>
      <c r="E3370" s="98"/>
      <c r="F3370" s="98"/>
      <c r="G3370" s="98"/>
      <c r="H3370" s="98"/>
      <c r="I3370" s="98"/>
      <c r="J3370" s="98"/>
      <c r="K3370" s="98"/>
      <c r="L3370" s="98"/>
      <c r="M3370" s="98"/>
      <c r="R3370" s="98"/>
      <c r="S3370" s="98"/>
      <c r="T3370" s="98"/>
      <c r="U3370" s="98"/>
      <c r="V3370" s="98"/>
      <c r="W3370" s="98"/>
      <c r="X3370" s="98"/>
      <c r="Y3370" s="98"/>
      <c r="Z3370" s="98"/>
      <c r="AA3370" s="98"/>
      <c r="AE3370" s="98"/>
      <c r="AF3370" s="98"/>
      <c r="AG3370" s="98"/>
      <c r="AH3370" s="98"/>
      <c r="AI3370" s="98"/>
      <c r="AJ3370" s="98"/>
      <c r="AK3370" s="98"/>
    </row>
    <row r="3371" ht="14.25">
      <c r="A3371" s="98"/>
      <c r="B3371" s="98"/>
      <c r="C3371" s="98"/>
      <c r="D3371" s="98"/>
      <c r="E3371" s="98"/>
      <c r="F3371" s="98"/>
      <c r="G3371" s="98"/>
      <c r="H3371" s="98"/>
      <c r="I3371" s="98"/>
      <c r="J3371" s="98"/>
      <c r="K3371" s="98"/>
      <c r="L3371" s="98"/>
      <c r="M3371" s="98"/>
      <c r="R3371" s="98"/>
      <c r="S3371" s="98"/>
      <c r="T3371" s="98"/>
      <c r="U3371" s="98"/>
      <c r="V3371" s="98"/>
      <c r="W3371" s="98"/>
      <c r="X3371" s="98"/>
      <c r="Y3371" s="98"/>
      <c r="Z3371" s="98"/>
      <c r="AA3371" s="98"/>
      <c r="AE3371" s="98"/>
      <c r="AF3371" s="98"/>
      <c r="AG3371" s="98"/>
      <c r="AH3371" s="98"/>
      <c r="AI3371" s="98"/>
      <c r="AJ3371" s="98"/>
      <c r="AK3371" s="98"/>
    </row>
    <row r="3372" ht="14.25">
      <c r="A3372" s="98"/>
      <c r="B3372" s="98"/>
      <c r="C3372" s="98"/>
      <c r="D3372" s="98"/>
      <c r="E3372" s="98"/>
      <c r="F3372" s="98"/>
      <c r="G3372" s="98"/>
      <c r="H3372" s="98"/>
      <c r="I3372" s="98"/>
      <c r="J3372" s="98"/>
      <c r="K3372" s="98"/>
      <c r="L3372" s="98"/>
      <c r="M3372" s="98"/>
      <c r="R3372" s="98"/>
      <c r="S3372" s="98"/>
      <c r="T3372" s="98"/>
      <c r="U3372" s="98"/>
      <c r="V3372" s="98"/>
      <c r="W3372" s="98"/>
      <c r="X3372" s="98"/>
      <c r="Y3372" s="98"/>
      <c r="Z3372" s="98"/>
      <c r="AA3372" s="98"/>
      <c r="AE3372" s="98"/>
      <c r="AF3372" s="98"/>
      <c r="AG3372" s="98"/>
      <c r="AH3372" s="98"/>
      <c r="AI3372" s="98"/>
      <c r="AJ3372" s="98"/>
      <c r="AK3372" s="98"/>
    </row>
    <row r="3373" ht="14.25">
      <c r="A3373" s="98"/>
      <c r="B3373" s="98"/>
      <c r="C3373" s="98"/>
      <c r="D3373" s="98"/>
      <c r="E3373" s="98"/>
      <c r="F3373" s="98"/>
      <c r="G3373" s="98"/>
      <c r="H3373" s="98"/>
      <c r="I3373" s="98"/>
      <c r="J3373" s="98"/>
      <c r="K3373" s="98"/>
      <c r="L3373" s="98"/>
      <c r="M3373" s="98"/>
      <c r="R3373" s="98"/>
      <c r="S3373" s="98"/>
      <c r="T3373" s="98"/>
      <c r="U3373" s="98"/>
      <c r="V3373" s="98"/>
      <c r="W3373" s="98"/>
      <c r="X3373" s="98"/>
      <c r="Y3373" s="98"/>
      <c r="Z3373" s="98"/>
      <c r="AA3373" s="98"/>
      <c r="AE3373" s="98"/>
      <c r="AF3373" s="98"/>
      <c r="AG3373" s="98"/>
      <c r="AH3373" s="98"/>
      <c r="AI3373" s="98"/>
      <c r="AJ3373" s="98"/>
      <c r="AK3373" s="98"/>
    </row>
    <row r="3374" ht="14.25">
      <c r="A3374" s="98"/>
      <c r="B3374" s="98"/>
      <c r="C3374" s="98"/>
      <c r="D3374" s="98"/>
      <c r="E3374" s="98"/>
      <c r="F3374" s="98"/>
      <c r="G3374" s="98"/>
      <c r="H3374" s="98"/>
      <c r="I3374" s="98"/>
      <c r="J3374" s="98"/>
      <c r="K3374" s="98"/>
      <c r="L3374" s="98"/>
      <c r="M3374" s="98"/>
      <c r="R3374" s="98"/>
      <c r="S3374" s="98"/>
      <c r="T3374" s="98"/>
      <c r="U3374" s="98"/>
      <c r="V3374" s="98"/>
      <c r="W3374" s="98"/>
      <c r="X3374" s="98"/>
      <c r="Y3374" s="98"/>
      <c r="Z3374" s="98"/>
      <c r="AA3374" s="98"/>
      <c r="AE3374" s="98"/>
      <c r="AF3374" s="98"/>
      <c r="AG3374" s="98"/>
      <c r="AH3374" s="98"/>
      <c r="AI3374" s="98"/>
      <c r="AJ3374" s="98"/>
      <c r="AK3374" s="98"/>
    </row>
    <row r="3375" ht="14.25">
      <c r="A3375" s="98"/>
      <c r="B3375" s="98"/>
      <c r="C3375" s="98"/>
      <c r="D3375" s="98"/>
      <c r="E3375" s="98"/>
      <c r="F3375" s="98"/>
      <c r="G3375" s="98"/>
      <c r="H3375" s="98"/>
      <c r="I3375" s="98"/>
      <c r="J3375" s="98"/>
      <c r="K3375" s="98"/>
      <c r="L3375" s="98"/>
      <c r="M3375" s="98"/>
      <c r="R3375" s="98"/>
      <c r="S3375" s="98"/>
      <c r="T3375" s="98"/>
      <c r="U3375" s="98"/>
      <c r="V3375" s="98"/>
      <c r="W3375" s="98"/>
      <c r="X3375" s="98"/>
      <c r="Y3375" s="98"/>
      <c r="Z3375" s="98"/>
      <c r="AA3375" s="98"/>
      <c r="AE3375" s="98"/>
      <c r="AF3375" s="98"/>
      <c r="AG3375" s="98"/>
      <c r="AH3375" s="98"/>
      <c r="AI3375" s="98"/>
      <c r="AJ3375" s="98"/>
      <c r="AK3375" s="98"/>
    </row>
    <row r="3376" ht="14.25">
      <c r="A3376" s="98"/>
      <c r="B3376" s="98"/>
      <c r="C3376" s="98"/>
      <c r="D3376" s="98"/>
      <c r="E3376" s="98"/>
      <c r="F3376" s="98"/>
      <c r="G3376" s="98"/>
      <c r="H3376" s="98"/>
      <c r="I3376" s="98"/>
      <c r="J3376" s="98"/>
      <c r="K3376" s="98"/>
      <c r="L3376" s="98"/>
      <c r="M3376" s="98"/>
      <c r="R3376" s="98"/>
      <c r="S3376" s="98"/>
      <c r="T3376" s="98"/>
      <c r="U3376" s="98"/>
      <c r="V3376" s="98"/>
      <c r="W3376" s="98"/>
      <c r="X3376" s="98"/>
      <c r="Y3376" s="98"/>
      <c r="Z3376" s="98"/>
      <c r="AA3376" s="98"/>
      <c r="AE3376" s="98"/>
      <c r="AF3376" s="98"/>
      <c r="AG3376" s="98"/>
      <c r="AH3376" s="98"/>
      <c r="AI3376" s="98"/>
      <c r="AJ3376" s="98"/>
      <c r="AK3376" s="98"/>
    </row>
    <row r="3377" ht="14.25">
      <c r="A3377" s="98"/>
      <c r="B3377" s="98"/>
      <c r="C3377" s="98"/>
      <c r="D3377" s="98"/>
      <c r="E3377" s="98"/>
      <c r="F3377" s="98"/>
      <c r="G3377" s="98"/>
      <c r="H3377" s="98"/>
      <c r="I3377" s="98"/>
      <c r="J3377" s="98"/>
      <c r="K3377" s="98"/>
      <c r="L3377" s="98"/>
      <c r="M3377" s="98"/>
      <c r="R3377" s="98"/>
      <c r="S3377" s="98"/>
      <c r="T3377" s="98"/>
      <c r="U3377" s="98"/>
      <c r="V3377" s="98"/>
      <c r="W3377" s="98"/>
      <c r="X3377" s="98"/>
      <c r="Y3377" s="98"/>
      <c r="Z3377" s="98"/>
      <c r="AA3377" s="98"/>
      <c r="AE3377" s="98"/>
      <c r="AF3377" s="98"/>
      <c r="AG3377" s="98"/>
      <c r="AH3377" s="98"/>
      <c r="AI3377" s="98"/>
      <c r="AJ3377" s="98"/>
      <c r="AK3377" s="98"/>
    </row>
    <row r="3378" ht="14.25">
      <c r="A3378" s="98"/>
      <c r="B3378" s="98"/>
      <c r="C3378" s="98"/>
      <c r="D3378" s="98"/>
      <c r="E3378" s="98"/>
      <c r="F3378" s="98"/>
      <c r="G3378" s="98"/>
      <c r="H3378" s="98"/>
      <c r="I3378" s="98"/>
      <c r="J3378" s="98"/>
      <c r="K3378" s="98"/>
      <c r="L3378" s="98"/>
      <c r="M3378" s="98"/>
      <c r="R3378" s="98"/>
      <c r="S3378" s="98"/>
      <c r="T3378" s="98"/>
      <c r="U3378" s="98"/>
      <c r="V3378" s="98"/>
      <c r="W3378" s="98"/>
      <c r="X3378" s="98"/>
      <c r="Y3378" s="98"/>
      <c r="Z3378" s="98"/>
      <c r="AA3378" s="98"/>
      <c r="AE3378" s="98"/>
      <c r="AF3378" s="98"/>
      <c r="AG3378" s="98"/>
      <c r="AH3378" s="98"/>
      <c r="AI3378" s="98"/>
      <c r="AJ3378" s="98"/>
      <c r="AK3378" s="98"/>
    </row>
    <row r="3379" ht="14.25">
      <c r="A3379" s="98"/>
      <c r="B3379" s="98"/>
      <c r="C3379" s="98"/>
      <c r="D3379" s="98"/>
      <c r="E3379" s="98"/>
      <c r="F3379" s="98"/>
      <c r="G3379" s="98"/>
      <c r="H3379" s="98"/>
      <c r="I3379" s="98"/>
      <c r="J3379" s="98"/>
      <c r="K3379" s="98"/>
      <c r="L3379" s="98"/>
      <c r="M3379" s="98"/>
      <c r="R3379" s="98"/>
      <c r="S3379" s="98"/>
      <c r="T3379" s="98"/>
      <c r="U3379" s="98"/>
      <c r="V3379" s="98"/>
      <c r="W3379" s="98"/>
      <c r="X3379" s="98"/>
      <c r="Y3379" s="98"/>
      <c r="Z3379" s="98"/>
      <c r="AA3379" s="98"/>
      <c r="AE3379" s="98"/>
      <c r="AF3379" s="98"/>
      <c r="AG3379" s="98"/>
      <c r="AH3379" s="98"/>
      <c r="AI3379" s="98"/>
      <c r="AJ3379" s="98"/>
      <c r="AK3379" s="98"/>
    </row>
    <row r="3380" ht="14.25">
      <c r="A3380" s="98"/>
      <c r="B3380" s="98"/>
      <c r="C3380" s="98"/>
      <c r="D3380" s="98"/>
      <c r="E3380" s="98"/>
      <c r="F3380" s="98"/>
      <c r="G3380" s="98"/>
      <c r="H3380" s="98"/>
      <c r="I3380" s="98"/>
      <c r="J3380" s="98"/>
      <c r="K3380" s="98"/>
      <c r="L3380" s="98"/>
      <c r="M3380" s="98"/>
      <c r="R3380" s="98"/>
      <c r="S3380" s="98"/>
      <c r="T3380" s="98"/>
      <c r="U3380" s="98"/>
      <c r="V3380" s="98"/>
      <c r="W3380" s="98"/>
      <c r="X3380" s="98"/>
      <c r="Y3380" s="98"/>
      <c r="Z3380" s="98"/>
      <c r="AA3380" s="98"/>
      <c r="AE3380" s="98"/>
      <c r="AF3380" s="98"/>
      <c r="AG3380" s="98"/>
      <c r="AH3380" s="98"/>
      <c r="AI3380" s="98"/>
      <c r="AJ3380" s="98"/>
      <c r="AK3380" s="98"/>
    </row>
    <row r="3381" ht="14.25">
      <c r="A3381" s="98"/>
      <c r="B3381" s="98"/>
      <c r="C3381" s="98"/>
      <c r="D3381" s="98"/>
      <c r="E3381" s="98"/>
      <c r="F3381" s="98"/>
      <c r="G3381" s="98"/>
      <c r="H3381" s="98"/>
      <c r="I3381" s="98"/>
      <c r="J3381" s="98"/>
      <c r="K3381" s="98"/>
      <c r="L3381" s="98"/>
      <c r="M3381" s="98"/>
      <c r="R3381" s="98"/>
      <c r="S3381" s="98"/>
      <c r="T3381" s="98"/>
      <c r="U3381" s="98"/>
      <c r="V3381" s="98"/>
      <c r="W3381" s="98"/>
      <c r="X3381" s="98"/>
      <c r="Y3381" s="98"/>
      <c r="Z3381" s="98"/>
      <c r="AA3381" s="98"/>
      <c r="AE3381" s="98"/>
      <c r="AF3381" s="98"/>
      <c r="AG3381" s="98"/>
      <c r="AH3381" s="98"/>
      <c r="AI3381" s="98"/>
      <c r="AJ3381" s="98"/>
      <c r="AK3381" s="98"/>
    </row>
    <row r="3382" ht="14.25">
      <c r="A3382" s="98"/>
      <c r="B3382" s="98"/>
      <c r="C3382" s="98"/>
      <c r="D3382" s="98"/>
      <c r="E3382" s="98"/>
      <c r="F3382" s="98"/>
      <c r="G3382" s="98"/>
      <c r="H3382" s="98"/>
      <c r="I3382" s="98"/>
      <c r="J3382" s="98"/>
      <c r="K3382" s="98"/>
      <c r="L3382" s="98"/>
      <c r="M3382" s="98"/>
      <c r="R3382" s="98"/>
      <c r="S3382" s="98"/>
      <c r="T3382" s="98"/>
      <c r="U3382" s="98"/>
      <c r="V3382" s="98"/>
      <c r="W3382" s="98"/>
      <c r="X3382" s="98"/>
      <c r="Y3382" s="98"/>
      <c r="Z3382" s="98"/>
      <c r="AA3382" s="98"/>
      <c r="AE3382" s="98"/>
      <c r="AF3382" s="98"/>
      <c r="AG3382" s="98"/>
      <c r="AH3382" s="98"/>
      <c r="AI3382" s="98"/>
      <c r="AJ3382" s="98"/>
      <c r="AK3382" s="98"/>
    </row>
    <row r="3383" ht="14.25">
      <c r="A3383" s="98"/>
      <c r="B3383" s="98"/>
      <c r="C3383" s="98"/>
      <c r="D3383" s="98"/>
      <c r="E3383" s="98"/>
      <c r="F3383" s="98"/>
      <c r="G3383" s="98"/>
      <c r="H3383" s="98"/>
      <c r="I3383" s="98"/>
      <c r="J3383" s="98"/>
      <c r="K3383" s="98"/>
      <c r="L3383" s="98"/>
      <c r="M3383" s="98"/>
      <c r="R3383" s="98"/>
      <c r="S3383" s="98"/>
      <c r="T3383" s="98"/>
      <c r="U3383" s="98"/>
      <c r="V3383" s="98"/>
      <c r="W3383" s="98"/>
      <c r="X3383" s="98"/>
      <c r="Y3383" s="98"/>
      <c r="Z3383" s="98"/>
      <c r="AA3383" s="98"/>
      <c r="AE3383" s="98"/>
      <c r="AF3383" s="98"/>
      <c r="AG3383" s="98"/>
      <c r="AH3383" s="98"/>
      <c r="AI3383" s="98"/>
      <c r="AJ3383" s="98"/>
      <c r="AK3383" s="98"/>
    </row>
    <row r="3384" ht="14.25">
      <c r="A3384" s="98"/>
      <c r="B3384" s="98"/>
      <c r="C3384" s="98"/>
      <c r="D3384" s="98"/>
      <c r="E3384" s="98"/>
      <c r="F3384" s="98"/>
      <c r="G3384" s="98"/>
      <c r="H3384" s="98"/>
      <c r="I3384" s="98"/>
      <c r="J3384" s="98"/>
      <c r="K3384" s="98"/>
      <c r="L3384" s="98"/>
      <c r="M3384" s="98"/>
      <c r="R3384" s="98"/>
      <c r="S3384" s="98"/>
      <c r="T3384" s="98"/>
      <c r="U3384" s="98"/>
      <c r="V3384" s="98"/>
      <c r="W3384" s="98"/>
      <c r="X3384" s="98"/>
      <c r="Y3384" s="98"/>
      <c r="Z3384" s="98"/>
      <c r="AA3384" s="98"/>
      <c r="AE3384" s="98"/>
      <c r="AF3384" s="98"/>
      <c r="AG3384" s="98"/>
      <c r="AH3384" s="98"/>
      <c r="AI3384" s="98"/>
      <c r="AJ3384" s="98"/>
      <c r="AK3384" s="98"/>
    </row>
    <row r="3385" ht="14.25">
      <c r="A3385" s="98"/>
      <c r="B3385" s="98"/>
      <c r="C3385" s="98"/>
      <c r="D3385" s="98"/>
      <c r="E3385" s="98"/>
      <c r="F3385" s="98"/>
      <c r="G3385" s="98"/>
      <c r="H3385" s="98"/>
      <c r="I3385" s="98"/>
      <c r="J3385" s="98"/>
      <c r="K3385" s="98"/>
      <c r="L3385" s="98"/>
      <c r="M3385" s="98"/>
      <c r="R3385" s="98"/>
      <c r="S3385" s="98"/>
      <c r="T3385" s="98"/>
      <c r="U3385" s="98"/>
      <c r="V3385" s="98"/>
      <c r="W3385" s="98"/>
      <c r="X3385" s="98"/>
      <c r="Y3385" s="98"/>
      <c r="Z3385" s="98"/>
      <c r="AA3385" s="98"/>
      <c r="AE3385" s="98"/>
      <c r="AF3385" s="98"/>
      <c r="AG3385" s="98"/>
      <c r="AH3385" s="98"/>
      <c r="AI3385" s="98"/>
      <c r="AJ3385" s="98"/>
      <c r="AK3385" s="98"/>
    </row>
    <row r="3386" ht="14.25">
      <c r="A3386" s="98"/>
      <c r="B3386" s="98"/>
      <c r="C3386" s="98"/>
      <c r="D3386" s="98"/>
      <c r="E3386" s="98"/>
      <c r="F3386" s="98"/>
      <c r="G3386" s="98"/>
      <c r="H3386" s="98"/>
      <c r="I3386" s="98"/>
      <c r="J3386" s="98"/>
      <c r="K3386" s="98"/>
      <c r="L3386" s="98"/>
      <c r="M3386" s="98"/>
      <c r="R3386" s="98"/>
      <c r="S3386" s="98"/>
      <c r="T3386" s="98"/>
      <c r="U3386" s="98"/>
      <c r="V3386" s="98"/>
      <c r="W3386" s="98"/>
      <c r="X3386" s="98"/>
      <c r="Y3386" s="98"/>
      <c r="Z3386" s="98"/>
      <c r="AA3386" s="98"/>
      <c r="AE3386" s="98"/>
      <c r="AF3386" s="98"/>
      <c r="AG3386" s="98"/>
      <c r="AH3386" s="98"/>
      <c r="AI3386" s="98"/>
      <c r="AJ3386" s="98"/>
      <c r="AK3386" s="98"/>
    </row>
    <row r="3387" ht="14.25">
      <c r="A3387" s="98"/>
      <c r="B3387" s="98"/>
      <c r="C3387" s="98"/>
      <c r="D3387" s="98"/>
      <c r="E3387" s="98"/>
      <c r="F3387" s="98"/>
      <c r="G3387" s="98"/>
      <c r="H3387" s="98"/>
      <c r="I3387" s="98"/>
      <c r="J3387" s="98"/>
      <c r="K3387" s="98"/>
      <c r="L3387" s="98"/>
      <c r="M3387" s="98"/>
      <c r="R3387" s="98"/>
      <c r="S3387" s="98"/>
      <c r="T3387" s="98"/>
      <c r="U3387" s="98"/>
      <c r="V3387" s="98"/>
      <c r="W3387" s="98"/>
      <c r="X3387" s="98"/>
      <c r="Y3387" s="98"/>
      <c r="Z3387" s="98"/>
      <c r="AA3387" s="98"/>
      <c r="AE3387" s="98"/>
      <c r="AF3387" s="98"/>
      <c r="AG3387" s="98"/>
      <c r="AH3387" s="98"/>
      <c r="AI3387" s="98"/>
      <c r="AJ3387" s="98"/>
      <c r="AK3387" s="98"/>
    </row>
    <row r="3388" ht="14.25">
      <c r="A3388" s="98"/>
      <c r="B3388" s="98"/>
      <c r="C3388" s="98"/>
      <c r="D3388" s="98"/>
      <c r="E3388" s="98"/>
      <c r="F3388" s="98"/>
      <c r="G3388" s="98"/>
      <c r="H3388" s="98"/>
      <c r="I3388" s="98"/>
      <c r="J3388" s="98"/>
      <c r="K3388" s="98"/>
      <c r="L3388" s="98"/>
      <c r="M3388" s="98"/>
      <c r="R3388" s="98"/>
      <c r="S3388" s="98"/>
      <c r="T3388" s="98"/>
      <c r="U3388" s="98"/>
      <c r="V3388" s="98"/>
      <c r="W3388" s="98"/>
      <c r="X3388" s="98"/>
      <c r="Y3388" s="98"/>
      <c r="Z3388" s="98"/>
      <c r="AA3388" s="98"/>
      <c r="AE3388" s="98"/>
      <c r="AF3388" s="98"/>
      <c r="AG3388" s="98"/>
      <c r="AH3388" s="98"/>
      <c r="AI3388" s="98"/>
      <c r="AJ3388" s="98"/>
      <c r="AK3388" s="98"/>
    </row>
    <row r="3389" ht="14.25">
      <c r="A3389" s="98"/>
      <c r="B3389" s="98"/>
      <c r="C3389" s="98"/>
      <c r="D3389" s="98"/>
      <c r="E3389" s="98"/>
      <c r="F3389" s="98"/>
      <c r="G3389" s="98"/>
      <c r="H3389" s="98"/>
      <c r="I3389" s="98"/>
      <c r="J3389" s="98"/>
      <c r="K3389" s="98"/>
      <c r="L3389" s="98"/>
      <c r="M3389" s="98"/>
      <c r="R3389" s="98"/>
      <c r="S3389" s="98"/>
      <c r="T3389" s="98"/>
      <c r="U3389" s="98"/>
      <c r="V3389" s="98"/>
      <c r="W3389" s="98"/>
      <c r="X3389" s="98"/>
      <c r="Y3389" s="98"/>
      <c r="Z3389" s="98"/>
      <c r="AA3389" s="98"/>
      <c r="AE3389" s="98"/>
      <c r="AF3389" s="98"/>
      <c r="AG3389" s="98"/>
      <c r="AH3389" s="98"/>
      <c r="AI3389" s="98"/>
      <c r="AJ3389" s="98"/>
      <c r="AK3389" s="98"/>
    </row>
    <row r="3390" ht="14.25">
      <c r="A3390" s="98"/>
      <c r="B3390" s="98"/>
      <c r="C3390" s="98"/>
      <c r="D3390" s="98"/>
      <c r="E3390" s="98"/>
      <c r="F3390" s="98"/>
      <c r="G3390" s="98"/>
      <c r="H3390" s="98"/>
      <c r="I3390" s="98"/>
      <c r="J3390" s="98"/>
      <c r="K3390" s="98"/>
      <c r="L3390" s="98"/>
      <c r="M3390" s="98"/>
      <c r="R3390" s="98"/>
      <c r="S3390" s="98"/>
      <c r="T3390" s="98"/>
      <c r="U3390" s="98"/>
      <c r="V3390" s="98"/>
      <c r="W3390" s="98"/>
      <c r="X3390" s="98"/>
      <c r="Y3390" s="98"/>
      <c r="Z3390" s="98"/>
      <c r="AA3390" s="98"/>
      <c r="AE3390" s="98"/>
      <c r="AF3390" s="98"/>
      <c r="AG3390" s="98"/>
      <c r="AH3390" s="98"/>
      <c r="AI3390" s="98"/>
      <c r="AJ3390" s="98"/>
      <c r="AK3390" s="98"/>
    </row>
    <row r="3391" ht="14.25">
      <c r="A3391" s="98"/>
      <c r="B3391" s="98"/>
      <c r="C3391" s="98"/>
      <c r="D3391" s="98"/>
      <c r="E3391" s="98"/>
      <c r="F3391" s="98"/>
      <c r="G3391" s="98"/>
      <c r="H3391" s="98"/>
      <c r="I3391" s="98"/>
      <c r="J3391" s="98"/>
      <c r="K3391" s="98"/>
      <c r="L3391" s="98"/>
      <c r="M3391" s="98"/>
      <c r="R3391" s="98"/>
      <c r="S3391" s="98"/>
      <c r="T3391" s="98"/>
      <c r="U3391" s="98"/>
      <c r="V3391" s="98"/>
      <c r="W3391" s="98"/>
      <c r="X3391" s="98"/>
      <c r="Y3391" s="98"/>
      <c r="Z3391" s="98"/>
      <c r="AA3391" s="98"/>
      <c r="AE3391" s="98"/>
      <c r="AF3391" s="98"/>
      <c r="AG3391" s="98"/>
      <c r="AH3391" s="98"/>
      <c r="AI3391" s="98"/>
      <c r="AJ3391" s="98"/>
      <c r="AK3391" s="98"/>
    </row>
    <row r="3392" ht="14.25">
      <c r="A3392" s="98"/>
      <c r="B3392" s="98"/>
      <c r="C3392" s="98"/>
      <c r="D3392" s="98"/>
      <c r="E3392" s="98"/>
      <c r="F3392" s="98"/>
      <c r="G3392" s="98"/>
      <c r="H3392" s="98"/>
      <c r="I3392" s="98"/>
      <c r="J3392" s="98"/>
      <c r="K3392" s="98"/>
      <c r="L3392" s="98"/>
      <c r="M3392" s="98"/>
      <c r="R3392" s="98"/>
      <c r="S3392" s="98"/>
      <c r="T3392" s="98"/>
      <c r="U3392" s="98"/>
      <c r="V3392" s="98"/>
      <c r="W3392" s="98"/>
      <c r="X3392" s="98"/>
      <c r="Y3392" s="98"/>
      <c r="Z3392" s="98"/>
      <c r="AA3392" s="98"/>
      <c r="AE3392" s="98"/>
      <c r="AF3392" s="98"/>
      <c r="AG3392" s="98"/>
      <c r="AH3392" s="98"/>
      <c r="AI3392" s="98"/>
      <c r="AJ3392" s="98"/>
      <c r="AK3392" s="98"/>
    </row>
    <row r="3393" ht="14.25">
      <c r="A3393" s="98"/>
      <c r="B3393" s="98"/>
      <c r="C3393" s="98"/>
      <c r="D3393" s="98"/>
      <c r="E3393" s="98"/>
      <c r="F3393" s="98"/>
      <c r="G3393" s="98"/>
      <c r="H3393" s="98"/>
      <c r="I3393" s="98"/>
      <c r="J3393" s="98"/>
      <c r="K3393" s="98"/>
      <c r="L3393" s="98"/>
      <c r="M3393" s="98"/>
      <c r="R3393" s="98"/>
      <c r="S3393" s="98"/>
      <c r="T3393" s="98"/>
      <c r="U3393" s="98"/>
      <c r="V3393" s="98"/>
      <c r="W3393" s="98"/>
      <c r="X3393" s="98"/>
      <c r="Y3393" s="98"/>
      <c r="Z3393" s="98"/>
      <c r="AA3393" s="98"/>
      <c r="AE3393" s="98"/>
      <c r="AF3393" s="98"/>
      <c r="AG3393" s="98"/>
      <c r="AH3393" s="98"/>
      <c r="AI3393" s="98"/>
      <c r="AJ3393" s="98"/>
      <c r="AK3393" s="98"/>
    </row>
    <row r="3394" ht="14.25">
      <c r="A3394" s="98"/>
      <c r="B3394" s="98"/>
      <c r="C3394" s="98"/>
      <c r="D3394" s="98"/>
      <c r="E3394" s="98"/>
      <c r="F3394" s="98"/>
      <c r="G3394" s="98"/>
      <c r="H3394" s="98"/>
      <c r="I3394" s="98"/>
      <c r="J3394" s="98"/>
      <c r="K3394" s="98"/>
      <c r="L3394" s="98"/>
      <c r="M3394" s="98"/>
      <c r="R3394" s="98"/>
      <c r="S3394" s="98"/>
      <c r="T3394" s="98"/>
      <c r="U3394" s="98"/>
      <c r="V3394" s="98"/>
      <c r="W3394" s="98"/>
      <c r="X3394" s="98"/>
      <c r="Y3394" s="98"/>
      <c r="Z3394" s="98"/>
      <c r="AA3394" s="98"/>
      <c r="AE3394" s="98"/>
      <c r="AF3394" s="98"/>
      <c r="AG3394" s="98"/>
      <c r="AH3394" s="98"/>
      <c r="AI3394" s="98"/>
      <c r="AJ3394" s="98"/>
      <c r="AK3394" s="98"/>
    </row>
    <row r="3395" ht="14.25">
      <c r="A3395" s="98"/>
      <c r="B3395" s="98"/>
      <c r="C3395" s="98"/>
      <c r="D3395" s="98"/>
      <c r="E3395" s="98"/>
      <c r="F3395" s="98"/>
      <c r="G3395" s="98"/>
      <c r="H3395" s="98"/>
      <c r="I3395" s="98"/>
      <c r="J3395" s="98"/>
      <c r="K3395" s="98"/>
      <c r="L3395" s="98"/>
      <c r="M3395" s="98"/>
      <c r="R3395" s="98"/>
      <c r="S3395" s="98"/>
      <c r="T3395" s="98"/>
      <c r="U3395" s="98"/>
      <c r="V3395" s="98"/>
      <c r="W3395" s="98"/>
      <c r="X3395" s="98"/>
      <c r="Y3395" s="98"/>
      <c r="Z3395" s="98"/>
      <c r="AA3395" s="98"/>
      <c r="AE3395" s="98"/>
      <c r="AF3395" s="98"/>
      <c r="AG3395" s="98"/>
      <c r="AH3395" s="98"/>
      <c r="AI3395" s="98"/>
      <c r="AJ3395" s="98"/>
      <c r="AK3395" s="98"/>
    </row>
    <row r="3396" ht="14.25">
      <c r="A3396" s="98"/>
      <c r="B3396" s="98"/>
      <c r="C3396" s="98"/>
      <c r="D3396" s="98"/>
      <c r="E3396" s="98"/>
      <c r="F3396" s="98"/>
      <c r="G3396" s="98"/>
      <c r="H3396" s="98"/>
      <c r="I3396" s="98"/>
      <c r="J3396" s="98"/>
      <c r="K3396" s="98"/>
      <c r="L3396" s="98"/>
      <c r="M3396" s="98"/>
      <c r="R3396" s="98"/>
      <c r="S3396" s="98"/>
      <c r="T3396" s="98"/>
      <c r="U3396" s="98"/>
      <c r="V3396" s="98"/>
      <c r="W3396" s="98"/>
      <c r="X3396" s="98"/>
      <c r="Y3396" s="98"/>
      <c r="Z3396" s="98"/>
      <c r="AA3396" s="98"/>
      <c r="AE3396" s="98"/>
      <c r="AF3396" s="98"/>
      <c r="AG3396" s="98"/>
      <c r="AH3396" s="98"/>
      <c r="AI3396" s="98"/>
      <c r="AJ3396" s="98"/>
      <c r="AK3396" s="98"/>
    </row>
    <row r="3397" ht="14.25">
      <c r="A3397" s="98"/>
      <c r="B3397" s="98"/>
      <c r="C3397" s="98"/>
      <c r="D3397" s="98"/>
      <c r="E3397" s="98"/>
      <c r="F3397" s="98"/>
      <c r="G3397" s="98"/>
      <c r="H3397" s="98"/>
      <c r="I3397" s="98"/>
      <c r="J3397" s="98"/>
      <c r="K3397" s="98"/>
      <c r="L3397" s="98"/>
      <c r="M3397" s="98"/>
      <c r="R3397" s="98"/>
      <c r="S3397" s="98"/>
      <c r="T3397" s="98"/>
      <c r="U3397" s="98"/>
      <c r="V3397" s="98"/>
      <c r="W3397" s="98"/>
      <c r="X3397" s="98"/>
      <c r="Y3397" s="98"/>
      <c r="Z3397" s="98"/>
      <c r="AA3397" s="98"/>
      <c r="AE3397" s="98"/>
      <c r="AF3397" s="98"/>
      <c r="AG3397" s="98"/>
      <c r="AH3397" s="98"/>
      <c r="AI3397" s="98"/>
      <c r="AJ3397" s="98"/>
      <c r="AK3397" s="98"/>
    </row>
    <row r="3398" ht="14.25">
      <c r="A3398" s="98"/>
      <c r="B3398" s="98"/>
      <c r="C3398" s="98"/>
      <c r="D3398" s="98"/>
      <c r="E3398" s="98"/>
      <c r="F3398" s="98"/>
      <c r="G3398" s="98"/>
      <c r="H3398" s="98"/>
      <c r="I3398" s="98"/>
      <c r="J3398" s="98"/>
      <c r="K3398" s="98"/>
      <c r="L3398" s="98"/>
      <c r="M3398" s="98"/>
      <c r="R3398" s="98"/>
      <c r="S3398" s="98"/>
      <c r="T3398" s="98"/>
      <c r="U3398" s="98"/>
      <c r="V3398" s="98"/>
      <c r="W3398" s="98"/>
      <c r="X3398" s="98"/>
      <c r="Y3398" s="98"/>
      <c r="Z3398" s="98"/>
      <c r="AA3398" s="98"/>
      <c r="AE3398" s="98"/>
      <c r="AF3398" s="98"/>
      <c r="AG3398" s="98"/>
      <c r="AH3398" s="98"/>
      <c r="AI3398" s="98"/>
      <c r="AJ3398" s="98"/>
      <c r="AK3398" s="98"/>
    </row>
    <row r="3399" ht="14.25">
      <c r="A3399" s="98"/>
      <c r="B3399" s="98"/>
      <c r="C3399" s="98"/>
      <c r="D3399" s="98"/>
      <c r="E3399" s="98"/>
      <c r="F3399" s="98"/>
      <c r="G3399" s="98"/>
      <c r="H3399" s="98"/>
      <c r="I3399" s="98"/>
      <c r="J3399" s="98"/>
      <c r="K3399" s="98"/>
      <c r="L3399" s="98"/>
      <c r="M3399" s="98"/>
      <c r="R3399" s="98"/>
      <c r="S3399" s="98"/>
      <c r="T3399" s="98"/>
      <c r="U3399" s="98"/>
      <c r="V3399" s="98"/>
      <c r="W3399" s="98"/>
      <c r="X3399" s="98"/>
      <c r="Y3399" s="98"/>
      <c r="Z3399" s="98"/>
      <c r="AA3399" s="98"/>
      <c r="AE3399" s="98"/>
      <c r="AF3399" s="98"/>
      <c r="AG3399" s="98"/>
      <c r="AH3399" s="98"/>
      <c r="AI3399" s="98"/>
      <c r="AJ3399" s="98"/>
      <c r="AK3399" s="98"/>
    </row>
    <row r="3400" ht="14.25">
      <c r="A3400" s="98"/>
      <c r="B3400" s="98"/>
      <c r="C3400" s="98"/>
      <c r="D3400" s="98"/>
      <c r="E3400" s="98"/>
      <c r="F3400" s="98"/>
      <c r="G3400" s="98"/>
      <c r="H3400" s="98"/>
      <c r="I3400" s="98"/>
      <c r="J3400" s="98"/>
      <c r="K3400" s="98"/>
      <c r="L3400" s="98"/>
      <c r="M3400" s="98"/>
      <c r="R3400" s="98"/>
      <c r="S3400" s="98"/>
      <c r="T3400" s="98"/>
      <c r="U3400" s="98"/>
      <c r="V3400" s="98"/>
      <c r="W3400" s="98"/>
      <c r="X3400" s="98"/>
      <c r="Y3400" s="98"/>
      <c r="Z3400" s="98"/>
      <c r="AA3400" s="98"/>
      <c r="AE3400" s="98"/>
      <c r="AF3400" s="98"/>
      <c r="AG3400" s="98"/>
      <c r="AH3400" s="98"/>
      <c r="AI3400" s="98"/>
      <c r="AJ3400" s="98"/>
      <c r="AK3400" s="98"/>
    </row>
    <row r="3401" ht="14.25">
      <c r="A3401" s="98"/>
      <c r="B3401" s="98"/>
      <c r="C3401" s="98"/>
      <c r="D3401" s="98"/>
      <c r="E3401" s="98"/>
      <c r="F3401" s="98"/>
      <c r="G3401" s="98"/>
      <c r="H3401" s="98"/>
      <c r="I3401" s="98"/>
      <c r="J3401" s="98"/>
      <c r="K3401" s="98"/>
      <c r="L3401" s="98"/>
      <c r="M3401" s="98"/>
      <c r="R3401" s="98"/>
      <c r="S3401" s="98"/>
      <c r="T3401" s="98"/>
      <c r="U3401" s="98"/>
      <c r="V3401" s="98"/>
      <c r="W3401" s="98"/>
      <c r="X3401" s="98"/>
      <c r="Y3401" s="98"/>
      <c r="Z3401" s="98"/>
      <c r="AA3401" s="98"/>
      <c r="AE3401" s="98"/>
      <c r="AF3401" s="98"/>
      <c r="AG3401" s="98"/>
      <c r="AH3401" s="98"/>
      <c r="AI3401" s="98"/>
      <c r="AJ3401" s="98"/>
      <c r="AK3401" s="98"/>
    </row>
    <row r="3402" ht="14.25">
      <c r="A3402" s="98"/>
      <c r="B3402" s="98"/>
      <c r="C3402" s="98"/>
      <c r="D3402" s="98"/>
      <c r="E3402" s="98"/>
      <c r="F3402" s="98"/>
      <c r="G3402" s="98"/>
      <c r="H3402" s="98"/>
      <c r="I3402" s="98"/>
      <c r="J3402" s="98"/>
      <c r="K3402" s="98"/>
      <c r="L3402" s="98"/>
      <c r="M3402" s="98"/>
      <c r="R3402" s="98"/>
      <c r="S3402" s="98"/>
      <c r="T3402" s="98"/>
      <c r="U3402" s="98"/>
      <c r="V3402" s="98"/>
      <c r="W3402" s="98"/>
      <c r="X3402" s="98"/>
      <c r="Y3402" s="98"/>
      <c r="Z3402" s="98"/>
      <c r="AA3402" s="98"/>
      <c r="AE3402" s="98"/>
      <c r="AF3402" s="98"/>
      <c r="AG3402" s="98"/>
      <c r="AH3402" s="98"/>
      <c r="AI3402" s="98"/>
      <c r="AJ3402" s="98"/>
      <c r="AK3402" s="98"/>
    </row>
    <row r="3403" ht="14.25">
      <c r="A3403" s="98"/>
      <c r="B3403" s="98"/>
      <c r="C3403" s="98"/>
      <c r="D3403" s="98"/>
      <c r="E3403" s="98"/>
      <c r="F3403" s="98"/>
      <c r="G3403" s="98"/>
      <c r="H3403" s="98"/>
      <c r="I3403" s="98"/>
      <c r="J3403" s="98"/>
      <c r="K3403" s="98"/>
      <c r="L3403" s="98"/>
      <c r="M3403" s="98"/>
      <c r="R3403" s="98"/>
      <c r="S3403" s="98"/>
      <c r="T3403" s="98"/>
      <c r="U3403" s="98"/>
      <c r="V3403" s="98"/>
      <c r="W3403" s="98"/>
      <c r="X3403" s="98"/>
      <c r="Y3403" s="98"/>
      <c r="Z3403" s="98"/>
      <c r="AA3403" s="98"/>
      <c r="AE3403" s="98"/>
      <c r="AF3403" s="98"/>
      <c r="AG3403" s="98"/>
      <c r="AH3403" s="98"/>
      <c r="AI3403" s="98"/>
      <c r="AJ3403" s="98"/>
      <c r="AK3403" s="98"/>
    </row>
    <row r="3404" ht="14.25">
      <c r="A3404" s="98"/>
      <c r="B3404" s="98"/>
      <c r="C3404" s="98"/>
      <c r="D3404" s="98"/>
      <c r="E3404" s="98"/>
      <c r="F3404" s="98"/>
      <c r="G3404" s="98"/>
      <c r="H3404" s="98"/>
      <c r="I3404" s="98"/>
      <c r="J3404" s="98"/>
      <c r="K3404" s="98"/>
      <c r="L3404" s="98"/>
      <c r="M3404" s="98"/>
      <c r="R3404" s="98"/>
      <c r="S3404" s="98"/>
      <c r="T3404" s="98"/>
      <c r="U3404" s="98"/>
      <c r="V3404" s="98"/>
      <c r="W3404" s="98"/>
      <c r="X3404" s="98"/>
      <c r="Y3404" s="98"/>
      <c r="Z3404" s="98"/>
      <c r="AA3404" s="98"/>
      <c r="AE3404" s="98"/>
      <c r="AF3404" s="98"/>
      <c r="AG3404" s="98"/>
      <c r="AH3404" s="98"/>
      <c r="AI3404" s="98"/>
      <c r="AJ3404" s="98"/>
      <c r="AK3404" s="98"/>
    </row>
    <row r="3405" ht="14.25">
      <c r="A3405" s="98"/>
      <c r="B3405" s="98"/>
      <c r="C3405" s="98"/>
      <c r="D3405" s="98"/>
      <c r="E3405" s="98"/>
      <c r="F3405" s="98"/>
      <c r="G3405" s="98"/>
      <c r="H3405" s="98"/>
      <c r="I3405" s="98"/>
      <c r="J3405" s="98"/>
      <c r="K3405" s="98"/>
      <c r="L3405" s="98"/>
      <c r="M3405" s="98"/>
      <c r="R3405" s="98"/>
      <c r="S3405" s="98"/>
      <c r="T3405" s="98"/>
      <c r="U3405" s="98"/>
      <c r="V3405" s="98"/>
      <c r="W3405" s="98"/>
      <c r="X3405" s="98"/>
      <c r="Y3405" s="98"/>
      <c r="Z3405" s="98"/>
      <c r="AA3405" s="98"/>
      <c r="AE3405" s="98"/>
      <c r="AF3405" s="98"/>
      <c r="AG3405" s="98"/>
      <c r="AH3405" s="98"/>
      <c r="AI3405" s="98"/>
      <c r="AJ3405" s="98"/>
      <c r="AK3405" s="98"/>
    </row>
    <row r="3406" ht="14.25">
      <c r="A3406" s="98"/>
      <c r="B3406" s="98"/>
      <c r="C3406" s="98"/>
      <c r="D3406" s="98"/>
      <c r="E3406" s="98"/>
      <c r="F3406" s="98"/>
      <c r="G3406" s="98"/>
      <c r="H3406" s="98"/>
      <c r="I3406" s="98"/>
      <c r="J3406" s="98"/>
      <c r="K3406" s="98"/>
      <c r="L3406" s="98"/>
      <c r="M3406" s="98"/>
      <c r="R3406" s="98"/>
      <c r="S3406" s="98"/>
      <c r="T3406" s="98"/>
      <c r="U3406" s="98"/>
      <c r="V3406" s="98"/>
      <c r="W3406" s="98"/>
      <c r="X3406" s="98"/>
      <c r="Y3406" s="98"/>
      <c r="Z3406" s="98"/>
      <c r="AA3406" s="98"/>
      <c r="AE3406" s="98"/>
      <c r="AF3406" s="98"/>
      <c r="AG3406" s="98"/>
      <c r="AH3406" s="98"/>
      <c r="AI3406" s="98"/>
      <c r="AJ3406" s="98"/>
      <c r="AK3406" s="98"/>
    </row>
    <row r="3407" ht="14.25">
      <c r="A3407" s="98"/>
      <c r="B3407" s="98"/>
      <c r="C3407" s="98"/>
      <c r="D3407" s="98"/>
      <c r="E3407" s="98"/>
      <c r="F3407" s="98"/>
      <c r="G3407" s="98"/>
      <c r="H3407" s="98"/>
      <c r="I3407" s="98"/>
      <c r="J3407" s="98"/>
      <c r="K3407" s="98"/>
      <c r="L3407" s="98"/>
      <c r="M3407" s="98"/>
      <c r="R3407" s="98"/>
      <c r="S3407" s="98"/>
      <c r="T3407" s="98"/>
      <c r="U3407" s="98"/>
      <c r="V3407" s="98"/>
      <c r="W3407" s="98"/>
      <c r="X3407" s="98"/>
      <c r="Y3407" s="98"/>
      <c r="Z3407" s="98"/>
      <c r="AA3407" s="98"/>
      <c r="AE3407" s="98"/>
      <c r="AF3407" s="98"/>
      <c r="AG3407" s="98"/>
      <c r="AH3407" s="98"/>
      <c r="AI3407" s="98"/>
      <c r="AJ3407" s="98"/>
      <c r="AK3407" s="98"/>
    </row>
    <row r="3408" ht="14.25">
      <c r="A3408" s="98"/>
      <c r="B3408" s="98"/>
      <c r="C3408" s="98"/>
      <c r="D3408" s="98"/>
      <c r="E3408" s="98"/>
      <c r="F3408" s="98"/>
      <c r="G3408" s="98"/>
      <c r="H3408" s="98"/>
      <c r="I3408" s="98"/>
      <c r="J3408" s="98"/>
      <c r="K3408" s="98"/>
      <c r="L3408" s="98"/>
      <c r="M3408" s="98"/>
      <c r="R3408" s="98"/>
      <c r="S3408" s="98"/>
      <c r="T3408" s="98"/>
      <c r="U3408" s="98"/>
      <c r="V3408" s="98"/>
      <c r="W3408" s="98"/>
      <c r="X3408" s="98"/>
      <c r="Y3408" s="98"/>
      <c r="Z3408" s="98"/>
      <c r="AA3408" s="98"/>
      <c r="AE3408" s="98"/>
      <c r="AF3408" s="98"/>
      <c r="AG3408" s="98"/>
      <c r="AH3408" s="98"/>
      <c r="AI3408" s="98"/>
      <c r="AJ3408" s="98"/>
      <c r="AK3408" s="98"/>
    </row>
    <row r="3409" ht="14.25">
      <c r="A3409" s="98"/>
      <c r="B3409" s="98"/>
      <c r="C3409" s="98"/>
      <c r="D3409" s="98"/>
      <c r="E3409" s="98"/>
      <c r="F3409" s="98"/>
      <c r="G3409" s="98"/>
      <c r="H3409" s="98"/>
      <c r="I3409" s="98"/>
      <c r="J3409" s="98"/>
      <c r="K3409" s="98"/>
      <c r="L3409" s="98"/>
      <c r="M3409" s="98"/>
      <c r="R3409" s="98"/>
      <c r="S3409" s="98"/>
      <c r="T3409" s="98"/>
      <c r="U3409" s="98"/>
      <c r="V3409" s="98"/>
      <c r="W3409" s="98"/>
      <c r="X3409" s="98"/>
      <c r="Y3409" s="98"/>
      <c r="Z3409" s="98"/>
      <c r="AA3409" s="98"/>
      <c r="AE3409" s="98"/>
      <c r="AF3409" s="98"/>
      <c r="AG3409" s="98"/>
      <c r="AH3409" s="98"/>
      <c r="AI3409" s="98"/>
      <c r="AJ3409" s="98"/>
      <c r="AK3409" s="98"/>
    </row>
    <row r="3410" ht="14.25">
      <c r="A3410" s="98"/>
      <c r="B3410" s="98"/>
      <c r="C3410" s="98"/>
      <c r="D3410" s="98"/>
      <c r="E3410" s="98"/>
      <c r="F3410" s="98"/>
      <c r="G3410" s="98"/>
      <c r="H3410" s="98"/>
      <c r="I3410" s="98"/>
      <c r="J3410" s="98"/>
      <c r="K3410" s="98"/>
      <c r="L3410" s="98"/>
      <c r="M3410" s="98"/>
      <c r="R3410" s="98"/>
      <c r="S3410" s="98"/>
      <c r="T3410" s="98"/>
      <c r="U3410" s="98"/>
      <c r="V3410" s="98"/>
      <c r="W3410" s="98"/>
      <c r="X3410" s="98"/>
      <c r="Y3410" s="98"/>
      <c r="Z3410" s="98"/>
      <c r="AA3410" s="98"/>
      <c r="AE3410" s="98"/>
      <c r="AF3410" s="98"/>
      <c r="AG3410" s="98"/>
      <c r="AH3410" s="98"/>
      <c r="AI3410" s="98"/>
      <c r="AJ3410" s="98"/>
      <c r="AK3410" s="98"/>
    </row>
    <row r="3411" ht="14.25">
      <c r="A3411" s="98"/>
      <c r="B3411" s="98"/>
      <c r="C3411" s="98"/>
      <c r="D3411" s="98"/>
      <c r="E3411" s="98"/>
      <c r="F3411" s="98"/>
      <c r="G3411" s="98"/>
      <c r="H3411" s="98"/>
      <c r="I3411" s="98"/>
      <c r="J3411" s="98"/>
      <c r="K3411" s="98"/>
      <c r="L3411" s="98"/>
      <c r="M3411" s="98"/>
      <c r="R3411" s="98"/>
      <c r="S3411" s="98"/>
      <c r="T3411" s="98"/>
      <c r="U3411" s="98"/>
      <c r="V3411" s="98"/>
      <c r="W3411" s="98"/>
      <c r="X3411" s="98"/>
      <c r="Y3411" s="98"/>
      <c r="Z3411" s="98"/>
      <c r="AA3411" s="98"/>
      <c r="AE3411" s="98"/>
      <c r="AF3411" s="98"/>
      <c r="AG3411" s="98"/>
      <c r="AH3411" s="98"/>
      <c r="AI3411" s="98"/>
      <c r="AJ3411" s="98"/>
      <c r="AK3411" s="98"/>
    </row>
    <row r="3412" ht="14.25">
      <c r="A3412" s="98"/>
      <c r="B3412" s="98"/>
      <c r="C3412" s="98"/>
      <c r="D3412" s="98"/>
      <c r="E3412" s="98"/>
      <c r="F3412" s="98"/>
      <c r="G3412" s="98"/>
      <c r="H3412" s="98"/>
      <c r="I3412" s="98"/>
      <c r="J3412" s="98"/>
      <c r="K3412" s="98"/>
      <c r="L3412" s="98"/>
      <c r="M3412" s="98"/>
      <c r="R3412" s="98"/>
      <c r="S3412" s="98"/>
      <c r="T3412" s="98"/>
      <c r="U3412" s="98"/>
      <c r="V3412" s="98"/>
      <c r="W3412" s="98"/>
      <c r="X3412" s="98"/>
      <c r="Y3412" s="98"/>
      <c r="Z3412" s="98"/>
      <c r="AA3412" s="98"/>
      <c r="AE3412" s="98"/>
      <c r="AF3412" s="98"/>
      <c r="AG3412" s="98"/>
      <c r="AH3412" s="98"/>
      <c r="AI3412" s="98"/>
      <c r="AJ3412" s="98"/>
      <c r="AK3412" s="98"/>
    </row>
    <row r="3413" ht="14.25">
      <c r="A3413" s="98"/>
      <c r="B3413" s="98"/>
      <c r="C3413" s="98"/>
      <c r="D3413" s="98"/>
      <c r="E3413" s="98"/>
      <c r="F3413" s="98"/>
      <c r="G3413" s="98"/>
      <c r="H3413" s="98"/>
      <c r="I3413" s="98"/>
      <c r="J3413" s="98"/>
      <c r="K3413" s="98"/>
      <c r="L3413" s="98"/>
      <c r="M3413" s="98"/>
      <c r="R3413" s="98"/>
      <c r="S3413" s="98"/>
      <c r="T3413" s="98"/>
      <c r="U3413" s="98"/>
      <c r="V3413" s="98"/>
      <c r="W3413" s="98"/>
      <c r="X3413" s="98"/>
      <c r="Y3413" s="98"/>
      <c r="Z3413" s="98"/>
      <c r="AA3413" s="98"/>
      <c r="AE3413" s="98"/>
      <c r="AF3413" s="98"/>
      <c r="AG3413" s="98"/>
      <c r="AH3413" s="98"/>
      <c r="AI3413" s="98"/>
      <c r="AJ3413" s="98"/>
      <c r="AK3413" s="98"/>
    </row>
    <row r="3414" ht="14.25">
      <c r="A3414" s="98"/>
      <c r="B3414" s="98"/>
      <c r="C3414" s="98"/>
      <c r="D3414" s="98"/>
      <c r="E3414" s="98"/>
      <c r="F3414" s="98"/>
      <c r="G3414" s="98"/>
      <c r="H3414" s="98"/>
      <c r="I3414" s="98"/>
      <c r="J3414" s="98"/>
      <c r="K3414" s="98"/>
      <c r="L3414" s="98"/>
      <c r="M3414" s="98"/>
      <c r="R3414" s="98"/>
      <c r="S3414" s="98"/>
      <c r="T3414" s="98"/>
      <c r="U3414" s="98"/>
      <c r="V3414" s="98"/>
      <c r="W3414" s="98"/>
      <c r="X3414" s="98"/>
      <c r="Y3414" s="98"/>
      <c r="Z3414" s="98"/>
      <c r="AA3414" s="98"/>
      <c r="AE3414" s="98"/>
      <c r="AF3414" s="98"/>
      <c r="AG3414" s="98"/>
      <c r="AH3414" s="98"/>
      <c r="AI3414" s="98"/>
      <c r="AJ3414" s="98"/>
      <c r="AK3414" s="98"/>
    </row>
    <row r="3415" ht="14.25">
      <c r="A3415" s="98"/>
      <c r="B3415" s="98"/>
      <c r="C3415" s="98"/>
      <c r="D3415" s="98"/>
      <c r="E3415" s="98"/>
      <c r="F3415" s="98"/>
      <c r="G3415" s="98"/>
      <c r="H3415" s="98"/>
      <c r="I3415" s="98"/>
      <c r="J3415" s="98"/>
      <c r="K3415" s="98"/>
      <c r="L3415" s="98"/>
      <c r="M3415" s="98"/>
      <c r="R3415" s="98"/>
      <c r="S3415" s="98"/>
      <c r="T3415" s="98"/>
      <c r="U3415" s="98"/>
      <c r="V3415" s="98"/>
      <c r="W3415" s="98"/>
      <c r="X3415" s="98"/>
      <c r="Y3415" s="98"/>
      <c r="Z3415" s="98"/>
      <c r="AA3415" s="98"/>
      <c r="AE3415" s="98"/>
      <c r="AF3415" s="98"/>
      <c r="AG3415" s="98"/>
      <c r="AH3415" s="98"/>
      <c r="AI3415" s="98"/>
      <c r="AJ3415" s="98"/>
      <c r="AK3415" s="98"/>
    </row>
    <row r="3416" ht="14.25">
      <c r="A3416" s="98"/>
      <c r="B3416" s="98"/>
      <c r="C3416" s="98"/>
      <c r="D3416" s="98"/>
      <c r="E3416" s="98"/>
      <c r="F3416" s="98"/>
      <c r="G3416" s="98"/>
      <c r="H3416" s="98"/>
      <c r="I3416" s="98"/>
      <c r="J3416" s="98"/>
      <c r="K3416" s="98"/>
      <c r="L3416" s="98"/>
      <c r="M3416" s="98"/>
      <c r="R3416" s="98"/>
      <c r="S3416" s="98"/>
      <c r="T3416" s="98"/>
      <c r="U3416" s="98"/>
      <c r="V3416" s="98"/>
      <c r="W3416" s="98"/>
      <c r="X3416" s="98"/>
      <c r="Y3416" s="98"/>
      <c r="Z3416" s="98"/>
      <c r="AA3416" s="98"/>
      <c r="AE3416" s="98"/>
      <c r="AF3416" s="98"/>
      <c r="AG3416" s="98"/>
      <c r="AH3416" s="98"/>
      <c r="AI3416" s="98"/>
      <c r="AJ3416" s="98"/>
      <c r="AK3416" s="98"/>
    </row>
    <row r="3417" ht="14.25">
      <c r="A3417" s="98"/>
      <c r="B3417" s="98"/>
      <c r="C3417" s="98"/>
      <c r="D3417" s="98"/>
      <c r="E3417" s="98"/>
      <c r="F3417" s="98"/>
      <c r="G3417" s="98"/>
      <c r="H3417" s="98"/>
      <c r="I3417" s="98"/>
      <c r="J3417" s="98"/>
      <c r="K3417" s="98"/>
      <c r="L3417" s="98"/>
      <c r="M3417" s="98"/>
      <c r="R3417" s="98"/>
      <c r="S3417" s="98"/>
      <c r="T3417" s="98"/>
      <c r="U3417" s="98"/>
      <c r="V3417" s="98"/>
      <c r="W3417" s="98"/>
      <c r="X3417" s="98"/>
      <c r="Y3417" s="98"/>
      <c r="Z3417" s="98"/>
      <c r="AA3417" s="98"/>
      <c r="AE3417" s="98"/>
      <c r="AF3417" s="98"/>
      <c r="AG3417" s="98"/>
      <c r="AH3417" s="98"/>
      <c r="AI3417" s="98"/>
      <c r="AJ3417" s="98"/>
      <c r="AK3417" s="98"/>
    </row>
    <row r="3418" ht="14.25">
      <c r="A3418" s="98"/>
      <c r="B3418" s="98"/>
      <c r="C3418" s="98"/>
      <c r="D3418" s="98"/>
      <c r="E3418" s="98"/>
      <c r="F3418" s="98"/>
      <c r="G3418" s="98"/>
      <c r="H3418" s="98"/>
      <c r="I3418" s="98"/>
      <c r="J3418" s="98"/>
      <c r="K3418" s="98"/>
      <c r="L3418" s="98"/>
      <c r="M3418" s="98"/>
      <c r="R3418" s="98"/>
      <c r="S3418" s="98"/>
      <c r="T3418" s="98"/>
      <c r="U3418" s="98"/>
      <c r="V3418" s="98"/>
      <c r="W3418" s="98"/>
      <c r="X3418" s="98"/>
      <c r="Y3418" s="98"/>
      <c r="Z3418" s="98"/>
      <c r="AA3418" s="98"/>
      <c r="AE3418" s="98"/>
      <c r="AF3418" s="98"/>
      <c r="AG3418" s="98"/>
      <c r="AH3418" s="98"/>
      <c r="AI3418" s="98"/>
      <c r="AJ3418" s="98"/>
      <c r="AK3418" s="98"/>
    </row>
    <row r="3419" ht="14.25">
      <c r="A3419" s="98"/>
      <c r="B3419" s="98"/>
      <c r="C3419" s="98"/>
      <c r="D3419" s="98"/>
      <c r="E3419" s="98"/>
      <c r="F3419" s="98"/>
      <c r="G3419" s="98"/>
      <c r="H3419" s="98"/>
      <c r="I3419" s="98"/>
      <c r="J3419" s="98"/>
      <c r="K3419" s="98"/>
      <c r="L3419" s="98"/>
      <c r="M3419" s="98"/>
      <c r="R3419" s="98"/>
      <c r="S3419" s="98"/>
      <c r="T3419" s="98"/>
      <c r="U3419" s="98"/>
      <c r="V3419" s="98"/>
      <c r="W3419" s="98"/>
      <c r="X3419" s="98"/>
      <c r="Y3419" s="98"/>
      <c r="Z3419" s="98"/>
      <c r="AA3419" s="98"/>
      <c r="AE3419" s="98"/>
      <c r="AF3419" s="98"/>
      <c r="AG3419" s="98"/>
      <c r="AH3419" s="98"/>
      <c r="AI3419" s="98"/>
      <c r="AJ3419" s="98"/>
      <c r="AK3419" s="98"/>
    </row>
    <row r="3420" ht="14.25">
      <c r="A3420" s="98"/>
      <c r="B3420" s="98"/>
      <c r="C3420" s="98"/>
      <c r="D3420" s="98"/>
      <c r="E3420" s="98"/>
      <c r="F3420" s="98"/>
      <c r="G3420" s="98"/>
      <c r="H3420" s="98"/>
      <c r="I3420" s="98"/>
      <c r="J3420" s="98"/>
      <c r="K3420" s="98"/>
      <c r="L3420" s="98"/>
      <c r="M3420" s="98"/>
      <c r="R3420" s="98"/>
      <c r="S3420" s="98"/>
      <c r="T3420" s="98"/>
      <c r="U3420" s="98"/>
      <c r="V3420" s="98"/>
      <c r="W3420" s="98"/>
      <c r="X3420" s="98"/>
      <c r="Y3420" s="98"/>
      <c r="Z3420" s="98"/>
      <c r="AA3420" s="98"/>
      <c r="AE3420" s="98"/>
      <c r="AF3420" s="98"/>
      <c r="AG3420" s="98"/>
      <c r="AH3420" s="98"/>
      <c r="AI3420" s="98"/>
      <c r="AJ3420" s="98"/>
      <c r="AK3420" s="98"/>
    </row>
    <row r="3421" ht="14.25">
      <c r="A3421" s="98"/>
      <c r="B3421" s="98"/>
      <c r="C3421" s="98"/>
      <c r="D3421" s="98"/>
      <c r="E3421" s="98"/>
      <c r="F3421" s="98"/>
      <c r="G3421" s="98"/>
      <c r="H3421" s="98"/>
      <c r="I3421" s="98"/>
      <c r="J3421" s="98"/>
      <c r="K3421" s="98"/>
      <c r="L3421" s="98"/>
      <c r="M3421" s="98"/>
      <c r="R3421" s="98"/>
      <c r="S3421" s="98"/>
      <c r="T3421" s="98"/>
      <c r="U3421" s="98"/>
      <c r="V3421" s="98"/>
      <c r="W3421" s="98"/>
      <c r="X3421" s="98"/>
      <c r="Y3421" s="98"/>
      <c r="Z3421" s="98"/>
      <c r="AA3421" s="98"/>
      <c r="AE3421" s="98"/>
      <c r="AF3421" s="98"/>
      <c r="AG3421" s="98"/>
      <c r="AH3421" s="98"/>
      <c r="AI3421" s="98"/>
      <c r="AJ3421" s="98"/>
      <c r="AK3421" s="98"/>
    </row>
    <row r="3422" ht="14.25">
      <c r="A3422" s="98"/>
      <c r="B3422" s="98"/>
      <c r="C3422" s="98"/>
      <c r="D3422" s="98"/>
      <c r="E3422" s="98"/>
      <c r="F3422" s="98"/>
      <c r="G3422" s="98"/>
      <c r="H3422" s="98"/>
      <c r="I3422" s="98"/>
      <c r="J3422" s="98"/>
      <c r="K3422" s="98"/>
      <c r="L3422" s="98"/>
      <c r="M3422" s="98"/>
      <c r="R3422" s="98"/>
      <c r="S3422" s="98"/>
      <c r="T3422" s="98"/>
      <c r="U3422" s="98"/>
      <c r="V3422" s="98"/>
      <c r="W3422" s="98"/>
      <c r="X3422" s="98"/>
      <c r="Y3422" s="98"/>
      <c r="Z3422" s="98"/>
      <c r="AA3422" s="98"/>
      <c r="AE3422" s="98"/>
      <c r="AF3422" s="98"/>
      <c r="AG3422" s="98"/>
      <c r="AH3422" s="98"/>
      <c r="AI3422" s="98"/>
      <c r="AJ3422" s="98"/>
      <c r="AK3422" s="98"/>
    </row>
    <row r="3423" ht="14.25">
      <c r="A3423" s="98"/>
      <c r="B3423" s="98"/>
      <c r="C3423" s="98"/>
      <c r="D3423" s="98"/>
      <c r="E3423" s="98"/>
      <c r="F3423" s="98"/>
      <c r="G3423" s="98"/>
      <c r="H3423" s="98"/>
      <c r="I3423" s="98"/>
      <c r="J3423" s="98"/>
      <c r="K3423" s="98"/>
      <c r="L3423" s="98"/>
      <c r="M3423" s="98"/>
      <c r="R3423" s="98"/>
      <c r="S3423" s="98"/>
      <c r="T3423" s="98"/>
      <c r="U3423" s="98"/>
      <c r="V3423" s="98"/>
      <c r="W3423" s="98"/>
      <c r="X3423" s="98"/>
      <c r="Y3423" s="98"/>
      <c r="Z3423" s="98"/>
      <c r="AA3423" s="98"/>
      <c r="AE3423" s="98"/>
      <c r="AF3423" s="98"/>
      <c r="AG3423" s="98"/>
      <c r="AH3423" s="98"/>
      <c r="AI3423" s="98"/>
      <c r="AJ3423" s="98"/>
      <c r="AK3423" s="98"/>
    </row>
    <row r="3424" ht="14.25">
      <c r="A3424" s="98"/>
      <c r="B3424" s="98"/>
      <c r="C3424" s="98"/>
      <c r="D3424" s="98"/>
      <c r="E3424" s="98"/>
      <c r="F3424" s="98"/>
      <c r="G3424" s="98"/>
      <c r="H3424" s="98"/>
      <c r="I3424" s="98"/>
      <c r="J3424" s="98"/>
      <c r="K3424" s="98"/>
      <c r="L3424" s="98"/>
      <c r="M3424" s="98"/>
      <c r="R3424" s="98"/>
      <c r="S3424" s="98"/>
      <c r="T3424" s="98"/>
      <c r="U3424" s="98"/>
      <c r="V3424" s="98"/>
      <c r="W3424" s="98"/>
      <c r="X3424" s="98"/>
      <c r="Y3424" s="98"/>
      <c r="Z3424" s="98"/>
      <c r="AA3424" s="98"/>
      <c r="AE3424" s="98"/>
      <c r="AF3424" s="98"/>
      <c r="AG3424" s="98"/>
      <c r="AH3424" s="98"/>
      <c r="AI3424" s="98"/>
      <c r="AJ3424" s="98"/>
      <c r="AK3424" s="98"/>
    </row>
    <row r="3425" ht="14.25">
      <c r="A3425" s="98"/>
      <c r="B3425" s="98"/>
      <c r="C3425" s="98"/>
      <c r="D3425" s="98"/>
      <c r="E3425" s="98"/>
      <c r="F3425" s="98"/>
      <c r="G3425" s="98"/>
      <c r="H3425" s="98"/>
      <c r="I3425" s="98"/>
      <c r="J3425" s="98"/>
      <c r="K3425" s="98"/>
      <c r="L3425" s="98"/>
      <c r="M3425" s="98"/>
      <c r="R3425" s="98"/>
      <c r="S3425" s="98"/>
      <c r="T3425" s="98"/>
      <c r="U3425" s="98"/>
      <c r="V3425" s="98"/>
      <c r="W3425" s="98"/>
      <c r="X3425" s="98"/>
      <c r="Y3425" s="98"/>
      <c r="Z3425" s="98"/>
      <c r="AA3425" s="98"/>
      <c r="AE3425" s="98"/>
      <c r="AF3425" s="98"/>
      <c r="AG3425" s="98"/>
      <c r="AH3425" s="98"/>
      <c r="AI3425" s="98"/>
      <c r="AJ3425" s="98"/>
      <c r="AK3425" s="98"/>
    </row>
    <row r="3426" ht="14.25">
      <c r="A3426" s="98"/>
      <c r="B3426" s="98"/>
      <c r="C3426" s="98"/>
      <c r="D3426" s="98"/>
      <c r="E3426" s="98"/>
      <c r="F3426" s="98"/>
      <c r="G3426" s="98"/>
      <c r="H3426" s="98"/>
      <c r="I3426" s="98"/>
      <c r="J3426" s="98"/>
      <c r="K3426" s="98"/>
      <c r="L3426" s="98"/>
      <c r="M3426" s="98"/>
      <c r="R3426" s="98"/>
      <c r="S3426" s="98"/>
      <c r="T3426" s="98"/>
      <c r="U3426" s="98"/>
      <c r="V3426" s="98"/>
      <c r="W3426" s="98"/>
      <c r="X3426" s="98"/>
      <c r="Y3426" s="98"/>
      <c r="Z3426" s="98"/>
      <c r="AA3426" s="98"/>
      <c r="AE3426" s="98"/>
      <c r="AF3426" s="98"/>
      <c r="AG3426" s="98"/>
      <c r="AH3426" s="98"/>
      <c r="AI3426" s="98"/>
      <c r="AJ3426" s="98"/>
      <c r="AK3426" s="98"/>
    </row>
    <row r="3427" ht="14.25">
      <c r="A3427" s="98"/>
      <c r="B3427" s="98"/>
      <c r="C3427" s="98"/>
      <c r="D3427" s="98"/>
      <c r="E3427" s="98"/>
      <c r="F3427" s="98"/>
      <c r="G3427" s="98"/>
      <c r="H3427" s="98"/>
      <c r="I3427" s="98"/>
      <c r="J3427" s="98"/>
      <c r="K3427" s="98"/>
      <c r="L3427" s="98"/>
      <c r="M3427" s="98"/>
      <c r="R3427" s="98"/>
      <c r="S3427" s="98"/>
      <c r="T3427" s="98"/>
      <c r="U3427" s="98"/>
      <c r="V3427" s="98"/>
      <c r="W3427" s="98"/>
      <c r="X3427" s="98"/>
      <c r="Y3427" s="98"/>
      <c r="Z3427" s="98"/>
      <c r="AA3427" s="98"/>
      <c r="AE3427" s="98"/>
      <c r="AF3427" s="98"/>
      <c r="AG3427" s="98"/>
      <c r="AH3427" s="98"/>
      <c r="AI3427" s="98"/>
      <c r="AJ3427" s="98"/>
      <c r="AK3427" s="98"/>
    </row>
    <row r="3428" ht="14.25">
      <c r="A3428" s="98"/>
      <c r="B3428" s="98"/>
      <c r="C3428" s="98"/>
      <c r="D3428" s="98"/>
      <c r="E3428" s="98"/>
      <c r="F3428" s="98"/>
      <c r="G3428" s="98"/>
      <c r="H3428" s="98"/>
      <c r="I3428" s="98"/>
      <c r="J3428" s="98"/>
      <c r="K3428" s="98"/>
      <c r="L3428" s="98"/>
      <c r="M3428" s="98"/>
      <c r="R3428" s="98"/>
      <c r="S3428" s="98"/>
      <c r="T3428" s="98"/>
      <c r="U3428" s="98"/>
      <c r="V3428" s="98"/>
      <c r="W3428" s="98"/>
      <c r="X3428" s="98"/>
      <c r="Y3428" s="98"/>
      <c r="Z3428" s="98"/>
      <c r="AA3428" s="98"/>
      <c r="AE3428" s="98"/>
      <c r="AF3428" s="98"/>
      <c r="AG3428" s="98"/>
      <c r="AH3428" s="98"/>
      <c r="AI3428" s="98"/>
      <c r="AJ3428" s="98"/>
      <c r="AK3428" s="98"/>
    </row>
    <row r="3429" ht="14.25">
      <c r="A3429" s="98"/>
      <c r="B3429" s="98"/>
      <c r="C3429" s="98"/>
      <c r="D3429" s="98"/>
      <c r="E3429" s="98"/>
      <c r="F3429" s="98"/>
      <c r="G3429" s="98"/>
      <c r="H3429" s="98"/>
      <c r="I3429" s="98"/>
      <c r="J3429" s="98"/>
      <c r="K3429" s="98"/>
      <c r="L3429" s="98"/>
      <c r="M3429" s="98"/>
      <c r="R3429" s="98"/>
      <c r="S3429" s="98"/>
      <c r="T3429" s="98"/>
      <c r="U3429" s="98"/>
      <c r="V3429" s="98"/>
      <c r="W3429" s="98"/>
      <c r="X3429" s="98"/>
      <c r="Y3429" s="98"/>
      <c r="Z3429" s="98"/>
      <c r="AA3429" s="98"/>
      <c r="AE3429" s="98"/>
      <c r="AF3429" s="98"/>
      <c r="AG3429" s="98"/>
      <c r="AH3429" s="98"/>
      <c r="AI3429" s="98"/>
      <c r="AJ3429" s="98"/>
      <c r="AK3429" s="98"/>
    </row>
    <row r="3430" ht="14.25">
      <c r="A3430" s="98"/>
      <c r="B3430" s="98"/>
      <c r="C3430" s="98"/>
      <c r="D3430" s="98"/>
      <c r="E3430" s="98"/>
      <c r="F3430" s="98"/>
      <c r="G3430" s="98"/>
      <c r="H3430" s="98"/>
      <c r="I3430" s="98"/>
      <c r="J3430" s="98"/>
      <c r="K3430" s="98"/>
      <c r="L3430" s="98"/>
      <c r="M3430" s="98"/>
      <c r="R3430" s="98"/>
      <c r="S3430" s="98"/>
      <c r="T3430" s="98"/>
      <c r="U3430" s="98"/>
      <c r="V3430" s="98"/>
      <c r="W3430" s="98"/>
      <c r="X3430" s="98"/>
      <c r="Y3430" s="98"/>
      <c r="Z3430" s="98"/>
      <c r="AA3430" s="98"/>
      <c r="AE3430" s="98"/>
      <c r="AF3430" s="98"/>
      <c r="AG3430" s="98"/>
      <c r="AH3430" s="98"/>
      <c r="AI3430" s="98"/>
      <c r="AJ3430" s="98"/>
      <c r="AK3430" s="98"/>
    </row>
    <row r="3431" ht="14.25">
      <c r="A3431" s="98"/>
      <c r="B3431" s="98"/>
      <c r="C3431" s="98"/>
      <c r="D3431" s="98"/>
      <c r="E3431" s="98"/>
      <c r="F3431" s="98"/>
      <c r="G3431" s="98"/>
      <c r="H3431" s="98"/>
      <c r="I3431" s="98"/>
      <c r="J3431" s="98"/>
      <c r="K3431" s="98"/>
      <c r="L3431" s="98"/>
      <c r="M3431" s="98"/>
      <c r="R3431" s="98"/>
      <c r="S3431" s="98"/>
      <c r="T3431" s="98"/>
      <c r="U3431" s="98"/>
      <c r="V3431" s="98"/>
      <c r="W3431" s="98"/>
      <c r="X3431" s="98"/>
      <c r="Y3431" s="98"/>
      <c r="Z3431" s="98"/>
      <c r="AA3431" s="98"/>
      <c r="AE3431" s="98"/>
      <c r="AF3431" s="98"/>
      <c r="AG3431" s="98"/>
      <c r="AH3431" s="98"/>
      <c r="AI3431" s="98"/>
      <c r="AJ3431" s="98"/>
      <c r="AK3431" s="98"/>
    </row>
    <row r="3432" ht="14.25">
      <c r="A3432" s="98"/>
      <c r="B3432" s="98"/>
      <c r="C3432" s="98"/>
      <c r="D3432" s="98"/>
      <c r="E3432" s="98"/>
      <c r="F3432" s="98"/>
      <c r="G3432" s="98"/>
      <c r="H3432" s="98"/>
      <c r="I3432" s="98"/>
      <c r="J3432" s="98"/>
      <c r="K3432" s="98"/>
      <c r="L3432" s="98"/>
      <c r="M3432" s="98"/>
      <c r="R3432" s="98"/>
      <c r="S3432" s="98"/>
      <c r="T3432" s="98"/>
      <c r="U3432" s="98"/>
      <c r="V3432" s="98"/>
      <c r="W3432" s="98"/>
      <c r="X3432" s="98"/>
      <c r="Y3432" s="98"/>
      <c r="Z3432" s="98"/>
      <c r="AA3432" s="98"/>
      <c r="AE3432" s="98"/>
      <c r="AF3432" s="98"/>
      <c r="AG3432" s="98"/>
      <c r="AH3432" s="98"/>
      <c r="AI3432" s="98"/>
      <c r="AJ3432" s="98"/>
      <c r="AK3432" s="98"/>
    </row>
    <row r="3433" ht="14.25">
      <c r="A3433" s="98"/>
      <c r="B3433" s="98"/>
      <c r="C3433" s="98"/>
      <c r="D3433" s="98"/>
      <c r="E3433" s="98"/>
      <c r="F3433" s="98"/>
      <c r="G3433" s="98"/>
      <c r="H3433" s="98"/>
      <c r="I3433" s="98"/>
      <c r="J3433" s="98"/>
      <c r="K3433" s="98"/>
      <c r="L3433" s="98"/>
      <c r="M3433" s="98"/>
      <c r="R3433" s="98"/>
      <c r="S3433" s="98"/>
      <c r="T3433" s="98"/>
      <c r="U3433" s="98"/>
      <c r="V3433" s="98"/>
      <c r="W3433" s="98"/>
      <c r="X3433" s="98"/>
      <c r="Y3433" s="98"/>
      <c r="Z3433" s="98"/>
      <c r="AA3433" s="98"/>
      <c r="AE3433" s="98"/>
      <c r="AF3433" s="98"/>
      <c r="AG3433" s="98"/>
      <c r="AH3433" s="98"/>
      <c r="AI3433" s="98"/>
      <c r="AJ3433" s="98"/>
      <c r="AK3433" s="98"/>
    </row>
    <row r="3434" ht="14.25">
      <c r="A3434" s="98"/>
      <c r="B3434" s="98"/>
      <c r="C3434" s="98"/>
      <c r="D3434" s="98"/>
      <c r="E3434" s="98"/>
      <c r="F3434" s="98"/>
      <c r="G3434" s="98"/>
      <c r="H3434" s="98"/>
      <c r="I3434" s="98"/>
      <c r="J3434" s="98"/>
      <c r="K3434" s="98"/>
      <c r="L3434" s="98"/>
      <c r="M3434" s="98"/>
      <c r="R3434" s="98"/>
      <c r="S3434" s="98"/>
      <c r="T3434" s="98"/>
      <c r="U3434" s="98"/>
      <c r="V3434" s="98"/>
      <c r="W3434" s="98"/>
      <c r="X3434" s="98"/>
      <c r="Y3434" s="98"/>
      <c r="Z3434" s="98"/>
      <c r="AA3434" s="98"/>
      <c r="AE3434" s="98"/>
      <c r="AF3434" s="98"/>
      <c r="AG3434" s="98"/>
      <c r="AH3434" s="98"/>
      <c r="AI3434" s="98"/>
      <c r="AJ3434" s="98"/>
      <c r="AK3434" s="98"/>
    </row>
    <row r="3435" ht="14.25">
      <c r="A3435" s="98"/>
      <c r="B3435" s="98"/>
      <c r="C3435" s="98"/>
      <c r="D3435" s="98"/>
      <c r="E3435" s="98"/>
      <c r="F3435" s="98"/>
      <c r="G3435" s="98"/>
      <c r="H3435" s="98"/>
      <c r="I3435" s="98"/>
      <c r="J3435" s="98"/>
      <c r="K3435" s="98"/>
      <c r="L3435" s="98"/>
      <c r="M3435" s="98"/>
      <c r="R3435" s="98"/>
      <c r="S3435" s="98"/>
      <c r="T3435" s="98"/>
      <c r="U3435" s="98"/>
      <c r="V3435" s="98"/>
      <c r="W3435" s="98"/>
      <c r="X3435" s="98"/>
      <c r="Y3435" s="98"/>
      <c r="Z3435" s="98"/>
      <c r="AA3435" s="98"/>
      <c r="AE3435" s="98"/>
      <c r="AF3435" s="98"/>
      <c r="AG3435" s="98"/>
      <c r="AH3435" s="98"/>
      <c r="AI3435" s="98"/>
      <c r="AJ3435" s="98"/>
      <c r="AK3435" s="98"/>
    </row>
    <row r="3436" ht="14.25">
      <c r="A3436" s="98"/>
      <c r="B3436" s="98"/>
      <c r="C3436" s="98"/>
      <c r="D3436" s="98"/>
      <c r="E3436" s="98"/>
      <c r="F3436" s="98"/>
      <c r="G3436" s="98"/>
      <c r="H3436" s="98"/>
      <c r="I3436" s="98"/>
      <c r="J3436" s="98"/>
      <c r="K3436" s="98"/>
      <c r="L3436" s="98"/>
      <c r="M3436" s="98"/>
      <c r="R3436" s="98"/>
      <c r="S3436" s="98"/>
      <c r="T3436" s="98"/>
      <c r="U3436" s="98"/>
      <c r="V3436" s="98"/>
      <c r="W3436" s="98"/>
      <c r="X3436" s="98"/>
      <c r="Y3436" s="98"/>
      <c r="Z3436" s="98"/>
      <c r="AA3436" s="98"/>
      <c r="AE3436" s="98"/>
      <c r="AF3436" s="98"/>
      <c r="AG3436" s="98"/>
      <c r="AH3436" s="98"/>
      <c r="AI3436" s="98"/>
      <c r="AJ3436" s="98"/>
      <c r="AK3436" s="98"/>
    </row>
    <row r="3437" ht="14.25">
      <c r="A3437" s="98"/>
      <c r="B3437" s="98"/>
      <c r="C3437" s="98"/>
      <c r="D3437" s="98"/>
      <c r="E3437" s="98"/>
      <c r="F3437" s="98"/>
      <c r="G3437" s="98"/>
      <c r="H3437" s="98"/>
      <c r="I3437" s="98"/>
      <c r="J3437" s="98"/>
      <c r="K3437" s="98"/>
      <c r="L3437" s="98"/>
      <c r="M3437" s="98"/>
      <c r="R3437" s="98"/>
      <c r="S3437" s="98"/>
      <c r="T3437" s="98"/>
      <c r="U3437" s="98"/>
      <c r="V3437" s="98"/>
      <c r="W3437" s="98"/>
      <c r="X3437" s="98"/>
      <c r="Y3437" s="98"/>
      <c r="Z3437" s="98"/>
      <c r="AA3437" s="98"/>
      <c r="AE3437" s="98"/>
      <c r="AF3437" s="98"/>
      <c r="AG3437" s="98"/>
      <c r="AH3437" s="98"/>
      <c r="AI3437" s="98"/>
      <c r="AJ3437" s="98"/>
      <c r="AK3437" s="98"/>
    </row>
    <row r="3438" ht="14.25">
      <c r="A3438" s="98"/>
      <c r="B3438" s="98"/>
      <c r="C3438" s="98"/>
      <c r="D3438" s="98"/>
      <c r="E3438" s="98"/>
      <c r="F3438" s="98"/>
      <c r="G3438" s="98"/>
      <c r="H3438" s="98"/>
      <c r="I3438" s="98"/>
      <c r="J3438" s="98"/>
      <c r="K3438" s="98"/>
      <c r="L3438" s="98"/>
      <c r="M3438" s="98"/>
      <c r="R3438" s="98"/>
      <c r="S3438" s="98"/>
      <c r="T3438" s="98"/>
      <c r="U3438" s="98"/>
      <c r="V3438" s="98"/>
      <c r="W3438" s="98"/>
      <c r="X3438" s="98"/>
      <c r="Y3438" s="98"/>
      <c r="Z3438" s="98"/>
      <c r="AA3438" s="98"/>
      <c r="AE3438" s="98"/>
      <c r="AF3438" s="98"/>
      <c r="AG3438" s="98"/>
      <c r="AH3438" s="98"/>
      <c r="AI3438" s="98"/>
      <c r="AJ3438" s="98"/>
      <c r="AK3438" s="98"/>
    </row>
    <row r="3439" ht="14.25">
      <c r="A3439" s="98"/>
      <c r="B3439" s="98"/>
      <c r="C3439" s="98"/>
      <c r="D3439" s="98"/>
      <c r="E3439" s="98"/>
      <c r="F3439" s="98"/>
      <c r="G3439" s="98"/>
      <c r="H3439" s="98"/>
      <c r="I3439" s="98"/>
      <c r="J3439" s="98"/>
      <c r="K3439" s="98"/>
      <c r="L3439" s="98"/>
      <c r="M3439" s="98"/>
      <c r="R3439" s="98"/>
      <c r="S3439" s="98"/>
      <c r="T3439" s="98"/>
      <c r="U3439" s="98"/>
      <c r="V3439" s="98"/>
      <c r="W3439" s="98"/>
      <c r="X3439" s="98"/>
      <c r="Y3439" s="98"/>
      <c r="Z3439" s="98"/>
      <c r="AA3439" s="98"/>
      <c r="AE3439" s="98"/>
      <c r="AF3439" s="98"/>
      <c r="AG3439" s="98"/>
      <c r="AH3439" s="98"/>
      <c r="AI3439" s="98"/>
      <c r="AJ3439" s="98"/>
      <c r="AK3439" s="98"/>
    </row>
    <row r="3440" ht="14.25">
      <c r="A3440" s="98"/>
      <c r="B3440" s="98"/>
      <c r="C3440" s="98"/>
      <c r="D3440" s="98"/>
      <c r="E3440" s="98"/>
      <c r="F3440" s="98"/>
      <c r="G3440" s="98"/>
      <c r="H3440" s="98"/>
      <c r="I3440" s="98"/>
      <c r="J3440" s="98"/>
      <c r="K3440" s="98"/>
      <c r="L3440" s="98"/>
      <c r="M3440" s="98"/>
      <c r="R3440" s="98"/>
      <c r="S3440" s="98"/>
      <c r="T3440" s="98"/>
      <c r="U3440" s="98"/>
      <c r="V3440" s="98"/>
      <c r="W3440" s="98"/>
      <c r="X3440" s="98"/>
      <c r="Y3440" s="98"/>
      <c r="Z3440" s="98"/>
      <c r="AA3440" s="98"/>
      <c r="AE3440" s="98"/>
      <c r="AF3440" s="98"/>
      <c r="AG3440" s="98"/>
      <c r="AH3440" s="98"/>
      <c r="AI3440" s="98"/>
      <c r="AJ3440" s="98"/>
      <c r="AK3440" s="98"/>
    </row>
    <row r="3441" ht="14.25">
      <c r="A3441" s="98"/>
      <c r="B3441" s="98"/>
      <c r="C3441" s="98"/>
      <c r="D3441" s="98"/>
      <c r="E3441" s="98"/>
      <c r="F3441" s="98"/>
      <c r="G3441" s="98"/>
      <c r="H3441" s="98"/>
      <c r="I3441" s="98"/>
      <c r="J3441" s="98"/>
      <c r="K3441" s="98"/>
      <c r="L3441" s="98"/>
      <c r="M3441" s="98"/>
      <c r="R3441" s="98"/>
      <c r="S3441" s="98"/>
      <c r="T3441" s="98"/>
      <c r="U3441" s="98"/>
      <c r="V3441" s="98"/>
      <c r="W3441" s="98"/>
      <c r="X3441" s="98"/>
      <c r="Y3441" s="98"/>
      <c r="Z3441" s="98"/>
      <c r="AA3441" s="98"/>
      <c r="AE3441" s="98"/>
      <c r="AF3441" s="98"/>
      <c r="AG3441" s="98"/>
      <c r="AH3441" s="98"/>
      <c r="AI3441" s="98"/>
      <c r="AJ3441" s="98"/>
      <c r="AK3441" s="98"/>
    </row>
    <row r="3442" ht="14.25">
      <c r="A3442" s="98"/>
      <c r="B3442" s="98"/>
      <c r="C3442" s="98"/>
      <c r="D3442" s="98"/>
      <c r="E3442" s="98"/>
      <c r="F3442" s="98"/>
      <c r="G3442" s="98"/>
      <c r="H3442" s="98"/>
      <c r="I3442" s="98"/>
      <c r="J3442" s="98"/>
      <c r="K3442" s="98"/>
      <c r="L3442" s="98"/>
      <c r="M3442" s="98"/>
      <c r="R3442" s="98"/>
      <c r="S3442" s="98"/>
      <c r="T3442" s="98"/>
      <c r="U3442" s="98"/>
      <c r="V3442" s="98"/>
      <c r="W3442" s="98"/>
      <c r="X3442" s="98"/>
      <c r="Y3442" s="98"/>
      <c r="Z3442" s="98"/>
      <c r="AA3442" s="98"/>
      <c r="AE3442" s="98"/>
      <c r="AF3442" s="98"/>
      <c r="AG3442" s="98"/>
      <c r="AH3442" s="98"/>
      <c r="AI3442" s="98"/>
      <c r="AJ3442" s="98"/>
      <c r="AK3442" s="98"/>
    </row>
    <row r="3443" ht="14.25">
      <c r="A3443" s="98"/>
      <c r="B3443" s="98"/>
      <c r="C3443" s="98"/>
      <c r="D3443" s="98"/>
      <c r="E3443" s="98"/>
      <c r="F3443" s="98"/>
      <c r="G3443" s="98"/>
      <c r="H3443" s="98"/>
      <c r="I3443" s="98"/>
      <c r="J3443" s="98"/>
      <c r="K3443" s="98"/>
      <c r="L3443" s="98"/>
      <c r="M3443" s="98"/>
      <c r="R3443" s="98"/>
      <c r="S3443" s="98"/>
      <c r="T3443" s="98"/>
      <c r="U3443" s="98"/>
      <c r="V3443" s="98"/>
      <c r="W3443" s="98"/>
      <c r="X3443" s="98"/>
      <c r="Y3443" s="98"/>
      <c r="Z3443" s="98"/>
      <c r="AA3443" s="98"/>
      <c r="AE3443" s="98"/>
      <c r="AF3443" s="98"/>
      <c r="AG3443" s="98"/>
      <c r="AH3443" s="98"/>
      <c r="AI3443" s="98"/>
      <c r="AJ3443" s="98"/>
      <c r="AK3443" s="98"/>
    </row>
    <row r="3444" ht="14.25">
      <c r="A3444" s="98"/>
      <c r="B3444" s="98"/>
      <c r="C3444" s="98"/>
      <c r="D3444" s="98"/>
      <c r="E3444" s="98"/>
      <c r="F3444" s="98"/>
      <c r="G3444" s="98"/>
      <c r="H3444" s="98"/>
      <c r="I3444" s="98"/>
      <c r="J3444" s="98"/>
      <c r="K3444" s="98"/>
      <c r="L3444" s="98"/>
      <c r="M3444" s="98"/>
      <c r="R3444" s="98"/>
      <c r="S3444" s="98"/>
      <c r="T3444" s="98"/>
      <c r="U3444" s="98"/>
      <c r="V3444" s="98"/>
      <c r="W3444" s="98"/>
      <c r="X3444" s="98"/>
      <c r="Y3444" s="98"/>
      <c r="Z3444" s="98"/>
      <c r="AA3444" s="98"/>
      <c r="AE3444" s="98"/>
      <c r="AF3444" s="98"/>
      <c r="AG3444" s="98"/>
      <c r="AH3444" s="98"/>
      <c r="AI3444" s="98"/>
      <c r="AJ3444" s="98"/>
      <c r="AK3444" s="98"/>
    </row>
    <row r="3445" ht="14.25">
      <c r="A3445" s="98"/>
      <c r="B3445" s="98"/>
      <c r="C3445" s="98"/>
      <c r="D3445" s="98"/>
      <c r="E3445" s="98"/>
      <c r="F3445" s="98"/>
      <c r="G3445" s="98"/>
      <c r="H3445" s="98"/>
      <c r="I3445" s="98"/>
      <c r="J3445" s="98"/>
      <c r="K3445" s="98"/>
      <c r="L3445" s="98"/>
      <c r="M3445" s="98"/>
      <c r="R3445" s="98"/>
      <c r="S3445" s="98"/>
      <c r="T3445" s="98"/>
      <c r="U3445" s="98"/>
      <c r="V3445" s="98"/>
      <c r="W3445" s="98"/>
      <c r="X3445" s="98"/>
      <c r="Y3445" s="98"/>
      <c r="Z3445" s="98"/>
      <c r="AA3445" s="98"/>
      <c r="AE3445" s="98"/>
      <c r="AF3445" s="98"/>
      <c r="AG3445" s="98"/>
      <c r="AH3445" s="98"/>
      <c r="AI3445" s="98"/>
      <c r="AJ3445" s="98"/>
      <c r="AK3445" s="98"/>
    </row>
    <row r="3446" ht="14.25">
      <c r="A3446" s="98"/>
      <c r="B3446" s="98"/>
      <c r="C3446" s="98"/>
      <c r="D3446" s="98"/>
      <c r="E3446" s="98"/>
      <c r="F3446" s="98"/>
      <c r="G3446" s="98"/>
      <c r="H3446" s="98"/>
      <c r="I3446" s="98"/>
      <c r="J3446" s="98"/>
      <c r="K3446" s="98"/>
      <c r="L3446" s="98"/>
      <c r="M3446" s="98"/>
      <c r="R3446" s="98"/>
      <c r="S3446" s="98"/>
      <c r="T3446" s="98"/>
      <c r="U3446" s="98"/>
      <c r="V3446" s="98"/>
      <c r="W3446" s="98"/>
      <c r="X3446" s="98"/>
      <c r="Y3446" s="98"/>
      <c r="Z3446" s="98"/>
      <c r="AA3446" s="98"/>
      <c r="AE3446" s="98"/>
      <c r="AF3446" s="98"/>
      <c r="AG3446" s="98"/>
      <c r="AH3446" s="98"/>
      <c r="AI3446" s="98"/>
      <c r="AJ3446" s="98"/>
      <c r="AK3446" s="98"/>
    </row>
    <row r="3447" ht="14.25">
      <c r="A3447" s="98"/>
      <c r="B3447" s="98"/>
      <c r="C3447" s="98"/>
      <c r="D3447" s="98"/>
      <c r="E3447" s="98"/>
      <c r="F3447" s="98"/>
      <c r="G3447" s="98"/>
      <c r="H3447" s="98"/>
      <c r="I3447" s="98"/>
      <c r="J3447" s="98"/>
      <c r="K3447" s="98"/>
      <c r="L3447" s="98"/>
      <c r="M3447" s="98"/>
      <c r="R3447" s="98"/>
      <c r="S3447" s="98"/>
      <c r="T3447" s="98"/>
      <c r="U3447" s="98"/>
      <c r="V3447" s="98"/>
      <c r="W3447" s="98"/>
      <c r="X3447" s="98"/>
      <c r="Y3447" s="98"/>
      <c r="Z3447" s="98"/>
      <c r="AA3447" s="98"/>
      <c r="AE3447" s="98"/>
      <c r="AF3447" s="98"/>
      <c r="AG3447" s="98"/>
      <c r="AH3447" s="98"/>
      <c r="AI3447" s="98"/>
      <c r="AJ3447" s="98"/>
      <c r="AK3447" s="98"/>
    </row>
    <row r="3448" ht="14.25">
      <c r="A3448" s="98"/>
      <c r="B3448" s="98"/>
      <c r="C3448" s="98"/>
      <c r="D3448" s="98"/>
      <c r="E3448" s="98"/>
      <c r="F3448" s="98"/>
      <c r="G3448" s="98"/>
      <c r="H3448" s="98"/>
      <c r="I3448" s="98"/>
      <c r="J3448" s="98"/>
      <c r="K3448" s="98"/>
      <c r="L3448" s="98"/>
      <c r="M3448" s="98"/>
      <c r="R3448" s="98"/>
      <c r="S3448" s="98"/>
      <c r="T3448" s="98"/>
      <c r="U3448" s="98"/>
      <c r="V3448" s="98"/>
      <c r="W3448" s="98"/>
      <c r="X3448" s="98"/>
      <c r="Y3448" s="98"/>
      <c r="Z3448" s="98"/>
      <c r="AA3448" s="98"/>
      <c r="AE3448" s="98"/>
      <c r="AF3448" s="98"/>
      <c r="AG3448" s="98"/>
      <c r="AH3448" s="98"/>
      <c r="AI3448" s="98"/>
      <c r="AJ3448" s="98"/>
      <c r="AK3448" s="98"/>
    </row>
    <row r="3449" ht="14.25">
      <c r="A3449" s="98"/>
      <c r="B3449" s="98"/>
      <c r="C3449" s="98"/>
      <c r="D3449" s="98"/>
      <c r="E3449" s="98"/>
      <c r="F3449" s="98"/>
      <c r="G3449" s="98"/>
      <c r="H3449" s="98"/>
      <c r="I3449" s="98"/>
      <c r="J3449" s="98"/>
      <c r="K3449" s="98"/>
      <c r="L3449" s="98"/>
      <c r="M3449" s="98"/>
      <c r="R3449" s="98"/>
      <c r="S3449" s="98"/>
      <c r="T3449" s="98"/>
      <c r="U3449" s="98"/>
      <c r="V3449" s="98"/>
      <c r="W3449" s="98"/>
      <c r="X3449" s="98"/>
      <c r="Y3449" s="98"/>
      <c r="Z3449" s="98"/>
      <c r="AA3449" s="98"/>
      <c r="AE3449" s="98"/>
      <c r="AF3449" s="98"/>
      <c r="AG3449" s="98"/>
      <c r="AH3449" s="98"/>
      <c r="AI3449" s="98"/>
      <c r="AJ3449" s="98"/>
      <c r="AK3449" s="98"/>
    </row>
    <row r="3450" ht="14.25">
      <c r="A3450" s="98"/>
      <c r="B3450" s="98"/>
      <c r="C3450" s="98"/>
      <c r="D3450" s="98"/>
      <c r="E3450" s="98"/>
      <c r="F3450" s="98"/>
      <c r="G3450" s="98"/>
      <c r="H3450" s="98"/>
      <c r="I3450" s="98"/>
      <c r="J3450" s="98"/>
      <c r="K3450" s="98"/>
      <c r="L3450" s="98"/>
      <c r="M3450" s="98"/>
      <c r="R3450" s="98"/>
      <c r="S3450" s="98"/>
      <c r="T3450" s="98"/>
      <c r="U3450" s="98"/>
      <c r="V3450" s="98"/>
      <c r="W3450" s="98"/>
      <c r="X3450" s="98"/>
      <c r="Y3450" s="98"/>
      <c r="Z3450" s="98"/>
      <c r="AA3450" s="98"/>
      <c r="AE3450" s="98"/>
      <c r="AF3450" s="98"/>
      <c r="AG3450" s="98"/>
      <c r="AH3450" s="98"/>
      <c r="AI3450" s="98"/>
      <c r="AJ3450" s="98"/>
      <c r="AK3450" s="98"/>
    </row>
    <row r="3451" ht="14.25">
      <c r="A3451" s="98"/>
      <c r="B3451" s="98"/>
      <c r="C3451" s="98"/>
      <c r="D3451" s="98"/>
      <c r="E3451" s="98"/>
      <c r="F3451" s="98"/>
      <c r="G3451" s="98"/>
      <c r="H3451" s="98"/>
      <c r="I3451" s="98"/>
      <c r="J3451" s="98"/>
      <c r="K3451" s="98"/>
      <c r="L3451" s="98"/>
      <c r="M3451" s="98"/>
      <c r="R3451" s="98"/>
      <c r="S3451" s="98"/>
      <c r="T3451" s="98"/>
      <c r="U3451" s="98"/>
      <c r="V3451" s="98"/>
      <c r="W3451" s="98"/>
      <c r="X3451" s="98"/>
      <c r="Y3451" s="98"/>
      <c r="Z3451" s="98"/>
      <c r="AA3451" s="98"/>
      <c r="AE3451" s="98"/>
      <c r="AF3451" s="98"/>
      <c r="AG3451" s="98"/>
      <c r="AH3451" s="98"/>
      <c r="AI3451" s="98"/>
      <c r="AJ3451" s="98"/>
      <c r="AK3451" s="98"/>
    </row>
    <row r="3452" ht="14.25">
      <c r="A3452" s="98"/>
      <c r="B3452" s="98"/>
      <c r="C3452" s="98"/>
      <c r="D3452" s="98"/>
      <c r="E3452" s="98"/>
      <c r="F3452" s="98"/>
      <c r="G3452" s="98"/>
      <c r="H3452" s="98"/>
      <c r="I3452" s="98"/>
      <c r="J3452" s="98"/>
      <c r="K3452" s="98"/>
      <c r="L3452" s="98"/>
      <c r="M3452" s="98"/>
      <c r="R3452" s="98"/>
      <c r="S3452" s="98"/>
      <c r="T3452" s="98"/>
      <c r="U3452" s="98"/>
      <c r="V3452" s="98"/>
      <c r="W3452" s="98"/>
      <c r="X3452" s="98"/>
      <c r="Y3452" s="98"/>
      <c r="Z3452" s="98"/>
      <c r="AA3452" s="98"/>
      <c r="AE3452" s="98"/>
      <c r="AF3452" s="98"/>
      <c r="AG3452" s="98"/>
      <c r="AH3452" s="98"/>
      <c r="AI3452" s="98"/>
      <c r="AJ3452" s="98"/>
      <c r="AK3452" s="98"/>
    </row>
    <row r="3453" ht="14.25">
      <c r="A3453" s="98"/>
      <c r="B3453" s="98"/>
      <c r="C3453" s="98"/>
      <c r="D3453" s="98"/>
      <c r="E3453" s="98"/>
      <c r="F3453" s="98"/>
      <c r="G3453" s="98"/>
      <c r="H3453" s="98"/>
      <c r="I3453" s="98"/>
      <c r="J3453" s="98"/>
      <c r="K3453" s="98"/>
      <c r="L3453" s="98"/>
      <c r="M3453" s="98"/>
      <c r="R3453" s="98"/>
      <c r="S3453" s="98"/>
      <c r="T3453" s="98"/>
      <c r="U3453" s="98"/>
      <c r="V3453" s="98"/>
      <c r="W3453" s="98"/>
      <c r="X3453" s="98"/>
      <c r="Y3453" s="98"/>
      <c r="Z3453" s="98"/>
      <c r="AA3453" s="98"/>
      <c r="AE3453" s="98"/>
      <c r="AF3453" s="98"/>
      <c r="AG3453" s="98"/>
      <c r="AH3453" s="98"/>
      <c r="AI3453" s="98"/>
      <c r="AJ3453" s="98"/>
      <c r="AK3453" s="98"/>
    </row>
    <row r="3454" ht="14.25">
      <c r="A3454" s="98"/>
      <c r="B3454" s="98"/>
      <c r="C3454" s="98"/>
      <c r="D3454" s="98"/>
      <c r="E3454" s="98"/>
      <c r="F3454" s="98"/>
      <c r="G3454" s="98"/>
      <c r="H3454" s="98"/>
      <c r="I3454" s="98"/>
      <c r="J3454" s="98"/>
      <c r="K3454" s="98"/>
      <c r="L3454" s="98"/>
      <c r="M3454" s="98"/>
      <c r="R3454" s="98"/>
      <c r="S3454" s="98"/>
      <c r="T3454" s="98"/>
      <c r="U3454" s="98"/>
      <c r="V3454" s="98"/>
      <c r="W3454" s="98"/>
      <c r="X3454" s="98"/>
      <c r="Y3454" s="98"/>
      <c r="Z3454" s="98"/>
      <c r="AA3454" s="98"/>
      <c r="AE3454" s="98"/>
      <c r="AF3454" s="98"/>
      <c r="AG3454" s="98"/>
      <c r="AH3454" s="98"/>
      <c r="AI3454" s="98"/>
      <c r="AJ3454" s="98"/>
      <c r="AK3454" s="98"/>
    </row>
    <row r="3455" ht="14.25">
      <c r="A3455" s="98"/>
      <c r="B3455" s="98"/>
      <c r="C3455" s="98"/>
      <c r="D3455" s="98"/>
      <c r="E3455" s="98"/>
      <c r="F3455" s="98"/>
      <c r="G3455" s="98"/>
      <c r="H3455" s="98"/>
      <c r="I3455" s="98"/>
      <c r="J3455" s="98"/>
      <c r="K3455" s="98"/>
      <c r="L3455" s="98"/>
      <c r="M3455" s="98"/>
      <c r="R3455" s="98"/>
      <c r="S3455" s="98"/>
      <c r="T3455" s="98"/>
      <c r="U3455" s="98"/>
      <c r="V3455" s="98"/>
      <c r="W3455" s="98"/>
      <c r="X3455" s="98"/>
      <c r="Y3455" s="98"/>
      <c r="Z3455" s="98"/>
      <c r="AA3455" s="98"/>
      <c r="AE3455" s="98"/>
      <c r="AF3455" s="98"/>
      <c r="AG3455" s="98"/>
      <c r="AH3455" s="98"/>
      <c r="AI3455" s="98"/>
      <c r="AJ3455" s="98"/>
      <c r="AK3455" s="98"/>
    </row>
    <row r="3456" ht="14.25">
      <c r="A3456" s="98"/>
      <c r="B3456" s="98"/>
      <c r="C3456" s="98"/>
      <c r="D3456" s="98"/>
      <c r="E3456" s="98"/>
      <c r="F3456" s="98"/>
      <c r="G3456" s="98"/>
      <c r="H3456" s="98"/>
      <c r="I3456" s="98"/>
      <c r="J3456" s="98"/>
      <c r="K3456" s="98"/>
      <c r="L3456" s="98"/>
      <c r="M3456" s="98"/>
      <c r="R3456" s="98"/>
      <c r="S3456" s="98"/>
      <c r="T3456" s="98"/>
      <c r="U3456" s="98"/>
      <c r="V3456" s="98"/>
      <c r="W3456" s="98"/>
      <c r="X3456" s="98"/>
      <c r="Y3456" s="98"/>
      <c r="Z3456" s="98"/>
      <c r="AA3456" s="98"/>
      <c r="AE3456" s="98"/>
      <c r="AF3456" s="98"/>
      <c r="AG3456" s="98"/>
      <c r="AH3456" s="98"/>
      <c r="AI3456" s="98"/>
      <c r="AJ3456" s="98"/>
      <c r="AK3456" s="98"/>
    </row>
    <row r="3457" ht="14.25">
      <c r="A3457" s="98"/>
      <c r="B3457" s="98"/>
      <c r="C3457" s="98"/>
      <c r="D3457" s="98"/>
      <c r="E3457" s="98"/>
      <c r="F3457" s="98"/>
      <c r="G3457" s="98"/>
      <c r="H3457" s="98"/>
      <c r="I3457" s="98"/>
      <c r="J3457" s="98"/>
      <c r="K3457" s="98"/>
      <c r="L3457" s="98"/>
      <c r="M3457" s="98"/>
      <c r="R3457" s="98"/>
      <c r="S3457" s="98"/>
      <c r="T3457" s="98"/>
      <c r="U3457" s="98"/>
      <c r="V3457" s="98"/>
      <c r="W3457" s="98"/>
      <c r="X3457" s="98"/>
      <c r="Y3457" s="98"/>
      <c r="Z3457" s="98"/>
      <c r="AA3457" s="98"/>
      <c r="AE3457" s="98"/>
      <c r="AF3457" s="98"/>
      <c r="AG3457" s="98"/>
      <c r="AH3457" s="98"/>
      <c r="AI3457" s="98"/>
      <c r="AJ3457" s="98"/>
      <c r="AK3457" s="98"/>
    </row>
    <row r="3458" ht="14.25">
      <c r="A3458" s="98"/>
      <c r="B3458" s="98"/>
      <c r="C3458" s="98"/>
      <c r="D3458" s="98"/>
      <c r="E3458" s="98"/>
      <c r="F3458" s="98"/>
      <c r="G3458" s="98"/>
      <c r="H3458" s="98"/>
      <c r="I3458" s="98"/>
      <c r="J3458" s="98"/>
      <c r="K3458" s="98"/>
      <c r="L3458" s="98"/>
      <c r="M3458" s="98"/>
      <c r="R3458" s="98"/>
      <c r="S3458" s="98"/>
      <c r="T3458" s="98"/>
      <c r="U3458" s="98"/>
      <c r="V3458" s="98"/>
      <c r="W3458" s="98"/>
      <c r="X3458" s="98"/>
      <c r="Y3458" s="98"/>
      <c r="Z3458" s="98"/>
      <c r="AA3458" s="98"/>
      <c r="AE3458" s="98"/>
      <c r="AF3458" s="98"/>
      <c r="AG3458" s="98"/>
      <c r="AH3458" s="98"/>
      <c r="AI3458" s="98"/>
      <c r="AJ3458" s="98"/>
      <c r="AK3458" s="98"/>
    </row>
    <row r="3459" ht="14.25">
      <c r="A3459" s="98"/>
      <c r="B3459" s="98"/>
      <c r="C3459" s="98"/>
      <c r="D3459" s="98"/>
      <c r="E3459" s="98"/>
      <c r="F3459" s="98"/>
      <c r="G3459" s="98"/>
      <c r="H3459" s="98"/>
      <c r="I3459" s="98"/>
      <c r="J3459" s="98"/>
      <c r="K3459" s="98"/>
      <c r="L3459" s="98"/>
      <c r="M3459" s="98"/>
      <c r="R3459" s="98"/>
      <c r="S3459" s="98"/>
      <c r="T3459" s="98"/>
      <c r="U3459" s="98"/>
      <c r="V3459" s="98"/>
      <c r="W3459" s="98"/>
      <c r="X3459" s="98"/>
      <c r="Y3459" s="98"/>
      <c r="Z3459" s="98"/>
      <c r="AA3459" s="98"/>
      <c r="AE3459" s="98"/>
      <c r="AF3459" s="98"/>
      <c r="AG3459" s="98"/>
      <c r="AH3459" s="98"/>
      <c r="AI3459" s="98"/>
      <c r="AJ3459" s="98"/>
      <c r="AK3459" s="98"/>
    </row>
    <row r="3460" ht="14.25">
      <c r="A3460" s="98"/>
      <c r="B3460" s="98"/>
      <c r="C3460" s="98"/>
      <c r="D3460" s="98"/>
      <c r="E3460" s="98"/>
      <c r="F3460" s="98"/>
      <c r="G3460" s="98"/>
      <c r="H3460" s="98"/>
      <c r="I3460" s="98"/>
      <c r="J3460" s="98"/>
      <c r="K3460" s="98"/>
      <c r="L3460" s="98"/>
      <c r="M3460" s="98"/>
      <c r="R3460" s="98"/>
      <c r="S3460" s="98"/>
      <c r="T3460" s="98"/>
      <c r="U3460" s="98"/>
      <c r="V3460" s="98"/>
      <c r="W3460" s="98"/>
      <c r="X3460" s="98"/>
      <c r="Y3460" s="98"/>
      <c r="Z3460" s="98"/>
      <c r="AA3460" s="98"/>
      <c r="AE3460" s="98"/>
      <c r="AF3460" s="98"/>
      <c r="AG3460" s="98"/>
      <c r="AH3460" s="98"/>
      <c r="AI3460" s="98"/>
      <c r="AJ3460" s="98"/>
      <c r="AK3460" s="98"/>
    </row>
    <row r="3461" ht="14.25">
      <c r="A3461" s="98"/>
      <c r="B3461" s="98"/>
      <c r="C3461" s="98"/>
      <c r="D3461" s="98"/>
      <c r="E3461" s="98"/>
      <c r="F3461" s="98"/>
      <c r="G3461" s="98"/>
      <c r="H3461" s="98"/>
      <c r="I3461" s="98"/>
      <c r="J3461" s="98"/>
      <c r="K3461" s="98"/>
      <c r="L3461" s="98"/>
      <c r="M3461" s="98"/>
      <c r="R3461" s="98"/>
      <c r="S3461" s="98"/>
      <c r="T3461" s="98"/>
      <c r="U3461" s="98"/>
      <c r="V3461" s="98"/>
      <c r="W3461" s="98"/>
      <c r="X3461" s="98"/>
      <c r="Y3461" s="98"/>
      <c r="Z3461" s="98"/>
      <c r="AA3461" s="98"/>
      <c r="AE3461" s="98"/>
      <c r="AF3461" s="98"/>
      <c r="AG3461" s="98"/>
      <c r="AH3461" s="98"/>
      <c r="AI3461" s="98"/>
      <c r="AJ3461" s="98"/>
      <c r="AK3461" s="98"/>
    </row>
    <row r="3462" ht="14.25">
      <c r="A3462" s="98"/>
      <c r="B3462" s="98"/>
      <c r="C3462" s="98"/>
      <c r="D3462" s="98"/>
      <c r="E3462" s="98"/>
      <c r="F3462" s="98"/>
      <c r="G3462" s="98"/>
      <c r="H3462" s="98"/>
      <c r="I3462" s="98"/>
      <c r="J3462" s="98"/>
      <c r="K3462" s="98"/>
      <c r="L3462" s="98"/>
      <c r="M3462" s="98"/>
      <c r="R3462" s="98"/>
      <c r="S3462" s="98"/>
      <c r="T3462" s="98"/>
      <c r="U3462" s="98"/>
      <c r="V3462" s="98"/>
      <c r="W3462" s="98"/>
      <c r="X3462" s="98"/>
      <c r="Y3462" s="98"/>
      <c r="Z3462" s="98"/>
      <c r="AA3462" s="98"/>
      <c r="AE3462" s="98"/>
      <c r="AF3462" s="98"/>
      <c r="AG3462" s="98"/>
      <c r="AH3462" s="98"/>
      <c r="AI3462" s="98"/>
      <c r="AJ3462" s="98"/>
      <c r="AK3462" s="98"/>
    </row>
    <row r="3463" ht="14.25">
      <c r="A3463" s="98"/>
      <c r="B3463" s="98"/>
      <c r="C3463" s="98"/>
      <c r="D3463" s="98"/>
      <c r="E3463" s="98"/>
      <c r="F3463" s="98"/>
      <c r="G3463" s="98"/>
      <c r="H3463" s="98"/>
      <c r="I3463" s="98"/>
      <c r="J3463" s="98"/>
      <c r="K3463" s="98"/>
      <c r="L3463" s="98"/>
      <c r="M3463" s="98"/>
      <c r="R3463" s="98"/>
      <c r="S3463" s="98"/>
      <c r="T3463" s="98"/>
      <c r="U3463" s="98"/>
      <c r="V3463" s="98"/>
      <c r="W3463" s="98"/>
      <c r="X3463" s="98"/>
      <c r="Y3463" s="98"/>
      <c r="Z3463" s="98"/>
      <c r="AA3463" s="98"/>
      <c r="AE3463" s="98"/>
      <c r="AF3463" s="98"/>
      <c r="AG3463" s="98"/>
      <c r="AH3463" s="98"/>
      <c r="AI3463" s="98"/>
      <c r="AJ3463" s="98"/>
      <c r="AK3463" s="98"/>
    </row>
    <row r="3464" ht="14.25">
      <c r="A3464" s="98"/>
      <c r="B3464" s="98"/>
      <c r="C3464" s="98"/>
      <c r="D3464" s="98"/>
      <c r="E3464" s="98"/>
      <c r="F3464" s="98"/>
      <c r="G3464" s="98"/>
      <c r="H3464" s="98"/>
      <c r="I3464" s="98"/>
      <c r="J3464" s="98"/>
      <c r="K3464" s="98"/>
      <c r="L3464" s="98"/>
      <c r="M3464" s="98"/>
      <c r="R3464" s="98"/>
      <c r="S3464" s="98"/>
      <c r="T3464" s="98"/>
      <c r="U3464" s="98"/>
      <c r="V3464" s="98"/>
      <c r="W3464" s="98"/>
      <c r="X3464" s="98"/>
      <c r="Y3464" s="98"/>
      <c r="Z3464" s="98"/>
      <c r="AA3464" s="98"/>
      <c r="AE3464" s="98"/>
      <c r="AF3464" s="98"/>
      <c r="AG3464" s="98"/>
      <c r="AH3464" s="98"/>
      <c r="AI3464" s="98"/>
      <c r="AJ3464" s="98"/>
      <c r="AK3464" s="98"/>
    </row>
    <row r="3465" ht="14.25">
      <c r="A3465" s="98"/>
      <c r="B3465" s="98"/>
      <c r="C3465" s="98"/>
      <c r="D3465" s="98"/>
      <c r="E3465" s="98"/>
      <c r="F3465" s="98"/>
      <c r="G3465" s="98"/>
      <c r="H3465" s="98"/>
      <c r="I3465" s="98"/>
      <c r="J3465" s="98"/>
      <c r="K3465" s="98"/>
      <c r="L3465" s="98"/>
      <c r="M3465" s="98"/>
      <c r="R3465" s="98"/>
      <c r="S3465" s="98"/>
      <c r="T3465" s="98"/>
      <c r="U3465" s="98"/>
      <c r="V3465" s="98"/>
      <c r="W3465" s="98"/>
      <c r="X3465" s="98"/>
      <c r="Y3465" s="98"/>
      <c r="Z3465" s="98"/>
      <c r="AA3465" s="98"/>
      <c r="AE3465" s="98"/>
      <c r="AF3465" s="98"/>
      <c r="AG3465" s="98"/>
      <c r="AH3465" s="98"/>
      <c r="AI3465" s="98"/>
      <c r="AJ3465" s="98"/>
      <c r="AK3465" s="98"/>
    </row>
    <row r="3466" ht="14.25">
      <c r="A3466" s="98"/>
      <c r="B3466" s="98"/>
      <c r="C3466" s="98"/>
      <c r="D3466" s="98"/>
      <c r="E3466" s="98"/>
      <c r="F3466" s="98"/>
      <c r="G3466" s="98"/>
      <c r="H3466" s="98"/>
      <c r="I3466" s="98"/>
      <c r="J3466" s="98"/>
      <c r="K3466" s="98"/>
      <c r="L3466" s="98"/>
      <c r="M3466" s="98"/>
      <c r="R3466" s="98"/>
      <c r="S3466" s="98"/>
      <c r="T3466" s="98"/>
      <c r="U3466" s="98"/>
      <c r="V3466" s="98"/>
      <c r="W3466" s="98"/>
      <c r="X3466" s="98"/>
      <c r="Y3466" s="98"/>
      <c r="Z3466" s="98"/>
      <c r="AA3466" s="98"/>
      <c r="AE3466" s="98"/>
      <c r="AF3466" s="98"/>
      <c r="AG3466" s="98"/>
      <c r="AH3466" s="98"/>
      <c r="AI3466" s="98"/>
      <c r="AJ3466" s="98"/>
      <c r="AK3466" s="98"/>
    </row>
    <row r="3467" ht="14.25">
      <c r="A3467" s="98"/>
      <c r="B3467" s="98"/>
      <c r="C3467" s="98"/>
      <c r="D3467" s="98"/>
      <c r="E3467" s="98"/>
      <c r="F3467" s="98"/>
      <c r="G3467" s="98"/>
      <c r="H3467" s="98"/>
      <c r="I3467" s="98"/>
      <c r="J3467" s="98"/>
      <c r="K3467" s="98"/>
      <c r="L3467" s="98"/>
      <c r="M3467" s="98"/>
      <c r="R3467" s="98"/>
      <c r="S3467" s="98"/>
      <c r="T3467" s="98"/>
      <c r="U3467" s="98"/>
      <c r="V3467" s="98"/>
      <c r="W3467" s="98"/>
      <c r="X3467" s="98"/>
      <c r="Y3467" s="98"/>
      <c r="Z3467" s="98"/>
      <c r="AA3467" s="98"/>
      <c r="AE3467" s="98"/>
      <c r="AF3467" s="98"/>
      <c r="AG3467" s="98"/>
      <c r="AH3467" s="98"/>
      <c r="AI3467" s="98"/>
      <c r="AJ3467" s="98"/>
      <c r="AK3467" s="98"/>
    </row>
    <row r="3468" ht="14.25">
      <c r="A3468" s="98"/>
      <c r="B3468" s="98"/>
      <c r="C3468" s="98"/>
      <c r="D3468" s="98"/>
      <c r="E3468" s="98"/>
      <c r="F3468" s="98"/>
      <c r="G3468" s="98"/>
      <c r="H3468" s="98"/>
      <c r="I3468" s="98"/>
      <c r="J3468" s="98"/>
      <c r="K3468" s="98"/>
      <c r="L3468" s="98"/>
      <c r="M3468" s="98"/>
      <c r="R3468" s="98"/>
      <c r="S3468" s="98"/>
      <c r="T3468" s="98"/>
      <c r="U3468" s="98"/>
      <c r="V3468" s="98"/>
      <c r="W3468" s="98"/>
      <c r="X3468" s="98"/>
      <c r="Y3468" s="98"/>
      <c r="Z3468" s="98"/>
      <c r="AA3468" s="98"/>
      <c r="AE3468" s="98"/>
      <c r="AF3468" s="98"/>
      <c r="AG3468" s="98"/>
      <c r="AH3468" s="98"/>
      <c r="AI3468" s="98"/>
      <c r="AJ3468" s="98"/>
      <c r="AK3468" s="98"/>
    </row>
    <row r="3469" ht="14.25">
      <c r="A3469" s="98"/>
      <c r="B3469" s="98"/>
      <c r="C3469" s="98"/>
      <c r="D3469" s="98"/>
      <c r="E3469" s="98"/>
      <c r="F3469" s="98"/>
      <c r="G3469" s="98"/>
      <c r="H3469" s="98"/>
      <c r="I3469" s="98"/>
      <c r="J3469" s="98"/>
      <c r="K3469" s="98"/>
      <c r="L3469" s="98"/>
      <c r="M3469" s="98"/>
      <c r="R3469" s="98"/>
      <c r="S3469" s="98"/>
      <c r="T3469" s="98"/>
      <c r="U3469" s="98"/>
      <c r="V3469" s="98"/>
      <c r="W3469" s="98"/>
      <c r="X3469" s="98"/>
      <c r="Y3469" s="98"/>
      <c r="Z3469" s="98"/>
      <c r="AA3469" s="98"/>
      <c r="AE3469" s="98"/>
      <c r="AF3469" s="98"/>
      <c r="AG3469" s="98"/>
      <c r="AH3469" s="98"/>
      <c r="AI3469" s="98"/>
      <c r="AJ3469" s="98"/>
      <c r="AK3469" s="98"/>
    </row>
    <row r="3470" ht="14.25">
      <c r="A3470" s="98"/>
      <c r="B3470" s="98"/>
      <c r="C3470" s="98"/>
      <c r="D3470" s="98"/>
      <c r="E3470" s="98"/>
      <c r="F3470" s="98"/>
      <c r="G3470" s="98"/>
      <c r="H3470" s="98"/>
      <c r="I3470" s="98"/>
      <c r="J3470" s="98"/>
      <c r="K3470" s="98"/>
      <c r="L3470" s="98"/>
      <c r="M3470" s="98"/>
      <c r="R3470" s="98"/>
      <c r="S3470" s="98"/>
      <c r="T3470" s="98"/>
      <c r="U3470" s="98"/>
      <c r="V3470" s="98"/>
      <c r="W3470" s="98"/>
      <c r="X3470" s="98"/>
      <c r="Y3470" s="98"/>
      <c r="Z3470" s="98"/>
      <c r="AA3470" s="98"/>
      <c r="AE3470" s="98"/>
      <c r="AF3470" s="98"/>
      <c r="AG3470" s="98"/>
      <c r="AH3470" s="98"/>
      <c r="AI3470" s="98"/>
      <c r="AJ3470" s="98"/>
      <c r="AK3470" s="98"/>
    </row>
    <row r="3471" ht="14.25">
      <c r="A3471" s="98"/>
      <c r="B3471" s="98"/>
      <c r="C3471" s="98"/>
      <c r="D3471" s="98"/>
      <c r="E3471" s="98"/>
      <c r="F3471" s="98"/>
      <c r="G3471" s="98"/>
      <c r="H3471" s="98"/>
      <c r="I3471" s="98"/>
      <c r="J3471" s="98"/>
      <c r="K3471" s="98"/>
      <c r="L3471" s="98"/>
      <c r="M3471" s="98"/>
      <c r="R3471" s="98"/>
      <c r="S3471" s="98"/>
      <c r="T3471" s="98"/>
      <c r="U3471" s="98"/>
      <c r="V3471" s="98"/>
      <c r="W3471" s="98"/>
      <c r="X3471" s="98"/>
      <c r="Y3471" s="98"/>
      <c r="Z3471" s="98"/>
      <c r="AA3471" s="98"/>
      <c r="AE3471" s="98"/>
      <c r="AF3471" s="98"/>
      <c r="AG3471" s="98"/>
      <c r="AH3471" s="98"/>
      <c r="AI3471" s="98"/>
      <c r="AJ3471" s="98"/>
      <c r="AK3471" s="98"/>
    </row>
    <row r="3472" ht="14.25">
      <c r="A3472" s="98"/>
      <c r="B3472" s="98"/>
      <c r="C3472" s="98"/>
      <c r="D3472" s="98"/>
      <c r="E3472" s="98"/>
      <c r="F3472" s="98"/>
      <c r="G3472" s="98"/>
      <c r="H3472" s="98"/>
      <c r="I3472" s="98"/>
      <c r="J3472" s="98"/>
      <c r="K3472" s="98"/>
      <c r="L3472" s="98"/>
      <c r="M3472" s="98"/>
      <c r="R3472" s="98"/>
      <c r="S3472" s="98"/>
      <c r="T3472" s="98"/>
      <c r="U3472" s="98"/>
      <c r="V3472" s="98"/>
      <c r="W3472" s="98"/>
      <c r="X3472" s="98"/>
      <c r="Y3472" s="98"/>
      <c r="Z3472" s="98"/>
      <c r="AA3472" s="98"/>
      <c r="AE3472" s="98"/>
      <c r="AF3472" s="98"/>
      <c r="AG3472" s="98"/>
      <c r="AH3472" s="98"/>
      <c r="AI3472" s="98"/>
      <c r="AJ3472" s="98"/>
      <c r="AK3472" s="98"/>
    </row>
    <row r="3473" ht="14.25">
      <c r="A3473" s="98"/>
      <c r="B3473" s="98"/>
      <c r="C3473" s="98"/>
      <c r="D3473" s="98"/>
      <c r="E3473" s="98"/>
      <c r="F3473" s="98"/>
      <c r="G3473" s="98"/>
      <c r="H3473" s="98"/>
      <c r="I3473" s="98"/>
      <c r="J3473" s="98"/>
      <c r="K3473" s="98"/>
      <c r="L3473" s="98"/>
      <c r="M3473" s="98"/>
      <c r="R3473" s="98"/>
      <c r="S3473" s="98"/>
      <c r="T3473" s="98"/>
      <c r="U3473" s="98"/>
      <c r="V3473" s="98"/>
      <c r="W3473" s="98"/>
      <c r="X3473" s="98"/>
      <c r="Y3473" s="98"/>
      <c r="Z3473" s="98"/>
      <c r="AA3473" s="98"/>
      <c r="AE3473" s="98"/>
      <c r="AF3473" s="98"/>
      <c r="AG3473" s="98"/>
      <c r="AH3473" s="98"/>
      <c r="AI3473" s="98"/>
      <c r="AJ3473" s="98"/>
      <c r="AK3473" s="98"/>
    </row>
    <row r="3474" ht="14.25">
      <c r="A3474" s="98"/>
      <c r="B3474" s="98"/>
      <c r="C3474" s="98"/>
      <c r="D3474" s="98"/>
      <c r="E3474" s="98"/>
      <c r="F3474" s="98"/>
      <c r="G3474" s="98"/>
      <c r="H3474" s="98"/>
      <c r="I3474" s="98"/>
      <c r="J3474" s="98"/>
      <c r="K3474" s="98"/>
      <c r="L3474" s="98"/>
      <c r="M3474" s="98"/>
      <c r="R3474" s="98"/>
      <c r="S3474" s="98"/>
      <c r="T3474" s="98"/>
      <c r="U3474" s="98"/>
      <c r="V3474" s="98"/>
      <c r="W3474" s="98"/>
      <c r="X3474" s="98"/>
      <c r="Y3474" s="98"/>
      <c r="Z3474" s="98"/>
      <c r="AA3474" s="98"/>
      <c r="AE3474" s="98"/>
      <c r="AF3474" s="98"/>
      <c r="AG3474" s="98"/>
      <c r="AH3474" s="98"/>
      <c r="AI3474" s="98"/>
      <c r="AJ3474" s="98"/>
      <c r="AK3474" s="98"/>
    </row>
    <row r="3475" ht="14.25">
      <c r="A3475" s="98"/>
      <c r="B3475" s="98"/>
      <c r="C3475" s="98"/>
      <c r="D3475" s="98"/>
      <c r="E3475" s="98"/>
      <c r="F3475" s="98"/>
      <c r="G3475" s="98"/>
      <c r="H3475" s="98"/>
      <c r="I3475" s="98"/>
      <c r="J3475" s="98"/>
      <c r="K3475" s="98"/>
      <c r="L3475" s="98"/>
      <c r="M3475" s="98"/>
      <c r="R3475" s="98"/>
      <c r="S3475" s="98"/>
      <c r="T3475" s="98"/>
      <c r="U3475" s="98"/>
      <c r="V3475" s="98"/>
      <c r="W3475" s="98"/>
      <c r="X3475" s="98"/>
      <c r="Y3475" s="98"/>
      <c r="Z3475" s="98"/>
      <c r="AA3475" s="98"/>
      <c r="AE3475" s="98"/>
      <c r="AF3475" s="98"/>
      <c r="AG3475" s="98"/>
      <c r="AH3475" s="98"/>
      <c r="AI3475" s="98"/>
      <c r="AJ3475" s="98"/>
      <c r="AK3475" s="98"/>
    </row>
    <row r="3476" ht="14.25">
      <c r="A3476" s="98"/>
      <c r="B3476" s="98"/>
      <c r="C3476" s="98"/>
      <c r="D3476" s="98"/>
      <c r="E3476" s="98"/>
      <c r="F3476" s="98"/>
      <c r="G3476" s="98"/>
      <c r="H3476" s="98"/>
      <c r="I3476" s="98"/>
      <c r="J3476" s="98"/>
      <c r="K3476" s="98"/>
      <c r="L3476" s="98"/>
      <c r="M3476" s="98"/>
      <c r="R3476" s="98"/>
      <c r="S3476" s="98"/>
      <c r="T3476" s="98"/>
      <c r="U3476" s="98"/>
      <c r="V3476" s="98"/>
      <c r="W3476" s="98"/>
      <c r="X3476" s="98"/>
      <c r="Y3476" s="98"/>
      <c r="Z3476" s="98"/>
      <c r="AA3476" s="98"/>
      <c r="AE3476" s="98"/>
      <c r="AF3476" s="98"/>
      <c r="AG3476" s="98"/>
      <c r="AH3476" s="98"/>
      <c r="AI3476" s="98"/>
      <c r="AJ3476" s="98"/>
      <c r="AK3476" s="98"/>
    </row>
    <row r="3477" ht="14.25">
      <c r="A3477" s="98"/>
      <c r="B3477" s="98"/>
      <c r="C3477" s="98"/>
      <c r="D3477" s="98"/>
      <c r="E3477" s="98"/>
      <c r="F3477" s="98"/>
      <c r="G3477" s="98"/>
      <c r="H3477" s="98"/>
      <c r="I3477" s="98"/>
      <c r="J3477" s="98"/>
      <c r="K3477" s="98"/>
      <c r="L3477" s="98"/>
      <c r="M3477" s="98"/>
      <c r="R3477" s="98"/>
      <c r="S3477" s="98"/>
      <c r="T3477" s="98"/>
      <c r="U3477" s="98"/>
      <c r="V3477" s="98"/>
      <c r="W3477" s="98"/>
      <c r="X3477" s="98"/>
      <c r="Y3477" s="98"/>
      <c r="Z3477" s="98"/>
      <c r="AA3477" s="98"/>
      <c r="AE3477" s="98"/>
      <c r="AF3477" s="98"/>
      <c r="AG3477" s="98"/>
      <c r="AH3477" s="98"/>
      <c r="AI3477" s="98"/>
      <c r="AJ3477" s="98"/>
      <c r="AK3477" s="98"/>
    </row>
    <row r="3478" ht="14.25">
      <c r="A3478" s="98"/>
      <c r="B3478" s="98"/>
      <c r="C3478" s="98"/>
      <c r="D3478" s="98"/>
      <c r="E3478" s="98"/>
      <c r="F3478" s="98"/>
      <c r="G3478" s="98"/>
      <c r="H3478" s="98"/>
      <c r="I3478" s="98"/>
      <c r="J3478" s="98"/>
      <c r="K3478" s="98"/>
      <c r="L3478" s="98"/>
      <c r="M3478" s="98"/>
      <c r="R3478" s="98"/>
      <c r="S3478" s="98"/>
      <c r="T3478" s="98"/>
      <c r="U3478" s="98"/>
      <c r="V3478" s="98"/>
      <c r="W3478" s="98"/>
      <c r="X3478" s="98"/>
      <c r="Y3478" s="98"/>
      <c r="Z3478" s="98"/>
      <c r="AA3478" s="98"/>
      <c r="AE3478" s="98"/>
      <c r="AF3478" s="98"/>
      <c r="AG3478" s="98"/>
      <c r="AH3478" s="98"/>
      <c r="AI3478" s="98"/>
      <c r="AJ3478" s="98"/>
      <c r="AK3478" s="98"/>
    </row>
    <row r="3479" ht="14.25">
      <c r="A3479" s="98"/>
      <c r="B3479" s="98"/>
      <c r="C3479" s="98"/>
      <c r="D3479" s="98"/>
      <c r="E3479" s="98"/>
      <c r="F3479" s="98"/>
      <c r="G3479" s="98"/>
      <c r="H3479" s="98"/>
      <c r="I3479" s="98"/>
      <c r="J3479" s="98"/>
      <c r="K3479" s="98"/>
      <c r="L3479" s="98"/>
      <c r="M3479" s="98"/>
      <c r="R3479" s="98"/>
      <c r="S3479" s="98"/>
      <c r="T3479" s="98"/>
      <c r="U3479" s="98"/>
      <c r="V3479" s="98"/>
      <c r="W3479" s="98"/>
      <c r="X3479" s="98"/>
      <c r="Y3479" s="98"/>
      <c r="Z3479" s="98"/>
      <c r="AA3479" s="98"/>
      <c r="AE3479" s="98"/>
      <c r="AF3479" s="98"/>
      <c r="AG3479" s="98"/>
      <c r="AH3479" s="98"/>
      <c r="AI3479" s="98"/>
      <c r="AJ3479" s="98"/>
      <c r="AK3479" s="98"/>
    </row>
    <row r="3480" ht="14.25">
      <c r="A3480" s="98"/>
      <c r="B3480" s="98"/>
      <c r="C3480" s="98"/>
      <c r="D3480" s="98"/>
      <c r="E3480" s="98"/>
      <c r="F3480" s="98"/>
      <c r="G3480" s="98"/>
      <c r="H3480" s="98"/>
      <c r="I3480" s="98"/>
      <c r="J3480" s="98"/>
      <c r="K3480" s="98"/>
      <c r="L3480" s="98"/>
      <c r="M3480" s="98"/>
      <c r="R3480" s="98"/>
      <c r="S3480" s="98"/>
      <c r="T3480" s="98"/>
      <c r="U3480" s="98"/>
      <c r="V3480" s="98"/>
      <c r="W3480" s="98"/>
      <c r="X3480" s="98"/>
      <c r="Y3480" s="98"/>
      <c r="Z3480" s="98"/>
      <c r="AA3480" s="98"/>
      <c r="AE3480" s="98"/>
      <c r="AF3480" s="98"/>
      <c r="AG3480" s="98"/>
      <c r="AH3480" s="98"/>
      <c r="AI3480" s="98"/>
      <c r="AJ3480" s="98"/>
      <c r="AK3480" s="98"/>
    </row>
    <row r="3481" ht="14.25">
      <c r="A3481" s="98"/>
      <c r="B3481" s="98"/>
      <c r="C3481" s="98"/>
      <c r="D3481" s="98"/>
      <c r="E3481" s="98"/>
      <c r="F3481" s="98"/>
      <c r="G3481" s="98"/>
      <c r="H3481" s="98"/>
      <c r="I3481" s="98"/>
      <c r="J3481" s="98"/>
      <c r="K3481" s="98"/>
      <c r="L3481" s="98"/>
      <c r="M3481" s="98"/>
      <c r="R3481" s="98"/>
      <c r="S3481" s="98"/>
      <c r="T3481" s="98"/>
      <c r="U3481" s="98"/>
      <c r="V3481" s="98"/>
      <c r="W3481" s="98"/>
      <c r="X3481" s="98"/>
      <c r="Y3481" s="98"/>
      <c r="Z3481" s="98"/>
      <c r="AA3481" s="98"/>
      <c r="AE3481" s="98"/>
      <c r="AF3481" s="98"/>
      <c r="AG3481" s="98"/>
      <c r="AH3481" s="98"/>
      <c r="AI3481" s="98"/>
      <c r="AJ3481" s="98"/>
      <c r="AK3481" s="98"/>
    </row>
    <row r="3482" ht="14.25">
      <c r="A3482" s="98"/>
      <c r="B3482" s="98"/>
      <c r="C3482" s="98"/>
      <c r="D3482" s="98"/>
      <c r="E3482" s="98"/>
      <c r="F3482" s="98"/>
      <c r="G3482" s="98"/>
      <c r="H3482" s="98"/>
      <c r="I3482" s="98"/>
      <c r="J3482" s="98"/>
      <c r="K3482" s="98"/>
      <c r="L3482" s="98"/>
      <c r="M3482" s="98"/>
      <c r="R3482" s="98"/>
      <c r="S3482" s="98"/>
      <c r="T3482" s="98"/>
      <c r="U3482" s="98"/>
      <c r="V3482" s="98"/>
      <c r="W3482" s="98"/>
      <c r="X3482" s="98"/>
      <c r="Y3482" s="98"/>
      <c r="Z3482" s="98"/>
      <c r="AA3482" s="98"/>
      <c r="AE3482" s="98"/>
      <c r="AF3482" s="98"/>
      <c r="AG3482" s="98"/>
      <c r="AH3482" s="98"/>
      <c r="AI3482" s="98"/>
      <c r="AJ3482" s="98"/>
      <c r="AK3482" s="98"/>
    </row>
    <row r="3483" ht="14.25">
      <c r="A3483" s="98"/>
      <c r="B3483" s="98"/>
      <c r="C3483" s="98"/>
      <c r="D3483" s="98"/>
      <c r="E3483" s="98"/>
      <c r="F3483" s="98"/>
      <c r="G3483" s="98"/>
      <c r="H3483" s="98"/>
      <c r="I3483" s="98"/>
      <c r="J3483" s="98"/>
      <c r="K3483" s="98"/>
      <c r="L3483" s="98"/>
      <c r="M3483" s="98"/>
      <c r="R3483" s="98"/>
      <c r="S3483" s="98"/>
      <c r="T3483" s="98"/>
      <c r="U3483" s="98"/>
      <c r="V3483" s="98"/>
      <c r="W3483" s="98"/>
      <c r="X3483" s="98"/>
      <c r="Y3483" s="98"/>
      <c r="Z3483" s="98"/>
      <c r="AA3483" s="98"/>
      <c r="AE3483" s="98"/>
      <c r="AF3483" s="98"/>
      <c r="AG3483" s="98"/>
      <c r="AH3483" s="98"/>
      <c r="AI3483" s="98"/>
      <c r="AJ3483" s="98"/>
      <c r="AK3483" s="98"/>
    </row>
    <row r="3484" ht="14.25">
      <c r="A3484" s="98"/>
      <c r="B3484" s="98"/>
      <c r="C3484" s="98"/>
      <c r="D3484" s="98"/>
      <c r="E3484" s="98"/>
      <c r="F3484" s="98"/>
      <c r="G3484" s="98"/>
      <c r="H3484" s="98"/>
      <c r="I3484" s="98"/>
      <c r="J3484" s="98"/>
      <c r="K3484" s="98"/>
      <c r="L3484" s="98"/>
      <c r="M3484" s="98"/>
      <c r="R3484" s="98"/>
      <c r="S3484" s="98"/>
      <c r="T3484" s="98"/>
      <c r="U3484" s="98"/>
      <c r="V3484" s="98"/>
      <c r="W3484" s="98"/>
      <c r="X3484" s="98"/>
      <c r="Y3484" s="98"/>
      <c r="Z3484" s="98"/>
      <c r="AA3484" s="98"/>
      <c r="AE3484" s="98"/>
      <c r="AF3484" s="98"/>
      <c r="AG3484" s="98"/>
      <c r="AH3484" s="98"/>
      <c r="AI3484" s="98"/>
      <c r="AJ3484" s="98"/>
      <c r="AK3484" s="98"/>
    </row>
    <row r="3485" ht="14.25">
      <c r="A3485" s="98"/>
      <c r="B3485" s="98"/>
      <c r="C3485" s="98"/>
      <c r="D3485" s="98"/>
      <c r="E3485" s="98"/>
      <c r="F3485" s="98"/>
      <c r="G3485" s="98"/>
      <c r="H3485" s="98"/>
      <c r="I3485" s="98"/>
      <c r="J3485" s="98"/>
      <c r="K3485" s="98"/>
      <c r="L3485" s="98"/>
      <c r="M3485" s="98"/>
      <c r="R3485" s="98"/>
      <c r="S3485" s="98"/>
      <c r="T3485" s="98"/>
      <c r="U3485" s="98"/>
      <c r="V3485" s="98"/>
      <c r="W3485" s="98"/>
      <c r="X3485" s="98"/>
      <c r="Y3485" s="98"/>
      <c r="Z3485" s="98"/>
      <c r="AA3485" s="98"/>
      <c r="AE3485" s="98"/>
      <c r="AF3485" s="98"/>
      <c r="AG3485" s="98"/>
      <c r="AH3485" s="98"/>
      <c r="AI3485" s="98"/>
      <c r="AJ3485" s="98"/>
      <c r="AK3485" s="98"/>
    </row>
    <row r="3486" ht="14.25">
      <c r="A3486" s="98"/>
      <c r="B3486" s="98"/>
      <c r="C3486" s="98"/>
      <c r="D3486" s="98"/>
      <c r="E3486" s="98"/>
      <c r="F3486" s="98"/>
      <c r="G3486" s="98"/>
      <c r="H3486" s="98"/>
      <c r="I3486" s="98"/>
      <c r="J3486" s="98"/>
      <c r="K3486" s="98"/>
      <c r="L3486" s="98"/>
      <c r="M3486" s="98"/>
      <c r="R3486" s="98"/>
      <c r="S3486" s="98"/>
      <c r="T3486" s="98"/>
      <c r="U3486" s="98"/>
      <c r="V3486" s="98"/>
      <c r="W3486" s="98"/>
      <c r="X3486" s="98"/>
      <c r="Y3486" s="98"/>
      <c r="Z3486" s="98"/>
      <c r="AA3486" s="98"/>
      <c r="AE3486" s="98"/>
      <c r="AF3486" s="98"/>
      <c r="AG3486" s="98"/>
      <c r="AH3486" s="98"/>
      <c r="AI3486" s="98"/>
      <c r="AJ3486" s="98"/>
      <c r="AK3486" s="98"/>
    </row>
    <row r="3487" ht="14.25">
      <c r="A3487" s="98"/>
      <c r="B3487" s="98"/>
      <c r="C3487" s="98"/>
      <c r="D3487" s="98"/>
      <c r="E3487" s="98"/>
      <c r="F3487" s="98"/>
      <c r="G3487" s="98"/>
      <c r="H3487" s="98"/>
      <c r="I3487" s="98"/>
      <c r="J3487" s="98"/>
      <c r="K3487" s="98"/>
      <c r="L3487" s="98"/>
      <c r="M3487" s="98"/>
      <c r="R3487" s="98"/>
      <c r="S3487" s="98"/>
      <c r="T3487" s="98"/>
      <c r="U3487" s="98"/>
      <c r="V3487" s="98"/>
      <c r="W3487" s="98"/>
      <c r="X3487" s="98"/>
      <c r="Y3487" s="98"/>
      <c r="Z3487" s="98"/>
      <c r="AA3487" s="98"/>
      <c r="AE3487" s="98"/>
      <c r="AF3487" s="98"/>
      <c r="AG3487" s="98"/>
      <c r="AH3487" s="98"/>
      <c r="AI3487" s="98"/>
      <c r="AJ3487" s="98"/>
      <c r="AK3487" s="98"/>
    </row>
    <row r="3488" ht="14.25">
      <c r="A3488" s="98"/>
      <c r="B3488" s="98"/>
      <c r="C3488" s="98"/>
      <c r="D3488" s="98"/>
      <c r="E3488" s="98"/>
      <c r="F3488" s="98"/>
      <c r="G3488" s="98"/>
      <c r="H3488" s="98"/>
      <c r="I3488" s="98"/>
      <c r="J3488" s="98"/>
      <c r="K3488" s="98"/>
      <c r="L3488" s="98"/>
      <c r="M3488" s="98"/>
      <c r="R3488" s="98"/>
      <c r="S3488" s="98"/>
      <c r="T3488" s="98"/>
      <c r="U3488" s="98"/>
      <c r="V3488" s="98"/>
      <c r="W3488" s="98"/>
      <c r="X3488" s="98"/>
      <c r="Y3488" s="98"/>
      <c r="Z3488" s="98"/>
      <c r="AA3488" s="98"/>
      <c r="AE3488" s="98"/>
      <c r="AF3488" s="98"/>
      <c r="AG3488" s="98"/>
      <c r="AH3488" s="98"/>
      <c r="AI3488" s="98"/>
      <c r="AJ3488" s="98"/>
      <c r="AK3488" s="98"/>
    </row>
    <row r="3489" ht="14.25">
      <c r="A3489" s="98"/>
      <c r="B3489" s="98"/>
      <c r="C3489" s="98"/>
      <c r="D3489" s="98"/>
      <c r="E3489" s="98"/>
      <c r="F3489" s="98"/>
      <c r="G3489" s="98"/>
      <c r="H3489" s="98"/>
      <c r="I3489" s="98"/>
      <c r="J3489" s="98"/>
      <c r="K3489" s="98"/>
      <c r="L3489" s="98"/>
      <c r="M3489" s="98"/>
      <c r="R3489" s="98"/>
      <c r="S3489" s="98"/>
      <c r="T3489" s="98"/>
      <c r="U3489" s="98"/>
      <c r="V3489" s="98"/>
      <c r="W3489" s="98"/>
      <c r="X3489" s="98"/>
      <c r="Y3489" s="98"/>
      <c r="Z3489" s="98"/>
      <c r="AA3489" s="98"/>
      <c r="AE3489" s="98"/>
      <c r="AF3489" s="98"/>
      <c r="AG3489" s="98"/>
      <c r="AH3489" s="98"/>
      <c r="AI3489" s="98"/>
      <c r="AJ3489" s="98"/>
      <c r="AK3489" s="98"/>
    </row>
    <row r="3490" ht="14.25">
      <c r="A3490" s="98"/>
      <c r="B3490" s="98"/>
      <c r="C3490" s="98"/>
      <c r="D3490" s="98"/>
      <c r="E3490" s="98"/>
      <c r="F3490" s="98"/>
      <c r="G3490" s="98"/>
      <c r="H3490" s="98"/>
      <c r="I3490" s="98"/>
      <c r="J3490" s="98"/>
      <c r="K3490" s="98"/>
      <c r="L3490" s="98"/>
      <c r="M3490" s="98"/>
      <c r="R3490" s="98"/>
      <c r="S3490" s="98"/>
      <c r="T3490" s="98"/>
      <c r="U3490" s="98"/>
      <c r="V3490" s="98"/>
      <c r="W3490" s="98"/>
      <c r="X3490" s="98"/>
      <c r="Y3490" s="98"/>
      <c r="Z3490" s="98"/>
      <c r="AA3490" s="98"/>
      <c r="AE3490" s="98"/>
      <c r="AF3490" s="98"/>
      <c r="AG3490" s="98"/>
      <c r="AH3490" s="98"/>
      <c r="AI3490" s="98"/>
      <c r="AJ3490" s="98"/>
      <c r="AK3490" s="98"/>
    </row>
    <row r="3491" ht="14.25">
      <c r="A3491" s="98"/>
      <c r="B3491" s="98"/>
      <c r="C3491" s="98"/>
      <c r="D3491" s="98"/>
      <c r="E3491" s="98"/>
      <c r="F3491" s="98"/>
      <c r="G3491" s="98"/>
      <c r="H3491" s="98"/>
      <c r="I3491" s="98"/>
      <c r="J3491" s="98"/>
      <c r="K3491" s="98"/>
      <c r="L3491" s="98"/>
      <c r="M3491" s="98"/>
      <c r="R3491" s="98"/>
      <c r="S3491" s="98"/>
      <c r="T3491" s="98"/>
      <c r="U3491" s="98"/>
      <c r="V3491" s="98"/>
      <c r="W3491" s="98"/>
      <c r="X3491" s="98"/>
      <c r="Y3491" s="98"/>
      <c r="Z3491" s="98"/>
      <c r="AA3491" s="98"/>
      <c r="AE3491" s="98"/>
      <c r="AF3491" s="98"/>
      <c r="AG3491" s="98"/>
      <c r="AH3491" s="98"/>
      <c r="AI3491" s="98"/>
      <c r="AJ3491" s="98"/>
      <c r="AK3491" s="98"/>
    </row>
    <row r="3492" ht="14.25">
      <c r="A3492" s="98"/>
      <c r="B3492" s="98"/>
      <c r="C3492" s="98"/>
      <c r="D3492" s="98"/>
      <c r="E3492" s="98"/>
      <c r="F3492" s="98"/>
      <c r="G3492" s="98"/>
      <c r="H3492" s="98"/>
      <c r="I3492" s="98"/>
      <c r="J3492" s="98"/>
      <c r="K3492" s="98"/>
      <c r="L3492" s="98"/>
      <c r="M3492" s="98"/>
      <c r="R3492" s="98"/>
      <c r="S3492" s="98"/>
      <c r="T3492" s="98"/>
      <c r="U3492" s="98"/>
      <c r="V3492" s="98"/>
      <c r="W3492" s="98"/>
      <c r="X3492" s="98"/>
      <c r="Y3492" s="98"/>
      <c r="Z3492" s="98"/>
      <c r="AA3492" s="98"/>
      <c r="AE3492" s="98"/>
      <c r="AF3492" s="98"/>
      <c r="AG3492" s="98"/>
      <c r="AH3492" s="98"/>
      <c r="AI3492" s="98"/>
      <c r="AJ3492" s="98"/>
      <c r="AK3492" s="98"/>
    </row>
    <row r="3493" ht="14.25">
      <c r="A3493" s="98"/>
      <c r="B3493" s="98"/>
      <c r="C3493" s="98"/>
      <c r="D3493" s="98"/>
      <c r="E3493" s="98"/>
      <c r="F3493" s="98"/>
      <c r="G3493" s="98"/>
      <c r="H3493" s="98"/>
      <c r="I3493" s="98"/>
      <c r="J3493" s="98"/>
      <c r="K3493" s="98"/>
      <c r="L3493" s="98"/>
      <c r="M3493" s="98"/>
      <c r="R3493" s="98"/>
      <c r="S3493" s="98"/>
      <c r="T3493" s="98"/>
      <c r="U3493" s="98"/>
      <c r="V3493" s="98"/>
      <c r="W3493" s="98"/>
      <c r="X3493" s="98"/>
      <c r="Y3493" s="98"/>
      <c r="Z3493" s="98"/>
      <c r="AA3493" s="98"/>
      <c r="AE3493" s="98"/>
      <c r="AF3493" s="98"/>
      <c r="AG3493" s="98"/>
      <c r="AH3493" s="98"/>
      <c r="AI3493" s="98"/>
      <c r="AJ3493" s="98"/>
      <c r="AK3493" s="98"/>
    </row>
    <row r="3494" ht="14.25">
      <c r="A3494" s="98"/>
      <c r="B3494" s="98"/>
      <c r="C3494" s="98"/>
      <c r="D3494" s="98"/>
      <c r="E3494" s="98"/>
      <c r="F3494" s="98"/>
      <c r="G3494" s="98"/>
      <c r="H3494" s="98"/>
      <c r="I3494" s="98"/>
      <c r="J3494" s="98"/>
      <c r="K3494" s="98"/>
      <c r="L3494" s="98"/>
      <c r="M3494" s="98"/>
      <c r="R3494" s="98"/>
      <c r="S3494" s="98"/>
      <c r="T3494" s="98"/>
      <c r="U3494" s="98"/>
      <c r="V3494" s="98"/>
      <c r="W3494" s="98"/>
      <c r="X3494" s="98"/>
      <c r="Y3494" s="98"/>
      <c r="Z3494" s="98"/>
      <c r="AA3494" s="98"/>
      <c r="AE3494" s="98"/>
      <c r="AF3494" s="98"/>
      <c r="AG3494" s="98"/>
      <c r="AH3494" s="98"/>
      <c r="AI3494" s="98"/>
      <c r="AJ3494" s="98"/>
      <c r="AK3494" s="98"/>
    </row>
    <row r="3495" ht="14.25">
      <c r="A3495" s="98"/>
      <c r="B3495" s="98"/>
      <c r="C3495" s="98"/>
      <c r="D3495" s="98"/>
      <c r="E3495" s="98"/>
      <c r="F3495" s="98"/>
      <c r="G3495" s="98"/>
      <c r="H3495" s="98"/>
      <c r="I3495" s="98"/>
      <c r="J3495" s="98"/>
      <c r="K3495" s="98"/>
      <c r="L3495" s="98"/>
      <c r="M3495" s="98"/>
      <c r="R3495" s="98"/>
      <c r="S3495" s="98"/>
      <c r="T3495" s="98"/>
      <c r="U3495" s="98"/>
      <c r="V3495" s="98"/>
      <c r="W3495" s="98"/>
      <c r="X3495" s="98"/>
      <c r="Y3495" s="98"/>
      <c r="Z3495" s="98"/>
      <c r="AA3495" s="98"/>
      <c r="AE3495" s="98"/>
      <c r="AF3495" s="98"/>
      <c r="AG3495" s="98"/>
      <c r="AH3495" s="98"/>
      <c r="AI3495" s="98"/>
      <c r="AJ3495" s="98"/>
      <c r="AK3495" s="98"/>
    </row>
    <row r="3496" ht="14.25">
      <c r="A3496" s="98"/>
      <c r="B3496" s="98"/>
      <c r="C3496" s="98"/>
      <c r="D3496" s="98"/>
      <c r="E3496" s="98"/>
      <c r="F3496" s="98"/>
      <c r="G3496" s="98"/>
      <c r="H3496" s="98"/>
      <c r="I3496" s="98"/>
      <c r="J3496" s="98"/>
      <c r="K3496" s="98"/>
      <c r="L3496" s="98"/>
      <c r="M3496" s="98"/>
      <c r="R3496" s="98"/>
      <c r="S3496" s="98"/>
      <c r="T3496" s="98"/>
      <c r="U3496" s="98"/>
      <c r="V3496" s="98"/>
      <c r="W3496" s="98"/>
      <c r="X3496" s="98"/>
      <c r="Y3496" s="98"/>
      <c r="Z3496" s="98"/>
      <c r="AA3496" s="98"/>
      <c r="AE3496" s="98"/>
      <c r="AF3496" s="98"/>
      <c r="AG3496" s="98"/>
      <c r="AH3496" s="98"/>
      <c r="AI3496" s="98"/>
      <c r="AJ3496" s="98"/>
      <c r="AK3496" s="98"/>
    </row>
    <row r="3497" ht="14.25">
      <c r="A3497" s="98"/>
      <c r="B3497" s="98"/>
      <c r="C3497" s="98"/>
      <c r="D3497" s="98"/>
      <c r="E3497" s="98"/>
      <c r="F3497" s="98"/>
      <c r="G3497" s="98"/>
      <c r="H3497" s="98"/>
      <c r="I3497" s="98"/>
      <c r="J3497" s="98"/>
      <c r="K3497" s="98"/>
      <c r="L3497" s="98"/>
      <c r="M3497" s="98"/>
      <c r="R3497" s="98"/>
      <c r="S3497" s="98"/>
      <c r="T3497" s="98"/>
      <c r="U3497" s="98"/>
      <c r="V3497" s="98"/>
      <c r="W3497" s="98"/>
      <c r="X3497" s="98"/>
      <c r="Y3497" s="98"/>
      <c r="Z3497" s="98"/>
      <c r="AA3497" s="98"/>
      <c r="AE3497" s="98"/>
      <c r="AF3497" s="98"/>
      <c r="AG3497" s="98"/>
      <c r="AH3497" s="98"/>
      <c r="AI3497" s="98"/>
      <c r="AJ3497" s="98"/>
      <c r="AK3497" s="98"/>
    </row>
    <row r="3498" ht="14.25">
      <c r="A3498" s="98"/>
      <c r="B3498" s="98"/>
      <c r="C3498" s="98"/>
      <c r="D3498" s="98"/>
      <c r="E3498" s="98"/>
      <c r="F3498" s="98"/>
      <c r="G3498" s="98"/>
      <c r="H3498" s="98"/>
      <c r="I3498" s="98"/>
      <c r="J3498" s="98"/>
      <c r="K3498" s="98"/>
      <c r="L3498" s="98"/>
      <c r="M3498" s="98"/>
      <c r="R3498" s="98"/>
      <c r="S3498" s="98"/>
      <c r="T3498" s="98"/>
      <c r="U3498" s="98"/>
      <c r="V3498" s="98"/>
      <c r="W3498" s="98"/>
      <c r="X3498" s="98"/>
      <c r="Y3498" s="98"/>
      <c r="Z3498" s="98"/>
      <c r="AA3498" s="98"/>
      <c r="AE3498" s="98"/>
      <c r="AF3498" s="98"/>
      <c r="AG3498" s="98"/>
      <c r="AH3498" s="98"/>
      <c r="AI3498" s="98"/>
      <c r="AJ3498" s="98"/>
      <c r="AK3498" s="98"/>
    </row>
    <row r="3499" ht="14.25">
      <c r="A3499" s="98"/>
      <c r="B3499" s="98"/>
      <c r="C3499" s="98"/>
      <c r="D3499" s="98"/>
      <c r="E3499" s="98"/>
      <c r="F3499" s="98"/>
      <c r="G3499" s="98"/>
      <c r="H3499" s="98"/>
      <c r="I3499" s="98"/>
      <c r="J3499" s="98"/>
      <c r="K3499" s="98"/>
      <c r="L3499" s="98"/>
      <c r="M3499" s="98"/>
      <c r="R3499" s="98"/>
      <c r="S3499" s="98"/>
      <c r="T3499" s="98"/>
      <c r="U3499" s="98"/>
      <c r="V3499" s="98"/>
      <c r="W3499" s="98"/>
      <c r="X3499" s="98"/>
      <c r="Y3499" s="98"/>
      <c r="Z3499" s="98"/>
      <c r="AA3499" s="98"/>
      <c r="AE3499" s="98"/>
      <c r="AF3499" s="98"/>
      <c r="AG3499" s="98"/>
      <c r="AH3499" s="98"/>
      <c r="AI3499" s="98"/>
      <c r="AJ3499" s="98"/>
      <c r="AK3499" s="98"/>
    </row>
    <row r="3500" ht="14.25">
      <c r="A3500" s="98"/>
      <c r="B3500" s="98"/>
      <c r="C3500" s="98"/>
      <c r="D3500" s="98"/>
      <c r="E3500" s="98"/>
      <c r="F3500" s="98"/>
      <c r="G3500" s="98"/>
      <c r="H3500" s="98"/>
      <c r="I3500" s="98"/>
      <c r="J3500" s="98"/>
      <c r="K3500" s="98"/>
      <c r="L3500" s="98"/>
      <c r="M3500" s="98"/>
      <c r="R3500" s="98"/>
      <c r="S3500" s="98"/>
      <c r="T3500" s="98"/>
      <c r="U3500" s="98"/>
      <c r="V3500" s="98"/>
      <c r="W3500" s="98"/>
      <c r="X3500" s="98"/>
      <c r="Y3500" s="98"/>
      <c r="Z3500" s="98"/>
      <c r="AA3500" s="98"/>
      <c r="AE3500" s="98"/>
      <c r="AF3500" s="98"/>
      <c r="AG3500" s="98"/>
      <c r="AH3500" s="98"/>
      <c r="AI3500" s="98"/>
      <c r="AJ3500" s="98"/>
      <c r="AK3500" s="98"/>
    </row>
    <row r="3501" ht="14.25">
      <c r="A3501" s="98"/>
      <c r="B3501" s="98"/>
      <c r="C3501" s="98"/>
      <c r="D3501" s="98"/>
      <c r="E3501" s="98"/>
      <c r="F3501" s="98"/>
      <c r="G3501" s="98"/>
      <c r="H3501" s="98"/>
      <c r="I3501" s="98"/>
      <c r="J3501" s="98"/>
      <c r="K3501" s="98"/>
      <c r="L3501" s="98"/>
      <c r="M3501" s="98"/>
      <c r="R3501" s="98"/>
      <c r="S3501" s="98"/>
      <c r="T3501" s="98"/>
      <c r="U3501" s="98"/>
      <c r="V3501" s="98"/>
      <c r="W3501" s="98"/>
      <c r="X3501" s="98"/>
      <c r="Y3501" s="98"/>
      <c r="Z3501" s="98"/>
      <c r="AA3501" s="98"/>
      <c r="AE3501" s="98"/>
      <c r="AF3501" s="98"/>
      <c r="AG3501" s="98"/>
      <c r="AH3501" s="98"/>
      <c r="AI3501" s="98"/>
      <c r="AJ3501" s="98"/>
      <c r="AK3501" s="98"/>
    </row>
    <row r="3502" ht="14.25">
      <c r="A3502" s="98"/>
      <c r="B3502" s="98"/>
      <c r="C3502" s="98"/>
      <c r="D3502" s="98"/>
      <c r="E3502" s="98"/>
      <c r="F3502" s="98"/>
      <c r="G3502" s="98"/>
      <c r="H3502" s="98"/>
      <c r="I3502" s="98"/>
      <c r="J3502" s="98"/>
      <c r="K3502" s="98"/>
      <c r="L3502" s="98"/>
      <c r="M3502" s="98"/>
      <c r="R3502" s="98"/>
      <c r="S3502" s="98"/>
      <c r="T3502" s="98"/>
      <c r="U3502" s="98"/>
      <c r="V3502" s="98"/>
      <c r="W3502" s="98"/>
      <c r="X3502" s="98"/>
      <c r="Y3502" s="98"/>
      <c r="Z3502" s="98"/>
      <c r="AA3502" s="98"/>
      <c r="AE3502" s="98"/>
      <c r="AF3502" s="98"/>
      <c r="AG3502" s="98"/>
      <c r="AH3502" s="98"/>
      <c r="AI3502" s="98"/>
      <c r="AJ3502" s="98"/>
      <c r="AK3502" s="98"/>
    </row>
    <row r="3503" ht="14.25">
      <c r="A3503" s="98"/>
      <c r="B3503" s="98"/>
      <c r="C3503" s="98"/>
      <c r="D3503" s="98"/>
      <c r="E3503" s="98"/>
      <c r="F3503" s="98"/>
      <c r="G3503" s="98"/>
      <c r="H3503" s="98"/>
      <c r="I3503" s="98"/>
      <c r="J3503" s="98"/>
      <c r="K3503" s="98"/>
      <c r="L3503" s="98"/>
      <c r="M3503" s="98"/>
      <c r="R3503" s="98"/>
      <c r="S3503" s="98"/>
      <c r="T3503" s="98"/>
      <c r="U3503" s="98"/>
      <c r="V3503" s="98"/>
      <c r="W3503" s="98"/>
      <c r="X3503" s="98"/>
      <c r="Y3503" s="98"/>
      <c r="Z3503" s="98"/>
      <c r="AA3503" s="98"/>
      <c r="AE3503" s="98"/>
      <c r="AF3503" s="98"/>
      <c r="AG3503" s="98"/>
      <c r="AH3503" s="98"/>
      <c r="AI3503" s="98"/>
      <c r="AJ3503" s="98"/>
      <c r="AK3503" s="98"/>
    </row>
    <row r="3504" ht="14.25">
      <c r="A3504" s="98"/>
      <c r="B3504" s="98"/>
      <c r="C3504" s="98"/>
      <c r="D3504" s="98"/>
      <c r="E3504" s="98"/>
      <c r="F3504" s="98"/>
      <c r="G3504" s="98"/>
      <c r="H3504" s="98"/>
      <c r="I3504" s="98"/>
      <c r="J3504" s="98"/>
      <c r="K3504" s="98"/>
      <c r="L3504" s="98"/>
      <c r="M3504" s="98"/>
      <c r="R3504" s="98"/>
      <c r="S3504" s="98"/>
      <c r="T3504" s="98"/>
      <c r="U3504" s="98"/>
      <c r="V3504" s="98"/>
      <c r="W3504" s="98"/>
      <c r="X3504" s="98"/>
      <c r="Y3504" s="98"/>
      <c r="Z3504" s="98"/>
      <c r="AA3504" s="98"/>
      <c r="AE3504" s="98"/>
      <c r="AF3504" s="98"/>
      <c r="AG3504" s="98"/>
      <c r="AH3504" s="98"/>
      <c r="AI3504" s="98"/>
      <c r="AJ3504" s="98"/>
      <c r="AK3504" s="98"/>
    </row>
    <row r="3505" ht="14.25">
      <c r="A3505" s="98"/>
      <c r="B3505" s="98"/>
      <c r="C3505" s="98"/>
      <c r="D3505" s="98"/>
      <c r="E3505" s="98"/>
      <c r="F3505" s="98"/>
      <c r="G3505" s="98"/>
      <c r="H3505" s="98"/>
      <c r="I3505" s="98"/>
      <c r="J3505" s="98"/>
      <c r="K3505" s="98"/>
      <c r="L3505" s="98"/>
      <c r="M3505" s="98"/>
      <c r="R3505" s="98"/>
      <c r="S3505" s="98"/>
      <c r="T3505" s="98"/>
      <c r="U3505" s="98"/>
      <c r="V3505" s="98"/>
      <c r="W3505" s="98"/>
      <c r="X3505" s="98"/>
      <c r="Y3505" s="98"/>
      <c r="Z3505" s="98"/>
      <c r="AA3505" s="98"/>
      <c r="AE3505" s="98"/>
      <c r="AF3505" s="98"/>
      <c r="AG3505" s="98"/>
      <c r="AH3505" s="98"/>
      <c r="AI3505" s="98"/>
      <c r="AJ3505" s="98"/>
      <c r="AK3505" s="98"/>
    </row>
    <row r="3506" ht="14.25">
      <c r="A3506" s="98"/>
      <c r="B3506" s="98"/>
      <c r="C3506" s="98"/>
      <c r="D3506" s="98"/>
      <c r="E3506" s="98"/>
      <c r="F3506" s="98"/>
      <c r="G3506" s="98"/>
      <c r="H3506" s="98"/>
      <c r="I3506" s="98"/>
      <c r="J3506" s="98"/>
      <c r="K3506" s="98"/>
      <c r="L3506" s="98"/>
      <c r="M3506" s="98"/>
      <c r="R3506" s="98"/>
      <c r="S3506" s="98"/>
      <c r="T3506" s="98"/>
      <c r="U3506" s="98"/>
      <c r="V3506" s="98"/>
      <c r="W3506" s="98"/>
      <c r="X3506" s="98"/>
      <c r="Y3506" s="98"/>
      <c r="Z3506" s="98"/>
      <c r="AA3506" s="98"/>
      <c r="AE3506" s="98"/>
      <c r="AF3506" s="98"/>
      <c r="AG3506" s="98"/>
      <c r="AH3506" s="98"/>
      <c r="AI3506" s="98"/>
      <c r="AJ3506" s="98"/>
      <c r="AK3506" s="98"/>
    </row>
    <row r="3507" ht="14.25">
      <c r="A3507" s="98"/>
      <c r="B3507" s="98"/>
      <c r="C3507" s="98"/>
      <c r="D3507" s="98"/>
      <c r="E3507" s="98"/>
      <c r="F3507" s="98"/>
      <c r="G3507" s="98"/>
      <c r="H3507" s="98"/>
      <c r="I3507" s="98"/>
      <c r="J3507" s="98"/>
      <c r="K3507" s="98"/>
      <c r="L3507" s="98"/>
      <c r="M3507" s="98"/>
      <c r="R3507" s="98"/>
      <c r="S3507" s="98"/>
      <c r="T3507" s="98"/>
      <c r="U3507" s="98"/>
      <c r="V3507" s="98"/>
      <c r="W3507" s="98"/>
      <c r="X3507" s="98"/>
      <c r="Y3507" s="98"/>
      <c r="Z3507" s="98"/>
      <c r="AA3507" s="98"/>
      <c r="AE3507" s="98"/>
      <c r="AF3507" s="98"/>
      <c r="AG3507" s="98"/>
      <c r="AH3507" s="98"/>
      <c r="AI3507" s="98"/>
      <c r="AJ3507" s="98"/>
      <c r="AK3507" s="98"/>
    </row>
    <row r="3508" ht="14.25">
      <c r="A3508" s="98"/>
      <c r="B3508" s="98"/>
      <c r="C3508" s="98"/>
      <c r="D3508" s="98"/>
      <c r="E3508" s="98"/>
      <c r="F3508" s="98"/>
      <c r="G3508" s="98"/>
      <c r="H3508" s="98"/>
      <c r="I3508" s="98"/>
      <c r="J3508" s="98"/>
      <c r="K3508" s="98"/>
      <c r="L3508" s="98"/>
      <c r="M3508" s="98"/>
      <c r="R3508" s="98"/>
      <c r="S3508" s="98"/>
      <c r="T3508" s="98"/>
      <c r="U3508" s="98"/>
      <c r="V3508" s="98"/>
      <c r="W3508" s="98"/>
      <c r="X3508" s="98"/>
      <c r="Y3508" s="98"/>
      <c r="Z3508" s="98"/>
      <c r="AA3508" s="98"/>
      <c r="AE3508" s="98"/>
      <c r="AF3508" s="98"/>
      <c r="AG3508" s="98"/>
      <c r="AH3508" s="98"/>
      <c r="AI3508" s="98"/>
      <c r="AJ3508" s="98"/>
      <c r="AK3508" s="98"/>
    </row>
    <row r="3509" ht="14.25">
      <c r="A3509" s="98"/>
      <c r="B3509" s="98"/>
      <c r="C3509" s="98"/>
      <c r="D3509" s="98"/>
      <c r="E3509" s="98"/>
      <c r="F3509" s="98"/>
      <c r="G3509" s="98"/>
      <c r="H3509" s="98"/>
      <c r="I3509" s="98"/>
      <c r="J3509" s="98"/>
      <c r="K3509" s="98"/>
      <c r="L3509" s="98"/>
      <c r="M3509" s="98"/>
      <c r="R3509" s="98"/>
      <c r="S3509" s="98"/>
      <c r="T3509" s="98"/>
      <c r="U3509" s="98"/>
      <c r="V3509" s="98"/>
      <c r="W3509" s="98"/>
      <c r="X3509" s="98"/>
      <c r="Y3509" s="98"/>
      <c r="Z3509" s="98"/>
      <c r="AA3509" s="98"/>
      <c r="AE3509" s="98"/>
      <c r="AF3509" s="98"/>
      <c r="AG3509" s="98"/>
      <c r="AH3509" s="98"/>
      <c r="AI3509" s="98"/>
      <c r="AJ3509" s="98"/>
      <c r="AK3509" s="98"/>
    </row>
    <row r="3510" ht="14.25">
      <c r="A3510" s="98"/>
      <c r="B3510" s="98"/>
      <c r="C3510" s="98"/>
      <c r="D3510" s="98"/>
      <c r="E3510" s="98"/>
      <c r="F3510" s="98"/>
      <c r="G3510" s="98"/>
      <c r="H3510" s="98"/>
      <c r="I3510" s="98"/>
      <c r="J3510" s="98"/>
      <c r="K3510" s="98"/>
      <c r="L3510" s="98"/>
      <c r="M3510" s="98"/>
      <c r="R3510" s="98"/>
      <c r="S3510" s="98"/>
      <c r="T3510" s="98"/>
      <c r="U3510" s="98"/>
      <c r="V3510" s="98"/>
      <c r="W3510" s="98"/>
      <c r="X3510" s="98"/>
      <c r="Y3510" s="98"/>
      <c r="Z3510" s="98"/>
      <c r="AA3510" s="98"/>
      <c r="AE3510" s="98"/>
      <c r="AF3510" s="98"/>
      <c r="AG3510" s="98"/>
      <c r="AH3510" s="98"/>
      <c r="AI3510" s="98"/>
      <c r="AJ3510" s="98"/>
      <c r="AK3510" s="98"/>
    </row>
    <row r="3511" ht="14.25">
      <c r="A3511" s="98"/>
      <c r="B3511" s="98"/>
      <c r="C3511" s="98"/>
      <c r="D3511" s="98"/>
      <c r="E3511" s="98"/>
      <c r="F3511" s="98"/>
      <c r="G3511" s="98"/>
      <c r="H3511" s="98"/>
      <c r="I3511" s="98"/>
      <c r="J3511" s="98"/>
      <c r="K3511" s="98"/>
      <c r="L3511" s="98"/>
      <c r="M3511" s="98"/>
      <c r="R3511" s="98"/>
      <c r="S3511" s="98"/>
      <c r="T3511" s="98"/>
      <c r="U3511" s="98"/>
      <c r="V3511" s="98"/>
      <c r="W3511" s="98"/>
      <c r="X3511" s="98"/>
      <c r="Y3511" s="98"/>
      <c r="Z3511" s="98"/>
      <c r="AA3511" s="98"/>
      <c r="AE3511" s="98"/>
      <c r="AF3511" s="98"/>
      <c r="AG3511" s="98"/>
      <c r="AH3511" s="98"/>
      <c r="AI3511" s="98"/>
      <c r="AJ3511" s="98"/>
      <c r="AK3511" s="98"/>
    </row>
    <row r="3512" ht="14.25">
      <c r="A3512" s="98"/>
      <c r="B3512" s="98"/>
      <c r="C3512" s="98"/>
      <c r="D3512" s="98"/>
      <c r="E3512" s="98"/>
      <c r="F3512" s="98"/>
      <c r="G3512" s="98"/>
      <c r="H3512" s="98"/>
      <c r="I3512" s="98"/>
      <c r="J3512" s="98"/>
      <c r="K3512" s="98"/>
      <c r="L3512" s="98"/>
      <c r="M3512" s="98"/>
      <c r="R3512" s="98"/>
      <c r="S3512" s="98"/>
      <c r="T3512" s="98"/>
      <c r="U3512" s="98"/>
      <c r="V3512" s="98"/>
      <c r="W3512" s="98"/>
      <c r="X3512" s="98"/>
      <c r="Y3512" s="98"/>
      <c r="Z3512" s="98"/>
      <c r="AA3512" s="98"/>
      <c r="AE3512" s="98"/>
      <c r="AF3512" s="98"/>
      <c r="AG3512" s="98"/>
      <c r="AH3512" s="98"/>
      <c r="AI3512" s="98"/>
      <c r="AJ3512" s="98"/>
      <c r="AK3512" s="98"/>
    </row>
    <row r="3513" ht="14.25">
      <c r="A3513" s="98"/>
      <c r="B3513" s="98"/>
      <c r="C3513" s="98"/>
      <c r="D3513" s="98"/>
      <c r="E3513" s="98"/>
      <c r="F3513" s="98"/>
      <c r="G3513" s="98"/>
      <c r="H3513" s="98"/>
      <c r="I3513" s="98"/>
      <c r="J3513" s="98"/>
      <c r="K3513" s="98"/>
      <c r="L3513" s="98"/>
      <c r="M3513" s="98"/>
      <c r="R3513" s="98"/>
      <c r="S3513" s="98"/>
      <c r="T3513" s="98"/>
      <c r="U3513" s="98"/>
      <c r="V3513" s="98"/>
      <c r="W3513" s="98"/>
      <c r="X3513" s="98"/>
      <c r="Y3513" s="98"/>
      <c r="Z3513" s="98"/>
      <c r="AA3513" s="98"/>
      <c r="AE3513" s="98"/>
      <c r="AF3513" s="98"/>
      <c r="AG3513" s="98"/>
      <c r="AH3513" s="98"/>
      <c r="AI3513" s="98"/>
      <c r="AJ3513" s="98"/>
      <c r="AK3513" s="98"/>
    </row>
    <row r="3514" ht="14.25">
      <c r="A3514" s="98"/>
      <c r="B3514" s="98"/>
      <c r="C3514" s="98"/>
      <c r="D3514" s="98"/>
      <c r="E3514" s="98"/>
      <c r="F3514" s="98"/>
      <c r="G3514" s="98"/>
      <c r="H3514" s="98"/>
      <c r="I3514" s="98"/>
      <c r="J3514" s="98"/>
      <c r="K3514" s="98"/>
      <c r="L3514" s="98"/>
      <c r="M3514" s="98"/>
      <c r="R3514" s="98"/>
      <c r="S3514" s="98"/>
      <c r="T3514" s="98"/>
      <c r="U3514" s="98"/>
      <c r="V3514" s="98"/>
      <c r="W3514" s="98"/>
      <c r="X3514" s="98"/>
      <c r="Y3514" s="98"/>
      <c r="Z3514" s="98"/>
      <c r="AA3514" s="98"/>
      <c r="AE3514" s="98"/>
      <c r="AF3514" s="98"/>
      <c r="AG3514" s="98"/>
      <c r="AH3514" s="98"/>
      <c r="AI3514" s="98"/>
      <c r="AJ3514" s="98"/>
      <c r="AK3514" s="98"/>
    </row>
    <row r="3515" ht="14.25">
      <c r="A3515" s="98"/>
      <c r="B3515" s="98"/>
      <c r="C3515" s="98"/>
      <c r="D3515" s="98"/>
      <c r="E3515" s="98"/>
      <c r="F3515" s="98"/>
      <c r="G3515" s="98"/>
      <c r="H3515" s="98"/>
      <c r="I3515" s="98"/>
      <c r="J3515" s="98"/>
      <c r="K3515" s="98"/>
      <c r="L3515" s="98"/>
      <c r="M3515" s="98"/>
      <c r="R3515" s="98"/>
      <c r="S3515" s="98"/>
      <c r="T3515" s="98"/>
      <c r="U3515" s="98"/>
      <c r="V3515" s="98"/>
      <c r="W3515" s="98"/>
      <c r="X3515" s="98"/>
      <c r="Y3515" s="98"/>
      <c r="Z3515" s="98"/>
      <c r="AA3515" s="98"/>
      <c r="AE3515" s="98"/>
      <c r="AF3515" s="98"/>
      <c r="AG3515" s="98"/>
      <c r="AH3515" s="98"/>
      <c r="AI3515" s="98"/>
      <c r="AJ3515" s="98"/>
      <c r="AK3515" s="98"/>
    </row>
    <row r="3516" ht="14.25">
      <c r="A3516" s="98"/>
      <c r="B3516" s="98"/>
      <c r="C3516" s="98"/>
      <c r="D3516" s="98"/>
      <c r="E3516" s="98"/>
      <c r="F3516" s="98"/>
      <c r="G3516" s="98"/>
      <c r="H3516" s="98"/>
      <c r="I3516" s="98"/>
      <c r="J3516" s="98"/>
      <c r="K3516" s="98"/>
      <c r="L3516" s="98"/>
      <c r="M3516" s="98"/>
      <c r="R3516" s="98"/>
      <c r="S3516" s="98"/>
      <c r="T3516" s="98"/>
      <c r="U3516" s="98"/>
      <c r="V3516" s="98"/>
      <c r="W3516" s="98"/>
      <c r="X3516" s="98"/>
      <c r="Y3516" s="98"/>
      <c r="Z3516" s="98"/>
      <c r="AA3516" s="98"/>
      <c r="AE3516" s="98"/>
      <c r="AF3516" s="98"/>
      <c r="AG3516" s="98"/>
      <c r="AH3516" s="98"/>
      <c r="AI3516" s="98"/>
      <c r="AJ3516" s="98"/>
      <c r="AK3516" s="98"/>
    </row>
    <row r="3517" ht="14.25">
      <c r="A3517" s="98"/>
      <c r="B3517" s="98"/>
      <c r="C3517" s="98"/>
      <c r="D3517" s="98"/>
      <c r="E3517" s="98"/>
      <c r="F3517" s="98"/>
      <c r="G3517" s="98"/>
      <c r="H3517" s="98"/>
      <c r="I3517" s="98"/>
      <c r="J3517" s="98"/>
      <c r="K3517" s="98"/>
      <c r="L3517" s="98"/>
      <c r="M3517" s="98"/>
      <c r="R3517" s="98"/>
      <c r="S3517" s="98"/>
      <c r="T3517" s="98"/>
      <c r="U3517" s="98"/>
      <c r="V3517" s="98"/>
      <c r="W3517" s="98"/>
      <c r="X3517" s="98"/>
      <c r="Y3517" s="98"/>
      <c r="Z3517" s="98"/>
      <c r="AA3517" s="98"/>
      <c r="AE3517" s="98"/>
      <c r="AF3517" s="98"/>
      <c r="AG3517" s="98"/>
      <c r="AH3517" s="98"/>
      <c r="AI3517" s="98"/>
      <c r="AJ3517" s="98"/>
      <c r="AK3517" s="98"/>
    </row>
    <row r="3518" ht="14.25">
      <c r="A3518" s="98"/>
      <c r="B3518" s="98"/>
      <c r="C3518" s="98"/>
      <c r="D3518" s="98"/>
      <c r="E3518" s="98"/>
      <c r="F3518" s="98"/>
      <c r="G3518" s="98"/>
      <c r="H3518" s="98"/>
      <c r="I3518" s="98"/>
      <c r="J3518" s="98"/>
      <c r="K3518" s="98"/>
      <c r="L3518" s="98"/>
      <c r="M3518" s="98"/>
      <c r="R3518" s="98"/>
      <c r="S3518" s="98"/>
      <c r="T3518" s="98"/>
      <c r="U3518" s="98"/>
      <c r="V3518" s="98"/>
      <c r="W3518" s="98"/>
      <c r="X3518" s="98"/>
      <c r="Y3518" s="98"/>
      <c r="Z3518" s="98"/>
      <c r="AA3518" s="98"/>
      <c r="AE3518" s="98"/>
      <c r="AF3518" s="98"/>
      <c r="AG3518" s="98"/>
      <c r="AH3518" s="98"/>
      <c r="AI3518" s="98"/>
      <c r="AJ3518" s="98"/>
      <c r="AK3518" s="98"/>
    </row>
    <row r="3519" ht="14.25">
      <c r="A3519" s="98"/>
      <c r="B3519" s="98"/>
      <c r="C3519" s="98"/>
      <c r="D3519" s="98"/>
      <c r="E3519" s="98"/>
      <c r="F3519" s="98"/>
      <c r="G3519" s="98"/>
      <c r="H3519" s="98"/>
      <c r="I3519" s="98"/>
      <c r="J3519" s="98"/>
      <c r="K3519" s="98"/>
      <c r="L3519" s="98"/>
      <c r="M3519" s="98"/>
      <c r="R3519" s="98"/>
      <c r="S3519" s="98"/>
      <c r="T3519" s="98"/>
      <c r="U3519" s="98"/>
      <c r="V3519" s="98"/>
      <c r="W3519" s="98"/>
      <c r="X3519" s="98"/>
      <c r="Y3519" s="98"/>
      <c r="Z3519" s="98"/>
      <c r="AA3519" s="98"/>
      <c r="AE3519" s="98"/>
      <c r="AF3519" s="98"/>
      <c r="AG3519" s="98"/>
      <c r="AH3519" s="98"/>
      <c r="AI3519" s="98"/>
      <c r="AJ3519" s="98"/>
      <c r="AK3519" s="98"/>
    </row>
    <row r="3520" ht="14.25">
      <c r="A3520" s="98"/>
      <c r="B3520" s="98"/>
      <c r="C3520" s="98"/>
      <c r="D3520" s="98"/>
      <c r="E3520" s="98"/>
      <c r="F3520" s="98"/>
      <c r="G3520" s="98"/>
      <c r="H3520" s="98"/>
      <c r="I3520" s="98"/>
      <c r="J3520" s="98"/>
      <c r="K3520" s="98"/>
      <c r="L3520" s="98"/>
      <c r="M3520" s="98"/>
      <c r="R3520" s="98"/>
      <c r="S3520" s="98"/>
      <c r="T3520" s="98"/>
      <c r="U3520" s="98"/>
      <c r="V3520" s="98"/>
      <c r="W3520" s="98"/>
      <c r="X3520" s="98"/>
      <c r="Y3520" s="98"/>
      <c r="Z3520" s="98"/>
      <c r="AA3520" s="98"/>
      <c r="AE3520" s="98"/>
      <c r="AF3520" s="98"/>
      <c r="AG3520" s="98"/>
      <c r="AH3520" s="98"/>
      <c r="AI3520" s="98"/>
      <c r="AJ3520" s="98"/>
      <c r="AK3520" s="98"/>
    </row>
    <row r="3521" ht="14.25">
      <c r="A3521" s="98"/>
      <c r="B3521" s="98"/>
      <c r="C3521" s="98"/>
      <c r="D3521" s="98"/>
      <c r="E3521" s="98"/>
      <c r="F3521" s="98"/>
      <c r="G3521" s="98"/>
      <c r="H3521" s="98"/>
      <c r="I3521" s="98"/>
      <c r="J3521" s="98"/>
      <c r="K3521" s="98"/>
      <c r="L3521" s="98"/>
      <c r="M3521" s="98"/>
      <c r="R3521" s="98"/>
      <c r="S3521" s="98"/>
      <c r="T3521" s="98"/>
      <c r="U3521" s="98"/>
      <c r="V3521" s="98"/>
      <c r="W3521" s="98"/>
      <c r="X3521" s="98"/>
      <c r="Y3521" s="98"/>
      <c r="Z3521" s="98"/>
      <c r="AA3521" s="98"/>
      <c r="AE3521" s="98"/>
      <c r="AF3521" s="98"/>
      <c r="AG3521" s="98"/>
      <c r="AH3521" s="98"/>
      <c r="AI3521" s="98"/>
      <c r="AJ3521" s="98"/>
      <c r="AK3521" s="98"/>
    </row>
    <row r="3522" ht="14.25">
      <c r="A3522" s="98"/>
      <c r="B3522" s="98"/>
      <c r="C3522" s="98"/>
      <c r="D3522" s="98"/>
      <c r="E3522" s="98"/>
      <c r="F3522" s="98"/>
      <c r="G3522" s="98"/>
      <c r="H3522" s="98"/>
      <c r="I3522" s="98"/>
      <c r="J3522" s="98"/>
      <c r="K3522" s="98"/>
      <c r="L3522" s="98"/>
      <c r="M3522" s="98"/>
      <c r="R3522" s="98"/>
      <c r="S3522" s="98"/>
      <c r="T3522" s="98"/>
      <c r="U3522" s="98"/>
      <c r="V3522" s="98"/>
      <c r="W3522" s="98"/>
      <c r="X3522" s="98"/>
      <c r="Y3522" s="98"/>
      <c r="Z3522" s="98"/>
      <c r="AA3522" s="98"/>
      <c r="AE3522" s="98"/>
      <c r="AF3522" s="98"/>
      <c r="AG3522" s="98"/>
      <c r="AH3522" s="98"/>
      <c r="AI3522" s="98"/>
      <c r="AJ3522" s="98"/>
      <c r="AK3522" s="98"/>
    </row>
    <row r="3523" ht="14.25">
      <c r="A3523" s="98"/>
      <c r="B3523" s="98"/>
      <c r="C3523" s="98"/>
      <c r="D3523" s="98"/>
      <c r="E3523" s="98"/>
      <c r="F3523" s="98"/>
      <c r="G3523" s="98"/>
      <c r="H3523" s="98"/>
      <c r="I3523" s="98"/>
      <c r="J3523" s="98"/>
      <c r="K3523" s="98"/>
      <c r="L3523" s="98"/>
      <c r="M3523" s="98"/>
      <c r="R3523" s="98"/>
      <c r="S3523" s="98"/>
      <c r="T3523" s="98"/>
      <c r="U3523" s="98"/>
      <c r="V3523" s="98"/>
      <c r="W3523" s="98"/>
      <c r="X3523" s="98"/>
      <c r="Y3523" s="98"/>
      <c r="Z3523" s="98"/>
      <c r="AA3523" s="98"/>
      <c r="AE3523" s="98"/>
      <c r="AF3523" s="98"/>
      <c r="AG3523" s="98"/>
      <c r="AH3523" s="98"/>
      <c r="AI3523" s="98"/>
      <c r="AJ3523" s="98"/>
      <c r="AK3523" s="98"/>
    </row>
    <row r="3524" ht="14.25">
      <c r="A3524" s="98"/>
      <c r="B3524" s="98"/>
      <c r="C3524" s="98"/>
      <c r="D3524" s="98"/>
      <c r="E3524" s="98"/>
      <c r="F3524" s="98"/>
      <c r="G3524" s="98"/>
      <c r="H3524" s="98"/>
      <c r="I3524" s="98"/>
      <c r="J3524" s="98"/>
      <c r="K3524" s="98"/>
      <c r="L3524" s="98"/>
      <c r="M3524" s="98"/>
      <c r="R3524" s="98"/>
      <c r="S3524" s="98"/>
      <c r="T3524" s="98"/>
      <c r="U3524" s="98"/>
      <c r="V3524" s="98"/>
      <c r="W3524" s="98"/>
      <c r="X3524" s="98"/>
      <c r="Y3524" s="98"/>
      <c r="Z3524" s="98"/>
      <c r="AA3524" s="98"/>
      <c r="AE3524" s="98"/>
      <c r="AF3524" s="98"/>
      <c r="AG3524" s="98"/>
      <c r="AH3524" s="98"/>
      <c r="AI3524" s="98"/>
      <c r="AJ3524" s="98"/>
      <c r="AK3524" s="98"/>
    </row>
    <row r="3525" ht="14.25">
      <c r="A3525" s="98"/>
      <c r="B3525" s="98"/>
      <c r="C3525" s="98"/>
      <c r="D3525" s="98"/>
      <c r="E3525" s="98"/>
      <c r="F3525" s="98"/>
      <c r="G3525" s="98"/>
      <c r="H3525" s="98"/>
      <c r="I3525" s="98"/>
      <c r="J3525" s="98"/>
      <c r="K3525" s="98"/>
      <c r="L3525" s="98"/>
      <c r="M3525" s="98"/>
      <c r="R3525" s="98"/>
      <c r="S3525" s="98"/>
      <c r="T3525" s="98"/>
      <c r="U3525" s="98"/>
      <c r="V3525" s="98"/>
      <c r="W3525" s="98"/>
      <c r="X3525" s="98"/>
      <c r="Y3525" s="98"/>
      <c r="Z3525" s="98"/>
      <c r="AA3525" s="98"/>
      <c r="AE3525" s="98"/>
      <c r="AF3525" s="98"/>
      <c r="AG3525" s="98"/>
      <c r="AH3525" s="98"/>
      <c r="AI3525" s="98"/>
      <c r="AJ3525" s="98"/>
      <c r="AK3525" s="98"/>
    </row>
    <row r="3526" ht="14.25">
      <c r="A3526" s="98"/>
      <c r="B3526" s="98"/>
      <c r="C3526" s="98"/>
      <c r="D3526" s="98"/>
      <c r="E3526" s="98"/>
      <c r="F3526" s="98"/>
      <c r="G3526" s="98"/>
      <c r="H3526" s="98"/>
      <c r="I3526" s="98"/>
      <c r="J3526" s="98"/>
      <c r="K3526" s="98"/>
      <c r="L3526" s="98"/>
      <c r="M3526" s="98"/>
      <c r="R3526" s="98"/>
      <c r="S3526" s="98"/>
      <c r="T3526" s="98"/>
      <c r="U3526" s="98"/>
      <c r="V3526" s="98"/>
      <c r="W3526" s="98"/>
      <c r="X3526" s="98"/>
      <c r="Y3526" s="98"/>
      <c r="Z3526" s="98"/>
      <c r="AA3526" s="98"/>
      <c r="AE3526" s="98"/>
      <c r="AF3526" s="98"/>
      <c r="AG3526" s="98"/>
      <c r="AH3526" s="98"/>
      <c r="AI3526" s="98"/>
      <c r="AJ3526" s="98"/>
      <c r="AK3526" s="98"/>
    </row>
    <row r="3527" ht="14.25">
      <c r="A3527" s="98"/>
      <c r="B3527" s="98"/>
      <c r="C3527" s="98"/>
      <c r="D3527" s="98"/>
      <c r="E3527" s="98"/>
      <c r="F3527" s="98"/>
      <c r="G3527" s="98"/>
      <c r="H3527" s="98"/>
      <c r="I3527" s="98"/>
      <c r="J3527" s="98"/>
      <c r="K3527" s="98"/>
      <c r="L3527" s="98"/>
      <c r="M3527" s="98"/>
      <c r="R3527" s="98"/>
      <c r="S3527" s="98"/>
      <c r="T3527" s="98"/>
      <c r="U3527" s="98"/>
      <c r="V3527" s="98"/>
      <c r="W3527" s="98"/>
      <c r="X3527" s="98"/>
      <c r="Y3527" s="98"/>
      <c r="Z3527" s="98"/>
      <c r="AA3527" s="98"/>
      <c r="AE3527" s="98"/>
      <c r="AF3527" s="98"/>
      <c r="AG3527" s="98"/>
      <c r="AH3527" s="98"/>
      <c r="AI3527" s="98"/>
      <c r="AJ3527" s="98"/>
      <c r="AK3527" s="98"/>
    </row>
    <row r="3528" ht="14.25">
      <c r="A3528" s="98"/>
      <c r="B3528" s="98"/>
      <c r="C3528" s="98"/>
      <c r="D3528" s="98"/>
      <c r="E3528" s="98"/>
      <c r="F3528" s="98"/>
      <c r="G3528" s="98"/>
      <c r="H3528" s="98"/>
      <c r="I3528" s="98"/>
      <c r="J3528" s="98"/>
      <c r="K3528" s="98"/>
      <c r="L3528" s="98"/>
      <c r="M3528" s="98"/>
      <c r="R3528" s="98"/>
      <c r="S3528" s="98"/>
      <c r="T3528" s="98"/>
      <c r="U3528" s="98"/>
      <c r="V3528" s="98"/>
      <c r="W3528" s="98"/>
      <c r="X3528" s="98"/>
      <c r="Y3528" s="98"/>
      <c r="Z3528" s="98"/>
      <c r="AA3528" s="98"/>
      <c r="AE3528" s="98"/>
      <c r="AF3528" s="98"/>
      <c r="AG3528" s="98"/>
      <c r="AH3528" s="98"/>
      <c r="AI3528" s="98"/>
      <c r="AJ3528" s="98"/>
      <c r="AK3528" s="98"/>
    </row>
    <row r="3529" ht="14.25">
      <c r="A3529" s="98"/>
      <c r="B3529" s="98"/>
      <c r="C3529" s="98"/>
      <c r="D3529" s="98"/>
      <c r="E3529" s="98"/>
      <c r="F3529" s="98"/>
      <c r="G3529" s="98"/>
      <c r="H3529" s="98"/>
      <c r="I3529" s="98"/>
      <c r="J3529" s="98"/>
      <c r="K3529" s="98"/>
      <c r="L3529" s="98"/>
      <c r="M3529" s="98"/>
      <c r="R3529" s="98"/>
      <c r="S3529" s="98"/>
      <c r="T3529" s="98"/>
      <c r="U3529" s="98"/>
      <c r="V3529" s="98"/>
      <c r="W3529" s="98"/>
      <c r="X3529" s="98"/>
      <c r="Y3529" s="98"/>
      <c r="Z3529" s="98"/>
      <c r="AA3529" s="98"/>
      <c r="AE3529" s="98"/>
      <c r="AF3529" s="98"/>
      <c r="AG3529" s="98"/>
      <c r="AH3529" s="98"/>
      <c r="AI3529" s="98"/>
      <c r="AJ3529" s="98"/>
      <c r="AK3529" s="98"/>
    </row>
    <row r="3530" ht="14.25">
      <c r="A3530" s="98"/>
      <c r="B3530" s="98"/>
      <c r="C3530" s="98"/>
      <c r="D3530" s="98"/>
      <c r="E3530" s="98"/>
      <c r="F3530" s="98"/>
      <c r="G3530" s="98"/>
      <c r="H3530" s="98"/>
      <c r="I3530" s="98"/>
      <c r="J3530" s="98"/>
      <c r="K3530" s="98"/>
      <c r="L3530" s="98"/>
      <c r="M3530" s="98"/>
      <c r="R3530" s="98"/>
      <c r="S3530" s="98"/>
      <c r="T3530" s="98"/>
      <c r="U3530" s="98"/>
      <c r="V3530" s="98"/>
      <c r="W3530" s="98"/>
      <c r="X3530" s="98"/>
      <c r="Y3530" s="98"/>
      <c r="Z3530" s="98"/>
      <c r="AA3530" s="98"/>
      <c r="AE3530" s="98"/>
      <c r="AF3530" s="98"/>
      <c r="AG3530" s="98"/>
      <c r="AH3530" s="98"/>
      <c r="AI3530" s="98"/>
      <c r="AJ3530" s="98"/>
      <c r="AK3530" s="98"/>
    </row>
    <row r="3531" ht="14.25">
      <c r="A3531" s="98"/>
      <c r="B3531" s="98"/>
      <c r="C3531" s="98"/>
      <c r="D3531" s="98"/>
      <c r="E3531" s="98"/>
      <c r="F3531" s="98"/>
      <c r="G3531" s="98"/>
      <c r="H3531" s="98"/>
      <c r="I3531" s="98"/>
      <c r="J3531" s="98"/>
      <c r="K3531" s="98"/>
      <c r="L3531" s="98"/>
      <c r="M3531" s="98"/>
      <c r="R3531" s="98"/>
      <c r="S3531" s="98"/>
      <c r="T3531" s="98"/>
      <c r="U3531" s="98"/>
      <c r="V3531" s="98"/>
      <c r="W3531" s="98"/>
      <c r="X3531" s="98"/>
      <c r="Y3531" s="98"/>
      <c r="Z3531" s="98"/>
      <c r="AA3531" s="98"/>
      <c r="AE3531" s="98"/>
      <c r="AF3531" s="98"/>
      <c r="AG3531" s="98"/>
      <c r="AH3531" s="98"/>
      <c r="AI3531" s="98"/>
      <c r="AJ3531" s="98"/>
      <c r="AK3531" s="98"/>
    </row>
    <row r="3532" ht="14.25">
      <c r="A3532" s="98"/>
      <c r="B3532" s="98"/>
      <c r="C3532" s="98"/>
      <c r="D3532" s="98"/>
      <c r="E3532" s="98"/>
      <c r="F3532" s="98"/>
      <c r="G3532" s="98"/>
      <c r="H3532" s="98"/>
      <c r="I3532" s="98"/>
      <c r="J3532" s="98"/>
      <c r="K3532" s="98"/>
      <c r="L3532" s="98"/>
      <c r="M3532" s="98"/>
      <c r="R3532" s="98"/>
      <c r="S3532" s="98"/>
      <c r="T3532" s="98"/>
      <c r="U3532" s="98"/>
      <c r="V3532" s="98"/>
      <c r="W3532" s="98"/>
      <c r="X3532" s="98"/>
      <c r="Y3532" s="98"/>
      <c r="Z3532" s="98"/>
      <c r="AA3532" s="98"/>
      <c r="AE3532" s="98"/>
      <c r="AF3532" s="98"/>
      <c r="AG3532" s="98"/>
      <c r="AH3532" s="98"/>
      <c r="AI3532" s="98"/>
      <c r="AJ3532" s="98"/>
      <c r="AK3532" s="98"/>
    </row>
    <row r="3533" ht="14.25">
      <c r="A3533" s="98"/>
      <c r="B3533" s="98"/>
      <c r="C3533" s="98"/>
      <c r="D3533" s="98"/>
      <c r="E3533" s="98"/>
      <c r="F3533" s="98"/>
      <c r="G3533" s="98"/>
      <c r="H3533" s="98"/>
      <c r="I3533" s="98"/>
      <c r="J3533" s="98"/>
      <c r="K3533" s="98"/>
      <c r="L3533" s="98"/>
      <c r="M3533" s="98"/>
      <c r="R3533" s="98"/>
      <c r="S3533" s="98"/>
      <c r="T3533" s="98"/>
      <c r="U3533" s="98"/>
      <c r="V3533" s="98"/>
      <c r="W3533" s="98"/>
      <c r="X3533" s="98"/>
      <c r="Y3533" s="98"/>
      <c r="Z3533" s="98"/>
      <c r="AA3533" s="98"/>
      <c r="AE3533" s="98"/>
      <c r="AF3533" s="98"/>
      <c r="AG3533" s="98"/>
      <c r="AH3533" s="98"/>
      <c r="AI3533" s="98"/>
      <c r="AJ3533" s="98"/>
      <c r="AK3533" s="98"/>
    </row>
    <row r="3534" ht="14.25">
      <c r="A3534" s="98"/>
      <c r="B3534" s="98"/>
      <c r="C3534" s="98"/>
      <c r="D3534" s="98"/>
      <c r="E3534" s="98"/>
      <c r="F3534" s="98"/>
      <c r="G3534" s="98"/>
      <c r="H3534" s="98"/>
      <c r="I3534" s="98"/>
      <c r="J3534" s="98"/>
      <c r="K3534" s="98"/>
      <c r="L3534" s="98"/>
      <c r="M3534" s="98"/>
      <c r="R3534" s="98"/>
      <c r="S3534" s="98"/>
      <c r="T3534" s="98"/>
      <c r="U3534" s="98"/>
      <c r="V3534" s="98"/>
      <c r="W3534" s="98"/>
      <c r="X3534" s="98"/>
      <c r="Y3534" s="98"/>
      <c r="Z3534" s="98"/>
      <c r="AA3534" s="98"/>
      <c r="AE3534" s="98"/>
      <c r="AF3534" s="98"/>
      <c r="AG3534" s="98"/>
      <c r="AH3534" s="98"/>
      <c r="AI3534" s="98"/>
      <c r="AJ3534" s="98"/>
      <c r="AK3534" s="98"/>
    </row>
    <row r="3535" ht="14.25">
      <c r="A3535" s="98"/>
      <c r="B3535" s="98"/>
      <c r="C3535" s="98"/>
      <c r="D3535" s="98"/>
      <c r="E3535" s="98"/>
      <c r="F3535" s="98"/>
      <c r="G3535" s="98"/>
      <c r="H3535" s="98"/>
      <c r="I3535" s="98"/>
      <c r="J3535" s="98"/>
      <c r="K3535" s="98"/>
      <c r="L3535" s="98"/>
      <c r="M3535" s="98"/>
      <c r="R3535" s="98"/>
      <c r="S3535" s="98"/>
      <c r="T3535" s="98"/>
      <c r="U3535" s="98"/>
      <c r="V3535" s="98"/>
      <c r="W3535" s="98"/>
      <c r="X3535" s="98"/>
      <c r="Y3535" s="98"/>
      <c r="Z3535" s="98"/>
      <c r="AA3535" s="98"/>
      <c r="AE3535" s="98"/>
      <c r="AF3535" s="98"/>
      <c r="AG3535" s="98"/>
      <c r="AH3535" s="98"/>
      <c r="AI3535" s="98"/>
      <c r="AJ3535" s="98"/>
      <c r="AK3535" s="98"/>
    </row>
    <row r="3536" ht="14.25">
      <c r="A3536" s="98"/>
      <c r="B3536" s="98"/>
      <c r="C3536" s="98"/>
      <c r="D3536" s="98"/>
      <c r="E3536" s="98"/>
      <c r="F3536" s="98"/>
      <c r="G3536" s="98"/>
      <c r="H3536" s="98"/>
      <c r="I3536" s="98"/>
      <c r="J3536" s="98"/>
      <c r="K3536" s="98"/>
      <c r="L3536" s="98"/>
      <c r="M3536" s="98"/>
      <c r="R3536" s="98"/>
      <c r="S3536" s="98"/>
      <c r="T3536" s="98"/>
      <c r="U3536" s="98"/>
      <c r="V3536" s="98"/>
      <c r="W3536" s="98"/>
      <c r="X3536" s="98"/>
      <c r="Y3536" s="98"/>
      <c r="Z3536" s="98"/>
      <c r="AA3536" s="98"/>
      <c r="AE3536" s="98"/>
      <c r="AF3536" s="98"/>
      <c r="AG3536" s="98"/>
      <c r="AH3536" s="98"/>
      <c r="AI3536" s="98"/>
      <c r="AJ3536" s="98"/>
      <c r="AK3536" s="98"/>
    </row>
    <row r="3537" ht="14.25">
      <c r="A3537" s="98"/>
      <c r="B3537" s="98"/>
      <c r="C3537" s="98"/>
      <c r="D3537" s="98"/>
      <c r="E3537" s="98"/>
      <c r="F3537" s="98"/>
      <c r="G3537" s="98"/>
      <c r="H3537" s="98"/>
      <c r="I3537" s="98"/>
      <c r="J3537" s="98"/>
      <c r="K3537" s="98"/>
      <c r="L3537" s="98"/>
      <c r="M3537" s="98"/>
      <c r="R3537" s="98"/>
      <c r="S3537" s="98"/>
      <c r="T3537" s="98"/>
      <c r="U3537" s="98"/>
      <c r="V3537" s="98"/>
      <c r="W3537" s="98"/>
      <c r="X3537" s="98"/>
      <c r="Y3537" s="98"/>
      <c r="Z3537" s="98"/>
      <c r="AA3537" s="98"/>
      <c r="AE3537" s="98"/>
      <c r="AF3537" s="98"/>
      <c r="AG3537" s="98"/>
      <c r="AH3537" s="98"/>
      <c r="AI3537" s="98"/>
      <c r="AJ3537" s="98"/>
      <c r="AK3537" s="98"/>
    </row>
    <row r="3538" ht="14.25">
      <c r="A3538" s="98"/>
      <c r="B3538" s="98"/>
      <c r="C3538" s="98"/>
      <c r="D3538" s="98"/>
      <c r="E3538" s="98"/>
      <c r="F3538" s="98"/>
      <c r="G3538" s="98"/>
      <c r="H3538" s="98"/>
      <c r="I3538" s="98"/>
      <c r="J3538" s="98"/>
      <c r="K3538" s="98"/>
      <c r="L3538" s="98"/>
      <c r="M3538" s="98"/>
      <c r="R3538" s="98"/>
      <c r="S3538" s="98"/>
      <c r="T3538" s="98"/>
      <c r="U3538" s="98"/>
      <c r="V3538" s="98"/>
      <c r="W3538" s="98"/>
      <c r="X3538" s="98"/>
      <c r="Y3538" s="98"/>
      <c r="Z3538" s="98"/>
      <c r="AA3538" s="98"/>
      <c r="AE3538" s="98"/>
      <c r="AF3538" s="98"/>
      <c r="AG3538" s="98"/>
      <c r="AH3538" s="98"/>
      <c r="AI3538" s="98"/>
      <c r="AJ3538" s="98"/>
      <c r="AK3538" s="98"/>
    </row>
    <row r="3539" ht="14.25">
      <c r="A3539" s="98"/>
      <c r="B3539" s="98"/>
      <c r="C3539" s="98"/>
      <c r="D3539" s="98"/>
      <c r="E3539" s="98"/>
      <c r="F3539" s="98"/>
      <c r="G3539" s="98"/>
      <c r="H3539" s="98"/>
      <c r="I3539" s="98"/>
      <c r="J3539" s="98"/>
      <c r="K3539" s="98"/>
      <c r="L3539" s="98"/>
      <c r="M3539" s="98"/>
      <c r="R3539" s="98"/>
      <c r="S3539" s="98"/>
      <c r="T3539" s="98"/>
      <c r="U3539" s="98"/>
      <c r="V3539" s="98"/>
      <c r="W3539" s="98"/>
      <c r="X3539" s="98"/>
      <c r="Y3539" s="98"/>
      <c r="Z3539" s="98"/>
      <c r="AA3539" s="98"/>
      <c r="AE3539" s="98"/>
      <c r="AF3539" s="98"/>
      <c r="AG3539" s="98"/>
      <c r="AH3539" s="98"/>
      <c r="AI3539" s="98"/>
      <c r="AJ3539" s="98"/>
      <c r="AK3539" s="98"/>
    </row>
    <row r="3540" ht="14.25">
      <c r="A3540" s="98"/>
      <c r="B3540" s="98"/>
      <c r="C3540" s="98"/>
      <c r="D3540" s="98"/>
      <c r="E3540" s="98"/>
      <c r="F3540" s="98"/>
      <c r="G3540" s="98"/>
      <c r="H3540" s="98"/>
      <c r="I3540" s="98"/>
      <c r="J3540" s="98"/>
      <c r="K3540" s="98"/>
      <c r="L3540" s="98"/>
      <c r="M3540" s="98"/>
      <c r="R3540" s="98"/>
      <c r="S3540" s="98"/>
      <c r="T3540" s="98"/>
      <c r="U3540" s="98"/>
      <c r="V3540" s="98"/>
      <c r="W3540" s="98"/>
      <c r="X3540" s="98"/>
      <c r="Y3540" s="98"/>
      <c r="Z3540" s="98"/>
      <c r="AA3540" s="98"/>
      <c r="AE3540" s="98"/>
      <c r="AF3540" s="98"/>
      <c r="AG3540" s="98"/>
      <c r="AH3540" s="98"/>
      <c r="AI3540" s="98"/>
      <c r="AJ3540" s="98"/>
      <c r="AK3540" s="98"/>
    </row>
    <row r="3541" ht="14.25">
      <c r="A3541" s="98"/>
      <c r="B3541" s="98"/>
      <c r="C3541" s="98"/>
      <c r="D3541" s="98"/>
      <c r="E3541" s="98"/>
      <c r="F3541" s="98"/>
      <c r="G3541" s="98"/>
      <c r="H3541" s="98"/>
      <c r="I3541" s="98"/>
      <c r="J3541" s="98"/>
      <c r="K3541" s="98"/>
      <c r="L3541" s="98"/>
      <c r="M3541" s="98"/>
      <c r="R3541" s="98"/>
      <c r="S3541" s="98"/>
      <c r="T3541" s="98"/>
      <c r="U3541" s="98"/>
      <c r="V3541" s="98"/>
      <c r="W3541" s="98"/>
      <c r="X3541" s="98"/>
      <c r="Y3541" s="98"/>
      <c r="Z3541" s="98"/>
      <c r="AA3541" s="98"/>
      <c r="AE3541" s="98"/>
      <c r="AF3541" s="98"/>
      <c r="AG3541" s="98"/>
      <c r="AH3541" s="98"/>
      <c r="AI3541" s="98"/>
      <c r="AJ3541" s="98"/>
      <c r="AK3541" s="98"/>
    </row>
    <row r="3542" ht="14.25">
      <c r="A3542" s="98"/>
      <c r="B3542" s="98"/>
      <c r="C3542" s="98"/>
      <c r="D3542" s="98"/>
      <c r="E3542" s="98"/>
      <c r="F3542" s="98"/>
      <c r="G3542" s="98"/>
      <c r="H3542" s="98"/>
      <c r="I3542" s="98"/>
      <c r="J3542" s="98"/>
      <c r="K3542" s="98"/>
      <c r="L3542" s="98"/>
      <c r="M3542" s="98"/>
      <c r="R3542" s="98"/>
      <c r="S3542" s="98"/>
      <c r="T3542" s="98"/>
      <c r="U3542" s="98"/>
      <c r="V3542" s="98"/>
      <c r="W3542" s="98"/>
      <c r="X3542" s="98"/>
      <c r="Y3542" s="98"/>
      <c r="Z3542" s="98"/>
      <c r="AA3542" s="98"/>
      <c r="AE3542" s="98"/>
      <c r="AF3542" s="98"/>
      <c r="AG3542" s="98"/>
      <c r="AH3542" s="98"/>
      <c r="AI3542" s="98"/>
      <c r="AJ3542" s="98"/>
      <c r="AK3542" s="98"/>
    </row>
    <row r="3543" ht="14.25">
      <c r="A3543" s="98"/>
      <c r="B3543" s="98"/>
      <c r="C3543" s="98"/>
      <c r="D3543" s="98"/>
      <c r="E3543" s="98"/>
      <c r="F3543" s="98"/>
      <c r="G3543" s="98"/>
      <c r="H3543" s="98"/>
      <c r="I3543" s="98"/>
      <c r="J3543" s="98"/>
      <c r="K3543" s="98"/>
      <c r="L3543" s="98"/>
      <c r="M3543" s="98"/>
      <c r="R3543" s="98"/>
      <c r="S3543" s="98"/>
      <c r="T3543" s="98"/>
      <c r="U3543" s="98"/>
      <c r="V3543" s="98"/>
      <c r="W3543" s="98"/>
      <c r="X3543" s="98"/>
      <c r="Y3543" s="98"/>
      <c r="Z3543" s="98"/>
      <c r="AA3543" s="98"/>
      <c r="AE3543" s="98"/>
      <c r="AF3543" s="98"/>
      <c r="AG3543" s="98"/>
      <c r="AH3543" s="98"/>
      <c r="AI3543" s="98"/>
      <c r="AJ3543" s="98"/>
      <c r="AK3543" s="98"/>
    </row>
    <row r="3544" ht="14.25">
      <c r="A3544" s="98"/>
      <c r="B3544" s="98"/>
      <c r="C3544" s="98"/>
      <c r="D3544" s="98"/>
      <c r="E3544" s="98"/>
      <c r="F3544" s="98"/>
      <c r="G3544" s="98"/>
      <c r="H3544" s="98"/>
      <c r="I3544" s="98"/>
      <c r="J3544" s="98"/>
      <c r="K3544" s="98"/>
      <c r="L3544" s="98"/>
      <c r="M3544" s="98"/>
      <c r="R3544" s="98"/>
      <c r="S3544" s="98"/>
      <c r="T3544" s="98"/>
      <c r="U3544" s="98"/>
      <c r="V3544" s="98"/>
      <c r="W3544" s="98"/>
      <c r="X3544" s="98"/>
      <c r="Y3544" s="98"/>
      <c r="Z3544" s="98"/>
      <c r="AA3544" s="98"/>
      <c r="AE3544" s="98"/>
      <c r="AF3544" s="98"/>
      <c r="AG3544" s="98"/>
      <c r="AH3544" s="98"/>
      <c r="AI3544" s="98"/>
      <c r="AJ3544" s="98"/>
      <c r="AK3544" s="98"/>
    </row>
    <row r="3545" ht="14.25">
      <c r="A3545" s="98"/>
      <c r="B3545" s="98"/>
      <c r="C3545" s="98"/>
      <c r="D3545" s="98"/>
      <c r="E3545" s="98"/>
      <c r="F3545" s="98"/>
      <c r="G3545" s="98"/>
      <c r="H3545" s="98"/>
      <c r="I3545" s="98"/>
      <c r="J3545" s="98"/>
      <c r="K3545" s="98"/>
      <c r="L3545" s="98"/>
      <c r="M3545" s="98"/>
      <c r="R3545" s="98"/>
      <c r="S3545" s="98"/>
      <c r="T3545" s="98"/>
      <c r="U3545" s="98"/>
      <c r="V3545" s="98"/>
      <c r="W3545" s="98"/>
      <c r="X3545" s="98"/>
      <c r="Y3545" s="98"/>
      <c r="Z3545" s="98"/>
      <c r="AA3545" s="98"/>
      <c r="AE3545" s="98"/>
      <c r="AF3545" s="98"/>
      <c r="AG3545" s="98"/>
      <c r="AH3545" s="98"/>
      <c r="AI3545" s="98"/>
      <c r="AJ3545" s="98"/>
      <c r="AK3545" s="98"/>
    </row>
    <row r="3546" ht="14.25">
      <c r="A3546" s="98"/>
      <c r="B3546" s="98"/>
      <c r="C3546" s="98"/>
      <c r="D3546" s="98"/>
      <c r="E3546" s="98"/>
      <c r="F3546" s="98"/>
      <c r="G3546" s="98"/>
      <c r="H3546" s="98"/>
      <c r="I3546" s="98"/>
      <c r="J3546" s="98"/>
      <c r="K3546" s="98"/>
      <c r="L3546" s="98"/>
      <c r="M3546" s="98"/>
      <c r="R3546" s="98"/>
      <c r="S3546" s="98"/>
      <c r="T3546" s="98"/>
      <c r="U3546" s="98"/>
      <c r="V3546" s="98"/>
      <c r="W3546" s="98"/>
      <c r="X3546" s="98"/>
      <c r="Y3546" s="98"/>
      <c r="Z3546" s="98"/>
      <c r="AA3546" s="98"/>
      <c r="AE3546" s="98"/>
      <c r="AF3546" s="98"/>
      <c r="AG3546" s="98"/>
      <c r="AH3546" s="98"/>
      <c r="AI3546" s="98"/>
      <c r="AJ3546" s="98"/>
      <c r="AK3546" s="98"/>
    </row>
    <row r="3547" ht="14.25">
      <c r="A3547" s="98"/>
      <c r="B3547" s="98"/>
      <c r="C3547" s="98"/>
      <c r="D3547" s="98"/>
      <c r="E3547" s="98"/>
      <c r="F3547" s="98"/>
      <c r="G3547" s="98"/>
      <c r="H3547" s="98"/>
      <c r="I3547" s="98"/>
      <c r="J3547" s="98"/>
      <c r="K3547" s="98"/>
      <c r="L3547" s="98"/>
      <c r="M3547" s="98"/>
      <c r="R3547" s="98"/>
      <c r="S3547" s="98"/>
      <c r="T3547" s="98"/>
      <c r="U3547" s="98"/>
      <c r="V3547" s="98"/>
      <c r="W3547" s="98"/>
      <c r="X3547" s="98"/>
      <c r="Y3547" s="98"/>
      <c r="Z3547" s="98"/>
      <c r="AA3547" s="98"/>
      <c r="AE3547" s="98"/>
      <c r="AF3547" s="98"/>
      <c r="AG3547" s="98"/>
      <c r="AH3547" s="98"/>
      <c r="AI3547" s="98"/>
      <c r="AJ3547" s="98"/>
      <c r="AK3547" s="98"/>
    </row>
    <row r="3548" ht="14.25">
      <c r="A3548" s="98"/>
      <c r="B3548" s="98"/>
      <c r="C3548" s="98"/>
      <c r="D3548" s="98"/>
      <c r="E3548" s="98"/>
      <c r="F3548" s="98"/>
      <c r="G3548" s="98"/>
      <c r="H3548" s="98"/>
      <c r="I3548" s="98"/>
      <c r="J3548" s="98"/>
      <c r="K3548" s="98"/>
      <c r="L3548" s="98"/>
      <c r="M3548" s="98"/>
      <c r="R3548" s="98"/>
      <c r="S3548" s="98"/>
      <c r="T3548" s="98"/>
      <c r="U3548" s="98"/>
      <c r="V3548" s="98"/>
      <c r="W3548" s="98"/>
      <c r="X3548" s="98"/>
      <c r="Y3548" s="98"/>
      <c r="Z3548" s="98"/>
      <c r="AA3548" s="98"/>
      <c r="AE3548" s="98"/>
      <c r="AF3548" s="98"/>
      <c r="AG3548" s="98"/>
      <c r="AH3548" s="98"/>
      <c r="AI3548" s="98"/>
      <c r="AJ3548" s="98"/>
      <c r="AK3548" s="98"/>
    </row>
    <row r="3549" ht="14.25">
      <c r="A3549" s="98"/>
      <c r="B3549" s="98"/>
      <c r="C3549" s="98"/>
      <c r="D3549" s="98"/>
      <c r="E3549" s="98"/>
      <c r="F3549" s="98"/>
      <c r="G3549" s="98"/>
      <c r="H3549" s="98"/>
      <c r="I3549" s="98"/>
      <c r="J3549" s="98"/>
      <c r="K3549" s="98"/>
      <c r="L3549" s="98"/>
      <c r="M3549" s="98"/>
      <c r="R3549" s="98"/>
      <c r="S3549" s="98"/>
      <c r="T3549" s="98"/>
      <c r="U3549" s="98"/>
      <c r="V3549" s="98"/>
      <c r="W3549" s="98"/>
      <c r="X3549" s="98"/>
      <c r="Y3549" s="98"/>
      <c r="Z3549" s="98"/>
      <c r="AA3549" s="98"/>
      <c r="AE3549" s="98"/>
      <c r="AF3549" s="98"/>
      <c r="AG3549" s="98"/>
      <c r="AH3549" s="98"/>
      <c r="AI3549" s="98"/>
      <c r="AJ3549" s="98"/>
      <c r="AK3549" s="98"/>
    </row>
    <row r="3550" ht="14.25">
      <c r="A3550" s="98"/>
      <c r="B3550" s="98"/>
      <c r="C3550" s="98"/>
      <c r="D3550" s="98"/>
      <c r="E3550" s="98"/>
      <c r="F3550" s="98"/>
      <c r="G3550" s="98"/>
      <c r="H3550" s="98"/>
      <c r="I3550" s="98"/>
      <c r="J3550" s="98"/>
      <c r="K3550" s="98"/>
      <c r="L3550" s="98"/>
      <c r="M3550" s="98"/>
      <c r="R3550" s="98"/>
      <c r="S3550" s="98"/>
      <c r="T3550" s="98"/>
      <c r="U3550" s="98"/>
      <c r="V3550" s="98"/>
      <c r="W3550" s="98"/>
      <c r="X3550" s="98"/>
      <c r="Y3550" s="98"/>
      <c r="Z3550" s="98"/>
      <c r="AA3550" s="98"/>
      <c r="AE3550" s="98"/>
      <c r="AF3550" s="98"/>
      <c r="AG3550" s="98"/>
      <c r="AH3550" s="98"/>
      <c r="AI3550" s="98"/>
      <c r="AJ3550" s="98"/>
      <c r="AK3550" s="98"/>
    </row>
    <row r="3551" ht="14.25">
      <c r="A3551" s="98"/>
      <c r="B3551" s="98"/>
      <c r="C3551" s="98"/>
      <c r="D3551" s="98"/>
      <c r="E3551" s="98"/>
      <c r="F3551" s="98"/>
      <c r="G3551" s="98"/>
      <c r="H3551" s="98"/>
      <c r="I3551" s="98"/>
      <c r="J3551" s="98"/>
      <c r="K3551" s="98"/>
      <c r="L3551" s="98"/>
      <c r="M3551" s="98"/>
      <c r="R3551" s="98"/>
      <c r="S3551" s="98"/>
      <c r="T3551" s="98"/>
      <c r="U3551" s="98"/>
      <c r="V3551" s="98"/>
      <c r="W3551" s="98"/>
      <c r="X3551" s="98"/>
      <c r="Y3551" s="98"/>
      <c r="Z3551" s="98"/>
      <c r="AA3551" s="98"/>
      <c r="AE3551" s="98"/>
      <c r="AF3551" s="98"/>
      <c r="AG3551" s="98"/>
      <c r="AH3551" s="98"/>
      <c r="AI3551" s="98"/>
      <c r="AJ3551" s="98"/>
      <c r="AK3551" s="98"/>
    </row>
    <row r="3552" ht="14.25">
      <c r="A3552" s="98"/>
      <c r="B3552" s="98"/>
      <c r="C3552" s="98"/>
      <c r="D3552" s="98"/>
      <c r="E3552" s="98"/>
      <c r="F3552" s="98"/>
      <c r="G3552" s="98"/>
      <c r="H3552" s="98"/>
      <c r="I3552" s="98"/>
      <c r="J3552" s="98"/>
      <c r="K3552" s="98"/>
      <c r="L3552" s="98"/>
      <c r="M3552" s="98"/>
      <c r="R3552" s="98"/>
      <c r="S3552" s="98"/>
      <c r="T3552" s="98"/>
      <c r="U3552" s="98"/>
      <c r="V3552" s="98"/>
      <c r="W3552" s="98"/>
      <c r="X3552" s="98"/>
      <c r="Y3552" s="98"/>
      <c r="Z3552" s="98"/>
      <c r="AA3552" s="98"/>
      <c r="AE3552" s="98"/>
      <c r="AF3552" s="98"/>
      <c r="AG3552" s="98"/>
      <c r="AH3552" s="98"/>
      <c r="AI3552" s="98"/>
      <c r="AJ3552" s="98"/>
      <c r="AK3552" s="98"/>
    </row>
    <row r="3553" ht="14.25">
      <c r="A3553" s="98"/>
      <c r="B3553" s="98"/>
      <c r="C3553" s="98"/>
      <c r="D3553" s="98"/>
      <c r="E3553" s="98"/>
      <c r="F3553" s="98"/>
      <c r="G3553" s="98"/>
      <c r="H3553" s="98"/>
      <c r="I3553" s="98"/>
      <c r="J3553" s="98"/>
      <c r="K3553" s="98"/>
      <c r="L3553" s="98"/>
      <c r="M3553" s="98"/>
      <c r="R3553" s="98"/>
      <c r="S3553" s="98"/>
      <c r="T3553" s="98"/>
      <c r="U3553" s="98"/>
      <c r="V3553" s="98"/>
      <c r="W3553" s="98"/>
      <c r="X3553" s="98"/>
      <c r="Y3553" s="98"/>
      <c r="Z3553" s="98"/>
      <c r="AA3553" s="98"/>
      <c r="AE3553" s="98"/>
      <c r="AF3553" s="98"/>
      <c r="AG3553" s="98"/>
      <c r="AH3553" s="98"/>
      <c r="AI3553" s="98"/>
      <c r="AJ3553" s="98"/>
      <c r="AK3553" s="98"/>
    </row>
    <row r="3554" ht="14.25">
      <c r="A3554" s="98"/>
      <c r="B3554" s="98"/>
      <c r="C3554" s="98"/>
      <c r="D3554" s="98"/>
      <c r="E3554" s="98"/>
      <c r="F3554" s="98"/>
      <c r="G3554" s="98"/>
      <c r="H3554" s="98"/>
      <c r="I3554" s="98"/>
      <c r="J3554" s="98"/>
      <c r="K3554" s="98"/>
      <c r="L3554" s="98"/>
      <c r="M3554" s="98"/>
      <c r="R3554" s="98"/>
      <c r="S3554" s="98"/>
      <c r="T3554" s="98"/>
      <c r="U3554" s="98"/>
      <c r="V3554" s="98"/>
      <c r="W3554" s="98"/>
      <c r="X3554" s="98"/>
      <c r="Y3554" s="98"/>
      <c r="Z3554" s="98"/>
      <c r="AA3554" s="98"/>
      <c r="AE3554" s="98"/>
      <c r="AF3554" s="98"/>
      <c r="AG3554" s="98"/>
      <c r="AH3554" s="98"/>
      <c r="AI3554" s="98"/>
      <c r="AJ3554" s="98"/>
      <c r="AK3554" s="98"/>
    </row>
    <row r="3555" ht="14.25">
      <c r="A3555" s="98"/>
      <c r="B3555" s="98"/>
      <c r="C3555" s="98"/>
      <c r="D3555" s="98"/>
      <c r="E3555" s="98"/>
      <c r="F3555" s="98"/>
      <c r="G3555" s="98"/>
      <c r="H3555" s="98"/>
      <c r="I3555" s="98"/>
      <c r="J3555" s="98"/>
      <c r="K3555" s="98"/>
      <c r="L3555" s="98"/>
      <c r="M3555" s="98"/>
      <c r="R3555" s="98"/>
      <c r="S3555" s="98"/>
      <c r="T3555" s="98"/>
      <c r="U3555" s="98"/>
      <c r="V3555" s="98"/>
      <c r="W3555" s="98"/>
      <c r="X3555" s="98"/>
      <c r="Y3555" s="98"/>
      <c r="Z3555" s="98"/>
      <c r="AA3555" s="98"/>
      <c r="AE3555" s="98"/>
      <c r="AF3555" s="98"/>
      <c r="AG3555" s="98"/>
      <c r="AH3555" s="98"/>
      <c r="AI3555" s="98"/>
      <c r="AJ3555" s="98"/>
      <c r="AK3555" s="98"/>
    </row>
    <row r="3556" ht="14.25">
      <c r="A3556" s="98"/>
      <c r="B3556" s="98"/>
      <c r="C3556" s="98"/>
      <c r="D3556" s="98"/>
      <c r="E3556" s="98"/>
      <c r="F3556" s="98"/>
      <c r="G3556" s="98"/>
      <c r="H3556" s="98"/>
      <c r="I3556" s="98"/>
      <c r="J3556" s="98"/>
      <c r="K3556" s="98"/>
      <c r="L3556" s="98"/>
      <c r="M3556" s="98"/>
      <c r="R3556" s="98"/>
      <c r="S3556" s="98"/>
      <c r="T3556" s="98"/>
      <c r="U3556" s="98"/>
      <c r="V3556" s="98"/>
      <c r="W3556" s="98"/>
      <c r="X3556" s="98"/>
      <c r="Y3556" s="98"/>
      <c r="Z3556" s="98"/>
      <c r="AA3556" s="98"/>
      <c r="AE3556" s="98"/>
      <c r="AF3556" s="98"/>
      <c r="AG3556" s="98"/>
      <c r="AH3556" s="98"/>
      <c r="AI3556" s="98"/>
      <c r="AJ3556" s="98"/>
      <c r="AK3556" s="98"/>
    </row>
    <row r="3557" ht="14.25">
      <c r="A3557" s="98"/>
      <c r="B3557" s="98"/>
      <c r="C3557" s="98"/>
      <c r="D3557" s="98"/>
      <c r="E3557" s="98"/>
      <c r="F3557" s="98"/>
      <c r="G3557" s="98"/>
      <c r="H3557" s="98"/>
      <c r="I3557" s="98"/>
      <c r="J3557" s="98"/>
      <c r="K3557" s="98"/>
      <c r="L3557" s="98"/>
      <c r="M3557" s="98"/>
      <c r="R3557" s="98"/>
      <c r="S3557" s="98"/>
      <c r="T3557" s="98"/>
      <c r="U3557" s="98"/>
      <c r="V3557" s="98"/>
      <c r="W3557" s="98"/>
      <c r="X3557" s="98"/>
      <c r="Y3557" s="98"/>
      <c r="Z3557" s="98"/>
      <c r="AA3557" s="98"/>
      <c r="AE3557" s="98"/>
      <c r="AF3557" s="98"/>
      <c r="AG3557" s="98"/>
      <c r="AH3557" s="98"/>
      <c r="AI3557" s="98"/>
      <c r="AJ3557" s="98"/>
      <c r="AK3557" s="98"/>
    </row>
    <row r="3558" ht="14.25">
      <c r="A3558" s="98"/>
      <c r="B3558" s="98"/>
      <c r="C3558" s="98"/>
      <c r="D3558" s="98"/>
      <c r="E3558" s="98"/>
      <c r="F3558" s="98"/>
      <c r="G3558" s="98"/>
      <c r="H3558" s="98"/>
      <c r="I3558" s="98"/>
      <c r="J3558" s="98"/>
      <c r="K3558" s="98"/>
      <c r="L3558" s="98"/>
      <c r="M3558" s="98"/>
      <c r="R3558" s="98"/>
      <c r="S3558" s="98"/>
      <c r="T3558" s="98"/>
      <c r="U3558" s="98"/>
      <c r="V3558" s="98"/>
      <c r="W3558" s="98"/>
      <c r="X3558" s="98"/>
      <c r="Y3558" s="98"/>
      <c r="Z3558" s="98"/>
      <c r="AA3558" s="98"/>
      <c r="AE3558" s="98"/>
      <c r="AF3558" s="98"/>
      <c r="AG3558" s="98"/>
      <c r="AH3558" s="98"/>
      <c r="AI3558" s="98"/>
      <c r="AJ3558" s="98"/>
      <c r="AK3558" s="98"/>
    </row>
    <row r="3559" ht="14.25">
      <c r="A3559" s="98"/>
      <c r="B3559" s="98"/>
      <c r="C3559" s="98"/>
      <c r="D3559" s="98"/>
      <c r="E3559" s="98"/>
      <c r="F3559" s="98"/>
      <c r="G3559" s="98"/>
      <c r="H3559" s="98"/>
      <c r="I3559" s="98"/>
      <c r="J3559" s="98"/>
      <c r="K3559" s="98"/>
      <c r="L3559" s="98"/>
      <c r="M3559" s="98"/>
      <c r="R3559" s="98"/>
      <c r="S3559" s="98"/>
      <c r="T3559" s="98"/>
      <c r="U3559" s="98"/>
      <c r="V3559" s="98"/>
      <c r="W3559" s="98"/>
      <c r="X3559" s="98"/>
      <c r="Y3559" s="98"/>
      <c r="Z3559" s="98"/>
      <c r="AA3559" s="98"/>
      <c r="AE3559" s="98"/>
      <c r="AF3559" s="98"/>
      <c r="AG3559" s="98"/>
      <c r="AH3559" s="98"/>
      <c r="AI3559" s="98"/>
      <c r="AJ3559" s="98"/>
      <c r="AK3559" s="98"/>
    </row>
    <row r="3560" ht="14.25">
      <c r="A3560" s="98"/>
      <c r="B3560" s="98"/>
      <c r="C3560" s="98"/>
      <c r="D3560" s="98"/>
      <c r="E3560" s="98"/>
      <c r="F3560" s="98"/>
      <c r="G3560" s="98"/>
      <c r="H3560" s="98"/>
      <c r="I3560" s="98"/>
      <c r="J3560" s="98"/>
      <c r="K3560" s="98"/>
      <c r="L3560" s="98"/>
      <c r="M3560" s="98"/>
      <c r="R3560" s="98"/>
      <c r="S3560" s="98"/>
      <c r="T3560" s="98"/>
      <c r="U3560" s="98"/>
      <c r="V3560" s="98"/>
      <c r="W3560" s="98"/>
      <c r="X3560" s="98"/>
      <c r="Y3560" s="98"/>
      <c r="Z3560" s="98"/>
      <c r="AA3560" s="98"/>
      <c r="AE3560" s="98"/>
      <c r="AF3560" s="98"/>
      <c r="AG3560" s="98"/>
      <c r="AH3560" s="98"/>
      <c r="AI3560" s="98"/>
      <c r="AJ3560" s="98"/>
      <c r="AK3560" s="98"/>
    </row>
    <row r="3561" ht="14.25">
      <c r="A3561" s="98"/>
      <c r="B3561" s="98"/>
      <c r="C3561" s="98"/>
      <c r="D3561" s="98"/>
      <c r="E3561" s="98"/>
      <c r="F3561" s="98"/>
      <c r="G3561" s="98"/>
      <c r="H3561" s="98"/>
      <c r="I3561" s="98"/>
      <c r="J3561" s="98"/>
      <c r="K3561" s="98"/>
      <c r="L3561" s="98"/>
      <c r="M3561" s="98"/>
      <c r="R3561" s="98"/>
      <c r="S3561" s="98"/>
      <c r="T3561" s="98"/>
      <c r="U3561" s="98"/>
      <c r="V3561" s="98"/>
      <c r="W3561" s="98"/>
      <c r="X3561" s="98"/>
      <c r="Y3561" s="98"/>
      <c r="Z3561" s="98"/>
      <c r="AA3561" s="98"/>
      <c r="AE3561" s="98"/>
      <c r="AF3561" s="98"/>
      <c r="AG3561" s="98"/>
      <c r="AH3561" s="98"/>
      <c r="AI3561" s="98"/>
      <c r="AJ3561" s="98"/>
      <c r="AK3561" s="98"/>
    </row>
    <row r="3562" ht="14.25">
      <c r="A3562" s="98"/>
      <c r="B3562" s="98"/>
      <c r="C3562" s="98"/>
      <c r="D3562" s="98"/>
      <c r="E3562" s="98"/>
      <c r="F3562" s="98"/>
      <c r="G3562" s="98"/>
      <c r="H3562" s="98"/>
      <c r="I3562" s="98"/>
      <c r="J3562" s="98"/>
      <c r="K3562" s="98"/>
      <c r="L3562" s="98"/>
      <c r="M3562" s="98"/>
      <c r="R3562" s="98"/>
      <c r="S3562" s="98"/>
      <c r="T3562" s="98"/>
      <c r="U3562" s="98"/>
      <c r="V3562" s="98"/>
      <c r="W3562" s="98"/>
      <c r="X3562" s="98"/>
      <c r="Y3562" s="98"/>
      <c r="Z3562" s="98"/>
      <c r="AA3562" s="98"/>
      <c r="AE3562" s="98"/>
      <c r="AF3562" s="98"/>
      <c r="AG3562" s="98"/>
      <c r="AH3562" s="98"/>
      <c r="AI3562" s="98"/>
      <c r="AJ3562" s="98"/>
      <c r="AK3562" s="98"/>
    </row>
    <row r="3563" ht="14.25">
      <c r="A3563" s="98"/>
      <c r="B3563" s="98"/>
      <c r="C3563" s="98"/>
      <c r="D3563" s="98"/>
      <c r="E3563" s="98"/>
      <c r="F3563" s="98"/>
      <c r="G3563" s="98"/>
      <c r="H3563" s="98"/>
      <c r="I3563" s="98"/>
      <c r="J3563" s="98"/>
      <c r="K3563" s="98"/>
      <c r="L3563" s="98"/>
      <c r="M3563" s="98"/>
      <c r="R3563" s="98"/>
      <c r="S3563" s="98"/>
      <c r="T3563" s="98"/>
      <c r="U3563" s="98"/>
      <c r="V3563" s="98"/>
      <c r="W3563" s="98"/>
      <c r="X3563" s="98"/>
      <c r="Y3563" s="98"/>
      <c r="Z3563" s="98"/>
      <c r="AA3563" s="98"/>
      <c r="AE3563" s="98"/>
      <c r="AF3563" s="98"/>
      <c r="AG3563" s="98"/>
      <c r="AH3563" s="98"/>
      <c r="AI3563" s="98"/>
      <c r="AJ3563" s="98"/>
      <c r="AK3563" s="98"/>
    </row>
    <row r="3564" ht="14.25">
      <c r="A3564" s="98"/>
      <c r="B3564" s="98"/>
      <c r="C3564" s="98"/>
      <c r="D3564" s="98"/>
      <c r="E3564" s="98"/>
      <c r="F3564" s="98"/>
      <c r="G3564" s="98"/>
      <c r="H3564" s="98"/>
      <c r="I3564" s="98"/>
      <c r="J3564" s="98"/>
      <c r="K3564" s="98"/>
      <c r="L3564" s="98"/>
      <c r="M3564" s="98"/>
      <c r="R3564" s="98"/>
      <c r="S3564" s="98"/>
      <c r="T3564" s="98"/>
      <c r="U3564" s="98"/>
      <c r="V3564" s="98"/>
      <c r="W3564" s="98"/>
      <c r="X3564" s="98"/>
      <c r="Y3564" s="98"/>
      <c r="Z3564" s="98"/>
      <c r="AA3564" s="98"/>
      <c r="AE3564" s="98"/>
      <c r="AF3564" s="98"/>
      <c r="AG3564" s="98"/>
      <c r="AH3564" s="98"/>
      <c r="AI3564" s="98"/>
      <c r="AJ3564" s="98"/>
      <c r="AK3564" s="98"/>
    </row>
    <row r="3565" ht="14.25">
      <c r="A3565" s="98"/>
      <c r="B3565" s="98"/>
      <c r="C3565" s="98"/>
      <c r="D3565" s="98"/>
      <c r="E3565" s="98"/>
      <c r="F3565" s="98"/>
      <c r="G3565" s="98"/>
      <c r="H3565" s="98"/>
      <c r="I3565" s="98"/>
      <c r="J3565" s="98"/>
      <c r="K3565" s="98"/>
      <c r="L3565" s="98"/>
      <c r="M3565" s="98"/>
      <c r="R3565" s="98"/>
      <c r="S3565" s="98"/>
      <c r="T3565" s="98"/>
      <c r="U3565" s="98"/>
      <c r="V3565" s="98"/>
      <c r="W3565" s="98"/>
      <c r="X3565" s="98"/>
      <c r="Y3565" s="98"/>
      <c r="Z3565" s="98"/>
      <c r="AA3565" s="98"/>
      <c r="AE3565" s="98"/>
      <c r="AF3565" s="98"/>
      <c r="AG3565" s="98"/>
      <c r="AH3565" s="98"/>
      <c r="AI3565" s="98"/>
      <c r="AJ3565" s="98"/>
      <c r="AK3565" s="98"/>
    </row>
    <row r="3566" ht="14.25">
      <c r="A3566" s="98"/>
      <c r="B3566" s="98"/>
      <c r="C3566" s="98"/>
      <c r="D3566" s="98"/>
      <c r="E3566" s="98"/>
      <c r="F3566" s="98"/>
      <c r="G3566" s="98"/>
      <c r="H3566" s="98"/>
      <c r="I3566" s="98"/>
      <c r="J3566" s="98"/>
      <c r="K3566" s="98"/>
      <c r="L3566" s="98"/>
      <c r="M3566" s="98"/>
      <c r="R3566" s="98"/>
      <c r="S3566" s="98"/>
      <c r="T3566" s="98"/>
      <c r="U3566" s="98"/>
      <c r="V3566" s="98"/>
      <c r="W3566" s="98"/>
      <c r="X3566" s="98"/>
      <c r="Y3566" s="98"/>
      <c r="Z3566" s="98"/>
      <c r="AA3566" s="98"/>
      <c r="AE3566" s="98"/>
      <c r="AF3566" s="98"/>
      <c r="AG3566" s="98"/>
      <c r="AH3566" s="98"/>
      <c r="AI3566" s="98"/>
      <c r="AJ3566" s="98"/>
      <c r="AK3566" s="98"/>
    </row>
    <row r="3567" ht="14.25">
      <c r="A3567" s="98"/>
      <c r="B3567" s="98"/>
      <c r="C3567" s="98"/>
      <c r="D3567" s="98"/>
      <c r="E3567" s="98"/>
      <c r="F3567" s="98"/>
      <c r="G3567" s="98"/>
      <c r="H3567" s="98"/>
      <c r="I3567" s="98"/>
      <c r="J3567" s="98"/>
      <c r="K3567" s="98"/>
      <c r="L3567" s="98"/>
      <c r="M3567" s="98"/>
      <c r="R3567" s="98"/>
      <c r="S3567" s="98"/>
      <c r="T3567" s="98"/>
      <c r="U3567" s="98"/>
      <c r="V3567" s="98"/>
      <c r="W3567" s="98"/>
      <c r="X3567" s="98"/>
      <c r="Y3567" s="98"/>
      <c r="Z3567" s="98"/>
      <c r="AA3567" s="98"/>
      <c r="AE3567" s="98"/>
      <c r="AF3567" s="98"/>
      <c r="AG3567" s="98"/>
      <c r="AH3567" s="98"/>
      <c r="AI3567" s="98"/>
      <c r="AJ3567" s="98"/>
      <c r="AK3567" s="98"/>
    </row>
    <row r="3568" ht="14.25">
      <c r="A3568" s="98"/>
      <c r="B3568" s="98"/>
      <c r="C3568" s="98"/>
      <c r="D3568" s="98"/>
      <c r="E3568" s="98"/>
      <c r="F3568" s="98"/>
      <c r="G3568" s="98"/>
      <c r="H3568" s="98"/>
      <c r="I3568" s="98"/>
      <c r="J3568" s="98"/>
      <c r="K3568" s="98"/>
      <c r="L3568" s="98"/>
      <c r="M3568" s="98"/>
      <c r="R3568" s="98"/>
      <c r="S3568" s="98"/>
      <c r="T3568" s="98"/>
      <c r="U3568" s="98"/>
      <c r="V3568" s="98"/>
      <c r="W3568" s="98"/>
      <c r="X3568" s="98"/>
      <c r="Y3568" s="98"/>
      <c r="Z3568" s="98"/>
      <c r="AA3568" s="98"/>
      <c r="AE3568" s="98"/>
      <c r="AF3568" s="98"/>
      <c r="AG3568" s="98"/>
      <c r="AH3568" s="98"/>
      <c r="AI3568" s="98"/>
      <c r="AJ3568" s="98"/>
      <c r="AK3568" s="98"/>
    </row>
    <row r="3569" ht="14.25">
      <c r="A3569" s="98"/>
      <c r="B3569" s="98"/>
      <c r="C3569" s="98"/>
      <c r="D3569" s="98"/>
      <c r="E3569" s="98"/>
      <c r="F3569" s="98"/>
      <c r="G3569" s="98"/>
      <c r="H3569" s="98"/>
      <c r="I3569" s="98"/>
      <c r="J3569" s="98"/>
      <c r="K3569" s="98"/>
      <c r="L3569" s="98"/>
      <c r="M3569" s="98"/>
      <c r="R3569" s="98"/>
      <c r="S3569" s="98"/>
      <c r="T3569" s="98"/>
      <c r="U3569" s="98"/>
      <c r="V3569" s="98"/>
      <c r="W3569" s="98"/>
      <c r="X3569" s="98"/>
      <c r="Y3569" s="98"/>
      <c r="Z3569" s="98"/>
      <c r="AA3569" s="98"/>
      <c r="AE3569" s="98"/>
      <c r="AF3569" s="98"/>
      <c r="AG3569" s="98"/>
      <c r="AH3569" s="98"/>
      <c r="AI3569" s="98"/>
      <c r="AJ3569" s="98"/>
      <c r="AK3569" s="98"/>
    </row>
    <row r="3570" ht="14.25">
      <c r="A3570" s="98"/>
      <c r="B3570" s="98"/>
      <c r="C3570" s="98"/>
      <c r="D3570" s="98"/>
      <c r="E3570" s="98"/>
      <c r="F3570" s="98"/>
      <c r="G3570" s="98"/>
      <c r="H3570" s="98"/>
      <c r="I3570" s="98"/>
      <c r="J3570" s="98"/>
      <c r="K3570" s="98"/>
      <c r="L3570" s="98"/>
      <c r="M3570" s="98"/>
      <c r="R3570" s="98"/>
      <c r="S3570" s="98"/>
      <c r="T3570" s="98"/>
      <c r="U3570" s="98"/>
      <c r="V3570" s="98"/>
      <c r="W3570" s="98"/>
      <c r="X3570" s="98"/>
      <c r="Y3570" s="98"/>
      <c r="Z3570" s="98"/>
      <c r="AA3570" s="98"/>
      <c r="AE3570" s="98"/>
      <c r="AF3570" s="98"/>
      <c r="AG3570" s="98"/>
      <c r="AH3570" s="98"/>
      <c r="AI3570" s="98"/>
      <c r="AJ3570" s="98"/>
      <c r="AK3570" s="98"/>
    </row>
    <row r="3571" ht="14.25">
      <c r="A3571" s="98"/>
      <c r="B3571" s="98"/>
      <c r="C3571" s="98"/>
      <c r="D3571" s="98"/>
      <c r="E3571" s="98"/>
      <c r="F3571" s="98"/>
      <c r="G3571" s="98"/>
      <c r="H3571" s="98"/>
      <c r="I3571" s="98"/>
      <c r="J3571" s="98"/>
      <c r="K3571" s="98"/>
      <c r="L3571" s="98"/>
      <c r="M3571" s="98"/>
      <c r="R3571" s="98"/>
      <c r="S3571" s="98"/>
      <c r="T3571" s="98"/>
      <c r="U3571" s="98"/>
      <c r="V3571" s="98"/>
      <c r="W3571" s="98"/>
      <c r="X3571" s="98"/>
      <c r="Y3571" s="98"/>
      <c r="Z3571" s="98"/>
      <c r="AA3571" s="98"/>
      <c r="AE3571" s="98"/>
      <c r="AF3571" s="98"/>
      <c r="AG3571" s="98"/>
      <c r="AH3571" s="98"/>
      <c r="AI3571" s="98"/>
      <c r="AJ3571" s="98"/>
      <c r="AK3571" s="98"/>
    </row>
    <row r="3572" ht="14.25">
      <c r="A3572" s="98"/>
      <c r="B3572" s="98"/>
      <c r="C3572" s="98"/>
      <c r="D3572" s="98"/>
      <c r="E3572" s="98"/>
      <c r="F3572" s="98"/>
      <c r="G3572" s="98"/>
      <c r="H3572" s="98"/>
      <c r="I3572" s="98"/>
      <c r="J3572" s="98"/>
      <c r="K3572" s="98"/>
      <c r="L3572" s="98"/>
      <c r="M3572" s="98"/>
      <c r="R3572" s="98"/>
      <c r="S3572" s="98"/>
      <c r="T3572" s="98"/>
      <c r="U3572" s="98"/>
      <c r="V3572" s="98"/>
      <c r="W3572" s="98"/>
      <c r="X3572" s="98"/>
      <c r="Y3572" s="98"/>
      <c r="Z3572" s="98"/>
      <c r="AA3572" s="98"/>
      <c r="AE3572" s="98"/>
      <c r="AF3572" s="98"/>
      <c r="AG3572" s="98"/>
      <c r="AH3572" s="98"/>
      <c r="AI3572" s="98"/>
      <c r="AJ3572" s="98"/>
      <c r="AK3572" s="98"/>
    </row>
    <row r="3573" ht="14.25">
      <c r="A3573" s="98"/>
      <c r="B3573" s="98"/>
      <c r="C3573" s="98"/>
      <c r="D3573" s="98"/>
      <c r="E3573" s="98"/>
      <c r="F3573" s="98"/>
      <c r="G3573" s="98"/>
      <c r="H3573" s="98"/>
      <c r="I3573" s="98"/>
      <c r="J3573" s="98"/>
      <c r="K3573" s="98"/>
      <c r="L3573" s="98"/>
      <c r="M3573" s="98"/>
      <c r="R3573" s="98"/>
      <c r="S3573" s="98"/>
      <c r="T3573" s="98"/>
      <c r="U3573" s="98"/>
      <c r="V3573" s="98"/>
      <c r="W3573" s="98"/>
      <c r="X3573" s="98"/>
      <c r="Y3573" s="98"/>
      <c r="Z3573" s="98"/>
      <c r="AA3573" s="98"/>
      <c r="AE3573" s="98"/>
      <c r="AF3573" s="98"/>
      <c r="AG3573" s="98"/>
      <c r="AH3573" s="98"/>
      <c r="AI3573" s="98"/>
      <c r="AJ3573" s="98"/>
      <c r="AK3573" s="98"/>
    </row>
    <row r="3574" ht="14.25">
      <c r="A3574" s="98"/>
      <c r="B3574" s="98"/>
      <c r="C3574" s="98"/>
      <c r="D3574" s="98"/>
      <c r="E3574" s="98"/>
      <c r="F3574" s="98"/>
      <c r="G3574" s="98"/>
      <c r="H3574" s="98"/>
      <c r="I3574" s="98"/>
      <c r="J3574" s="98"/>
      <c r="K3574" s="98"/>
      <c r="L3574" s="98"/>
      <c r="M3574" s="98"/>
      <c r="R3574" s="98"/>
      <c r="S3574" s="98"/>
      <c r="T3574" s="98"/>
      <c r="U3574" s="98"/>
      <c r="V3574" s="98"/>
      <c r="W3574" s="98"/>
      <c r="X3574" s="98"/>
      <c r="Y3574" s="98"/>
      <c r="Z3574" s="98"/>
      <c r="AA3574" s="98"/>
      <c r="AE3574" s="98"/>
      <c r="AF3574" s="98"/>
      <c r="AG3574" s="98"/>
      <c r="AH3574" s="98"/>
      <c r="AI3574" s="98"/>
      <c r="AJ3574" s="98"/>
      <c r="AK3574" s="98"/>
    </row>
    <row r="3575" ht="14.25">
      <c r="A3575" s="98"/>
      <c r="B3575" s="98"/>
      <c r="C3575" s="98"/>
      <c r="D3575" s="98"/>
      <c r="E3575" s="98"/>
      <c r="F3575" s="98"/>
      <c r="G3575" s="98"/>
      <c r="H3575" s="98"/>
      <c r="I3575" s="98"/>
      <c r="J3575" s="98"/>
      <c r="K3575" s="98"/>
      <c r="L3575" s="98"/>
      <c r="M3575" s="98"/>
      <c r="R3575" s="98"/>
      <c r="S3575" s="98"/>
      <c r="T3575" s="98"/>
      <c r="U3575" s="98"/>
      <c r="V3575" s="98"/>
      <c r="W3575" s="98"/>
      <c r="X3575" s="98"/>
      <c r="Y3575" s="98"/>
      <c r="Z3575" s="98"/>
      <c r="AA3575" s="98"/>
      <c r="AE3575" s="98"/>
      <c r="AF3575" s="98"/>
      <c r="AG3575" s="98"/>
      <c r="AH3575" s="98"/>
      <c r="AI3575" s="98"/>
      <c r="AJ3575" s="98"/>
      <c r="AK3575" s="98"/>
    </row>
    <row r="3576" ht="14.25">
      <c r="A3576" s="98"/>
      <c r="B3576" s="98"/>
      <c r="C3576" s="98"/>
      <c r="D3576" s="98"/>
      <c r="E3576" s="98"/>
      <c r="F3576" s="98"/>
      <c r="G3576" s="98"/>
      <c r="H3576" s="98"/>
      <c r="I3576" s="98"/>
      <c r="J3576" s="98"/>
      <c r="K3576" s="98"/>
      <c r="L3576" s="98"/>
      <c r="M3576" s="98"/>
      <c r="R3576" s="98"/>
      <c r="S3576" s="98"/>
      <c r="T3576" s="98"/>
      <c r="U3576" s="98"/>
      <c r="V3576" s="98"/>
      <c r="W3576" s="98"/>
      <c r="X3576" s="98"/>
      <c r="Y3576" s="98"/>
      <c r="Z3576" s="98"/>
      <c r="AA3576" s="98"/>
      <c r="AE3576" s="98"/>
      <c r="AF3576" s="98"/>
      <c r="AG3576" s="98"/>
      <c r="AH3576" s="98"/>
      <c r="AI3576" s="98"/>
      <c r="AJ3576" s="98"/>
      <c r="AK3576" s="98"/>
    </row>
    <row r="3577" ht="14.25">
      <c r="A3577" s="98"/>
      <c r="B3577" s="98"/>
      <c r="C3577" s="98"/>
      <c r="D3577" s="98"/>
      <c r="E3577" s="98"/>
      <c r="F3577" s="98"/>
      <c r="G3577" s="98"/>
      <c r="H3577" s="98"/>
      <c r="I3577" s="98"/>
      <c r="J3577" s="98"/>
      <c r="K3577" s="98"/>
      <c r="L3577" s="98"/>
      <c r="M3577" s="98"/>
      <c r="R3577" s="98"/>
      <c r="S3577" s="98"/>
      <c r="T3577" s="98"/>
      <c r="U3577" s="98"/>
      <c r="V3577" s="98"/>
      <c r="W3577" s="98"/>
      <c r="X3577" s="98"/>
      <c r="Y3577" s="98"/>
      <c r="Z3577" s="98"/>
      <c r="AA3577" s="98"/>
      <c r="AE3577" s="98"/>
      <c r="AF3577" s="98"/>
      <c r="AG3577" s="98"/>
      <c r="AH3577" s="98"/>
      <c r="AI3577" s="98"/>
      <c r="AJ3577" s="98"/>
      <c r="AK3577" s="98"/>
    </row>
    <row r="3578" ht="14.25">
      <c r="A3578" s="98"/>
      <c r="B3578" s="98"/>
      <c r="C3578" s="98"/>
      <c r="D3578" s="98"/>
      <c r="E3578" s="98"/>
      <c r="F3578" s="98"/>
      <c r="G3578" s="98"/>
      <c r="H3578" s="98"/>
      <c r="I3578" s="98"/>
      <c r="J3578" s="98"/>
      <c r="K3578" s="98"/>
      <c r="L3578" s="98"/>
      <c r="M3578" s="98"/>
      <c r="R3578" s="98"/>
      <c r="S3578" s="98"/>
      <c r="T3578" s="98"/>
      <c r="U3578" s="98"/>
      <c r="V3578" s="98"/>
      <c r="W3578" s="98"/>
      <c r="X3578" s="98"/>
      <c r="Y3578" s="98"/>
      <c r="Z3578" s="98"/>
      <c r="AA3578" s="98"/>
      <c r="AE3578" s="98"/>
      <c r="AF3578" s="98"/>
      <c r="AG3578" s="98"/>
      <c r="AH3578" s="98"/>
      <c r="AI3578" s="98"/>
      <c r="AJ3578" s="98"/>
      <c r="AK3578" s="98"/>
    </row>
    <row r="3579" ht="14.25">
      <c r="A3579" s="98"/>
      <c r="B3579" s="98"/>
      <c r="C3579" s="98"/>
      <c r="D3579" s="98"/>
      <c r="E3579" s="98"/>
      <c r="F3579" s="98"/>
      <c r="G3579" s="98"/>
      <c r="H3579" s="98"/>
      <c r="I3579" s="98"/>
      <c r="J3579" s="98"/>
      <c r="K3579" s="98"/>
      <c r="L3579" s="98"/>
      <c r="M3579" s="98"/>
      <c r="R3579" s="98"/>
      <c r="S3579" s="98"/>
      <c r="T3579" s="98"/>
      <c r="U3579" s="98"/>
      <c r="V3579" s="98"/>
      <c r="W3579" s="98"/>
      <c r="X3579" s="98"/>
      <c r="Y3579" s="98"/>
      <c r="Z3579" s="98"/>
      <c r="AA3579" s="98"/>
      <c r="AE3579" s="98"/>
      <c r="AF3579" s="98"/>
      <c r="AG3579" s="98"/>
      <c r="AH3579" s="98"/>
      <c r="AI3579" s="98"/>
      <c r="AJ3579" s="98"/>
      <c r="AK3579" s="98"/>
    </row>
    <row r="3580" ht="14.25">
      <c r="A3580" s="98"/>
      <c r="B3580" s="98"/>
      <c r="C3580" s="98"/>
      <c r="D3580" s="98"/>
      <c r="E3580" s="98"/>
      <c r="F3580" s="98"/>
      <c r="G3580" s="98"/>
      <c r="H3580" s="98"/>
      <c r="I3580" s="98"/>
      <c r="J3580" s="98"/>
      <c r="K3580" s="98"/>
      <c r="L3580" s="98"/>
      <c r="M3580" s="98"/>
      <c r="R3580" s="98"/>
      <c r="S3580" s="98"/>
      <c r="T3580" s="98"/>
      <c r="U3580" s="98"/>
      <c r="V3580" s="98"/>
      <c r="W3580" s="98"/>
      <c r="X3580" s="98"/>
      <c r="Y3580" s="98"/>
      <c r="Z3580" s="98"/>
      <c r="AA3580" s="98"/>
      <c r="AE3580" s="98"/>
      <c r="AF3580" s="98"/>
      <c r="AG3580" s="98"/>
      <c r="AH3580" s="98"/>
      <c r="AI3580" s="98"/>
      <c r="AJ3580" s="98"/>
      <c r="AK3580" s="98"/>
    </row>
    <row r="3581" ht="14.25">
      <c r="A3581" s="98"/>
      <c r="B3581" s="98"/>
      <c r="C3581" s="98"/>
      <c r="D3581" s="98"/>
      <c r="E3581" s="98"/>
      <c r="F3581" s="98"/>
      <c r="G3581" s="98"/>
      <c r="H3581" s="98"/>
      <c r="I3581" s="98"/>
      <c r="J3581" s="98"/>
      <c r="K3581" s="98"/>
      <c r="L3581" s="98"/>
      <c r="M3581" s="98"/>
      <c r="R3581" s="98"/>
      <c r="S3581" s="98"/>
      <c r="T3581" s="98"/>
      <c r="U3581" s="98"/>
      <c r="V3581" s="98"/>
      <c r="W3581" s="98"/>
      <c r="X3581" s="98"/>
      <c r="Y3581" s="98"/>
      <c r="Z3581" s="98"/>
      <c r="AA3581" s="98"/>
      <c r="AE3581" s="98"/>
      <c r="AF3581" s="98"/>
      <c r="AG3581" s="98"/>
      <c r="AH3581" s="98"/>
      <c r="AI3581" s="98"/>
      <c r="AJ3581" s="98"/>
      <c r="AK3581" s="98"/>
    </row>
    <row r="3582" ht="14.25">
      <c r="A3582" s="98"/>
      <c r="B3582" s="98"/>
      <c r="C3582" s="98"/>
      <c r="D3582" s="98"/>
      <c r="E3582" s="98"/>
      <c r="F3582" s="98"/>
      <c r="G3582" s="98"/>
      <c r="H3582" s="98"/>
      <c r="I3582" s="98"/>
      <c r="J3582" s="98"/>
      <c r="K3582" s="98"/>
      <c r="L3582" s="98"/>
      <c r="M3582" s="98"/>
      <c r="R3582" s="98"/>
      <c r="S3582" s="98"/>
      <c r="T3582" s="98"/>
      <c r="U3582" s="98"/>
      <c r="V3582" s="98"/>
      <c r="W3582" s="98"/>
      <c r="X3582" s="98"/>
      <c r="Y3582" s="98"/>
      <c r="Z3582" s="98"/>
      <c r="AA3582" s="98"/>
      <c r="AE3582" s="98"/>
      <c r="AF3582" s="98"/>
      <c r="AG3582" s="98"/>
      <c r="AH3582" s="98"/>
      <c r="AI3582" s="98"/>
      <c r="AJ3582" s="98"/>
      <c r="AK3582" s="98"/>
    </row>
    <row r="3583" ht="14.25">
      <c r="A3583" s="98"/>
      <c r="B3583" s="98"/>
      <c r="C3583" s="98"/>
      <c r="D3583" s="98"/>
      <c r="E3583" s="98"/>
      <c r="F3583" s="98"/>
      <c r="G3583" s="98"/>
      <c r="H3583" s="98"/>
      <c r="I3583" s="98"/>
      <c r="J3583" s="98"/>
      <c r="K3583" s="98"/>
      <c r="L3583" s="98"/>
      <c r="M3583" s="98"/>
      <c r="R3583" s="98"/>
      <c r="S3583" s="98"/>
      <c r="T3583" s="98"/>
      <c r="U3583" s="98"/>
      <c r="V3583" s="98"/>
      <c r="W3583" s="98"/>
      <c r="X3583" s="98"/>
      <c r="Y3583" s="98"/>
      <c r="Z3583" s="98"/>
      <c r="AA3583" s="98"/>
      <c r="AE3583" s="98"/>
      <c r="AF3583" s="98"/>
      <c r="AG3583" s="98"/>
      <c r="AH3583" s="98"/>
      <c r="AI3583" s="98"/>
      <c r="AJ3583" s="98"/>
      <c r="AK3583" s="98"/>
    </row>
    <row r="3584" ht="14.25">
      <c r="A3584" s="98"/>
      <c r="B3584" s="98"/>
      <c r="C3584" s="98"/>
      <c r="D3584" s="98"/>
      <c r="E3584" s="98"/>
      <c r="F3584" s="98"/>
      <c r="G3584" s="98"/>
      <c r="H3584" s="98"/>
      <c r="I3584" s="98"/>
      <c r="J3584" s="98"/>
      <c r="K3584" s="98"/>
      <c r="L3584" s="98"/>
      <c r="M3584" s="98"/>
      <c r="R3584" s="98"/>
      <c r="S3584" s="98"/>
      <c r="T3584" s="98"/>
      <c r="U3584" s="98"/>
      <c r="V3584" s="98"/>
      <c r="W3584" s="98"/>
      <c r="X3584" s="98"/>
      <c r="Y3584" s="98"/>
      <c r="Z3584" s="98"/>
      <c r="AA3584" s="98"/>
      <c r="AE3584" s="98"/>
      <c r="AF3584" s="98"/>
      <c r="AG3584" s="98"/>
      <c r="AH3584" s="98"/>
      <c r="AI3584" s="98"/>
      <c r="AJ3584" s="98"/>
      <c r="AK3584" s="98"/>
    </row>
    <row r="3585" ht="14.25">
      <c r="A3585" s="98"/>
      <c r="B3585" s="98"/>
      <c r="C3585" s="98"/>
      <c r="D3585" s="98"/>
      <c r="E3585" s="98"/>
      <c r="F3585" s="98"/>
      <c r="G3585" s="98"/>
      <c r="H3585" s="98"/>
      <c r="I3585" s="98"/>
      <c r="J3585" s="98"/>
      <c r="K3585" s="98"/>
      <c r="L3585" s="98"/>
      <c r="M3585" s="98"/>
      <c r="R3585" s="98"/>
      <c r="S3585" s="98"/>
      <c r="T3585" s="98"/>
      <c r="U3585" s="98"/>
      <c r="V3585" s="98"/>
      <c r="W3585" s="98"/>
      <c r="X3585" s="98"/>
      <c r="Y3585" s="98"/>
      <c r="Z3585" s="98"/>
      <c r="AA3585" s="98"/>
      <c r="AE3585" s="98"/>
      <c r="AF3585" s="98"/>
      <c r="AG3585" s="98"/>
      <c r="AH3585" s="98"/>
      <c r="AI3585" s="98"/>
      <c r="AJ3585" s="98"/>
      <c r="AK3585" s="98"/>
    </row>
    <row r="3586" ht="14.25">
      <c r="A3586" s="98"/>
      <c r="B3586" s="98"/>
      <c r="C3586" s="98"/>
      <c r="D3586" s="98"/>
      <c r="E3586" s="98"/>
      <c r="F3586" s="98"/>
      <c r="G3586" s="98"/>
      <c r="H3586" s="98"/>
      <c r="I3586" s="98"/>
      <c r="J3586" s="98"/>
      <c r="K3586" s="98"/>
      <c r="L3586" s="98"/>
      <c r="M3586" s="98"/>
      <c r="R3586" s="98"/>
      <c r="S3586" s="98"/>
      <c r="T3586" s="98"/>
      <c r="U3586" s="98"/>
      <c r="V3586" s="98"/>
      <c r="W3586" s="98"/>
      <c r="X3586" s="98"/>
      <c r="Y3586" s="98"/>
      <c r="Z3586" s="98"/>
      <c r="AA3586" s="98"/>
      <c r="AE3586" s="98"/>
      <c r="AF3586" s="98"/>
      <c r="AG3586" s="98"/>
      <c r="AH3586" s="98"/>
      <c r="AI3586" s="98"/>
      <c r="AJ3586" s="98"/>
      <c r="AK3586" s="98"/>
    </row>
    <row r="3587" ht="14.25">
      <c r="A3587" s="98"/>
      <c r="B3587" s="98"/>
      <c r="C3587" s="98"/>
      <c r="D3587" s="98"/>
      <c r="E3587" s="98"/>
      <c r="F3587" s="98"/>
      <c r="G3587" s="98"/>
      <c r="H3587" s="98"/>
      <c r="I3587" s="98"/>
      <c r="J3587" s="98"/>
      <c r="K3587" s="98"/>
      <c r="L3587" s="98"/>
      <c r="M3587" s="98"/>
      <c r="R3587" s="98"/>
      <c r="S3587" s="98"/>
      <c r="T3587" s="98"/>
      <c r="U3587" s="98"/>
      <c r="V3587" s="98"/>
      <c r="W3587" s="98"/>
      <c r="X3587" s="98"/>
      <c r="Y3587" s="98"/>
      <c r="Z3587" s="98"/>
      <c r="AA3587" s="98"/>
      <c r="AE3587" s="98"/>
      <c r="AF3587" s="98"/>
      <c r="AG3587" s="98"/>
      <c r="AH3587" s="98"/>
      <c r="AI3587" s="98"/>
      <c r="AJ3587" s="98"/>
      <c r="AK3587" s="98"/>
    </row>
    <row r="3588" ht="14.25">
      <c r="A3588" s="98"/>
      <c r="B3588" s="98"/>
      <c r="C3588" s="98"/>
      <c r="D3588" s="98"/>
      <c r="E3588" s="98"/>
      <c r="F3588" s="98"/>
      <c r="G3588" s="98"/>
      <c r="H3588" s="98"/>
      <c r="I3588" s="98"/>
      <c r="J3588" s="98"/>
      <c r="K3588" s="98"/>
      <c r="L3588" s="98"/>
      <c r="M3588" s="98"/>
      <c r="R3588" s="98"/>
      <c r="S3588" s="98"/>
      <c r="T3588" s="98"/>
      <c r="U3588" s="98"/>
      <c r="V3588" s="98"/>
      <c r="W3588" s="98"/>
      <c r="X3588" s="98"/>
      <c r="Y3588" s="98"/>
      <c r="Z3588" s="98"/>
      <c r="AA3588" s="98"/>
      <c r="AE3588" s="98"/>
      <c r="AF3588" s="98"/>
      <c r="AG3588" s="98"/>
      <c r="AH3588" s="98"/>
      <c r="AI3588" s="98"/>
      <c r="AJ3588" s="98"/>
      <c r="AK3588" s="98"/>
    </row>
    <row r="3589" ht="14.25">
      <c r="A3589" s="98"/>
      <c r="B3589" s="98"/>
      <c r="C3589" s="98"/>
      <c r="D3589" s="98"/>
      <c r="E3589" s="98"/>
      <c r="F3589" s="98"/>
      <c r="G3589" s="98"/>
      <c r="H3589" s="98"/>
      <c r="I3589" s="98"/>
      <c r="J3589" s="98"/>
      <c r="K3589" s="98"/>
      <c r="L3589" s="98"/>
      <c r="M3589" s="98"/>
      <c r="R3589" s="98"/>
      <c r="S3589" s="98"/>
      <c r="T3589" s="98"/>
      <c r="U3589" s="98"/>
      <c r="V3589" s="98"/>
      <c r="W3589" s="98"/>
      <c r="X3589" s="98"/>
      <c r="Y3589" s="98"/>
      <c r="Z3589" s="98"/>
      <c r="AA3589" s="98"/>
      <c r="AE3589" s="98"/>
      <c r="AF3589" s="98"/>
      <c r="AG3589" s="98"/>
      <c r="AH3589" s="98"/>
      <c r="AI3589" s="98"/>
      <c r="AJ3589" s="98"/>
      <c r="AK3589" s="98"/>
    </row>
    <row r="3590" ht="14.25">
      <c r="A3590" s="98"/>
      <c r="B3590" s="98"/>
      <c r="C3590" s="98"/>
      <c r="D3590" s="98"/>
      <c r="E3590" s="98"/>
      <c r="F3590" s="98"/>
      <c r="G3590" s="98"/>
      <c r="H3590" s="98"/>
      <c r="I3590" s="98"/>
      <c r="J3590" s="98"/>
      <c r="K3590" s="98"/>
      <c r="L3590" s="98"/>
      <c r="M3590" s="98"/>
      <c r="R3590" s="98"/>
      <c r="S3590" s="98"/>
      <c r="T3590" s="98"/>
      <c r="U3590" s="98"/>
      <c r="V3590" s="98"/>
      <c r="W3590" s="98"/>
      <c r="X3590" s="98"/>
      <c r="Y3590" s="98"/>
      <c r="Z3590" s="98"/>
      <c r="AA3590" s="98"/>
      <c r="AE3590" s="98"/>
      <c r="AF3590" s="98"/>
      <c r="AG3590" s="98"/>
      <c r="AH3590" s="98"/>
      <c r="AI3590" s="98"/>
      <c r="AJ3590" s="98"/>
      <c r="AK3590" s="98"/>
    </row>
    <row r="3591" ht="14.25">
      <c r="A3591" s="98"/>
      <c r="B3591" s="98"/>
      <c r="C3591" s="98"/>
      <c r="D3591" s="98"/>
      <c r="E3591" s="98"/>
      <c r="F3591" s="98"/>
      <c r="G3591" s="98"/>
      <c r="H3591" s="98"/>
      <c r="I3591" s="98"/>
      <c r="J3591" s="98"/>
      <c r="K3591" s="98"/>
      <c r="L3591" s="98"/>
      <c r="M3591" s="98"/>
      <c r="R3591" s="98"/>
      <c r="S3591" s="98"/>
      <c r="T3591" s="98"/>
      <c r="U3591" s="98"/>
      <c r="V3591" s="98"/>
      <c r="W3591" s="98"/>
      <c r="X3591" s="98"/>
      <c r="Y3591" s="98"/>
      <c r="Z3591" s="98"/>
      <c r="AA3591" s="98"/>
      <c r="AE3591" s="98"/>
      <c r="AF3591" s="98"/>
      <c r="AG3591" s="98"/>
      <c r="AH3591" s="98"/>
      <c r="AI3591" s="98"/>
      <c r="AJ3591" s="98"/>
      <c r="AK3591" s="98"/>
    </row>
    <row r="3592" ht="14.25">
      <c r="A3592" s="98"/>
      <c r="B3592" s="98"/>
      <c r="C3592" s="98"/>
      <c r="D3592" s="98"/>
      <c r="E3592" s="98"/>
      <c r="F3592" s="98"/>
      <c r="G3592" s="98"/>
      <c r="H3592" s="98"/>
      <c r="I3592" s="98"/>
      <c r="J3592" s="98"/>
      <c r="K3592" s="98"/>
      <c r="L3592" s="98"/>
      <c r="M3592" s="98"/>
      <c r="R3592" s="98"/>
      <c r="S3592" s="98"/>
      <c r="T3592" s="98"/>
      <c r="U3592" s="98"/>
      <c r="V3592" s="98"/>
      <c r="W3592" s="98"/>
      <c r="X3592" s="98"/>
      <c r="Y3592" s="98"/>
      <c r="Z3592" s="98"/>
      <c r="AA3592" s="98"/>
      <c r="AE3592" s="98"/>
      <c r="AF3592" s="98"/>
      <c r="AG3592" s="98"/>
      <c r="AH3592" s="98"/>
      <c r="AI3592" s="98"/>
      <c r="AJ3592" s="98"/>
      <c r="AK3592" s="98"/>
    </row>
    <row r="3593" ht="14.25">
      <c r="A3593" s="98"/>
      <c r="B3593" s="98"/>
      <c r="C3593" s="98"/>
      <c r="D3593" s="98"/>
      <c r="E3593" s="98"/>
      <c r="F3593" s="98"/>
      <c r="G3593" s="98"/>
      <c r="H3593" s="98"/>
      <c r="I3593" s="98"/>
      <c r="J3593" s="98"/>
      <c r="K3593" s="98"/>
      <c r="L3593" s="98"/>
      <c r="M3593" s="98"/>
      <c r="R3593" s="98"/>
      <c r="S3593" s="98"/>
      <c r="T3593" s="98"/>
      <c r="U3593" s="98"/>
      <c r="V3593" s="98"/>
      <c r="W3593" s="98"/>
      <c r="X3593" s="98"/>
      <c r="Y3593" s="98"/>
      <c r="Z3593" s="98"/>
      <c r="AA3593" s="98"/>
      <c r="AE3593" s="98"/>
      <c r="AF3593" s="98"/>
      <c r="AG3593" s="98"/>
      <c r="AH3593" s="98"/>
      <c r="AI3593" s="98"/>
      <c r="AJ3593" s="98"/>
      <c r="AK3593" s="98"/>
    </row>
    <row r="3594" ht="14.25">
      <c r="A3594" s="98"/>
      <c r="B3594" s="98"/>
      <c r="C3594" s="98"/>
      <c r="D3594" s="98"/>
      <c r="E3594" s="98"/>
      <c r="F3594" s="98"/>
      <c r="G3594" s="98"/>
      <c r="H3594" s="98"/>
      <c r="I3594" s="98"/>
      <c r="J3594" s="98"/>
      <c r="K3594" s="98"/>
      <c r="L3594" s="98"/>
      <c r="M3594" s="98"/>
      <c r="R3594" s="98"/>
      <c r="S3594" s="98"/>
      <c r="T3594" s="98"/>
      <c r="U3594" s="98"/>
      <c r="V3594" s="98"/>
      <c r="W3594" s="98"/>
      <c r="X3594" s="98"/>
      <c r="Y3594" s="98"/>
      <c r="Z3594" s="98"/>
      <c r="AA3594" s="98"/>
      <c r="AE3594" s="98"/>
      <c r="AF3594" s="98"/>
      <c r="AG3594" s="98"/>
      <c r="AH3594" s="98"/>
      <c r="AI3594" s="98"/>
      <c r="AJ3594" s="98"/>
      <c r="AK3594" s="98"/>
    </row>
    <row r="3595" ht="14.25">
      <c r="A3595" s="98"/>
      <c r="B3595" s="98"/>
      <c r="C3595" s="98"/>
      <c r="D3595" s="98"/>
      <c r="E3595" s="98"/>
      <c r="F3595" s="98"/>
      <c r="G3595" s="98"/>
      <c r="H3595" s="98"/>
      <c r="I3595" s="98"/>
      <c r="J3595" s="98"/>
      <c r="K3595" s="98"/>
      <c r="L3595" s="98"/>
      <c r="M3595" s="98"/>
      <c r="R3595" s="98"/>
      <c r="S3595" s="98"/>
      <c r="T3595" s="98"/>
      <c r="U3595" s="98"/>
      <c r="V3595" s="98"/>
      <c r="W3595" s="98"/>
      <c r="X3595" s="98"/>
      <c r="Y3595" s="98"/>
      <c r="Z3595" s="98"/>
      <c r="AA3595" s="98"/>
      <c r="AE3595" s="98"/>
      <c r="AF3595" s="98"/>
      <c r="AG3595" s="98"/>
      <c r="AH3595" s="98"/>
      <c r="AI3595" s="98"/>
      <c r="AJ3595" s="98"/>
      <c r="AK3595" s="98"/>
    </row>
    <row r="3596" ht="14.25">
      <c r="A3596" s="98"/>
      <c r="B3596" s="98"/>
      <c r="C3596" s="98"/>
      <c r="D3596" s="98"/>
      <c r="E3596" s="98"/>
      <c r="F3596" s="98"/>
      <c r="G3596" s="98"/>
      <c r="H3596" s="98"/>
      <c r="I3596" s="98"/>
      <c r="J3596" s="98"/>
      <c r="K3596" s="98"/>
      <c r="L3596" s="98"/>
      <c r="M3596" s="98"/>
      <c r="R3596" s="98"/>
      <c r="S3596" s="98"/>
      <c r="T3596" s="98"/>
      <c r="U3596" s="98"/>
      <c r="V3596" s="98"/>
      <c r="W3596" s="98"/>
      <c r="X3596" s="98"/>
      <c r="Y3596" s="98"/>
      <c r="Z3596" s="98"/>
      <c r="AA3596" s="98"/>
      <c r="AE3596" s="98"/>
      <c r="AF3596" s="98"/>
      <c r="AG3596" s="98"/>
      <c r="AH3596" s="98"/>
      <c r="AI3596" s="98"/>
      <c r="AJ3596" s="98"/>
      <c r="AK3596" s="98"/>
    </row>
    <row r="3597" ht="14.25">
      <c r="A3597" s="98"/>
      <c r="B3597" s="98"/>
      <c r="C3597" s="98"/>
      <c r="D3597" s="98"/>
      <c r="E3597" s="98"/>
      <c r="F3597" s="98"/>
      <c r="G3597" s="98"/>
      <c r="H3597" s="98"/>
      <c r="I3597" s="98"/>
      <c r="J3597" s="98"/>
      <c r="K3597" s="98"/>
      <c r="L3597" s="98"/>
      <c r="M3597" s="98"/>
      <c r="R3597" s="98"/>
      <c r="S3597" s="98"/>
      <c r="T3597" s="98"/>
      <c r="U3597" s="98"/>
      <c r="V3597" s="98"/>
      <c r="W3597" s="98"/>
      <c r="X3597" s="98"/>
      <c r="Y3597" s="98"/>
      <c r="Z3597" s="98"/>
      <c r="AA3597" s="98"/>
      <c r="AE3597" s="98"/>
      <c r="AF3597" s="98"/>
      <c r="AG3597" s="98"/>
      <c r="AH3597" s="98"/>
      <c r="AI3597" s="98"/>
      <c r="AJ3597" s="98"/>
      <c r="AK3597" s="98"/>
    </row>
    <row r="3598" ht="14.25">
      <c r="A3598" s="98"/>
      <c r="B3598" s="98"/>
      <c r="C3598" s="98"/>
      <c r="D3598" s="98"/>
      <c r="E3598" s="98"/>
      <c r="F3598" s="98"/>
      <c r="G3598" s="98"/>
      <c r="H3598" s="98"/>
      <c r="I3598" s="98"/>
      <c r="J3598" s="98"/>
      <c r="K3598" s="98"/>
      <c r="L3598" s="98"/>
      <c r="M3598" s="98"/>
      <c r="R3598" s="98"/>
      <c r="S3598" s="98"/>
      <c r="T3598" s="98"/>
      <c r="U3598" s="98"/>
      <c r="V3598" s="98"/>
      <c r="W3598" s="98"/>
      <c r="X3598" s="98"/>
      <c r="Y3598" s="98"/>
      <c r="Z3598" s="98"/>
      <c r="AA3598" s="98"/>
      <c r="AE3598" s="98"/>
      <c r="AF3598" s="98"/>
      <c r="AG3598" s="98"/>
      <c r="AH3598" s="98"/>
      <c r="AI3598" s="98"/>
      <c r="AJ3598" s="98"/>
      <c r="AK3598" s="98"/>
    </row>
    <row r="3599" ht="14.25">
      <c r="A3599" s="98"/>
      <c r="B3599" s="98"/>
      <c r="C3599" s="98"/>
      <c r="D3599" s="98"/>
      <c r="E3599" s="98"/>
      <c r="F3599" s="98"/>
      <c r="G3599" s="98"/>
      <c r="H3599" s="98"/>
      <c r="I3599" s="98"/>
      <c r="J3599" s="98"/>
      <c r="K3599" s="98"/>
      <c r="L3599" s="98"/>
      <c r="M3599" s="98"/>
      <c r="R3599" s="98"/>
      <c r="S3599" s="98"/>
      <c r="T3599" s="98"/>
      <c r="U3599" s="98"/>
      <c r="V3599" s="98"/>
      <c r="W3599" s="98"/>
      <c r="X3599" s="98"/>
      <c r="Y3599" s="98"/>
      <c r="Z3599" s="98"/>
      <c r="AA3599" s="98"/>
      <c r="AE3599" s="98"/>
      <c r="AF3599" s="98"/>
      <c r="AG3599" s="98"/>
      <c r="AH3599" s="98"/>
      <c r="AI3599" s="98"/>
      <c r="AJ3599" s="98"/>
      <c r="AK3599" s="98"/>
    </row>
    <row r="3600" ht="14.25">
      <c r="A3600" s="98"/>
      <c r="B3600" s="98"/>
      <c r="C3600" s="98"/>
      <c r="D3600" s="98"/>
      <c r="E3600" s="98"/>
      <c r="F3600" s="98"/>
      <c r="G3600" s="98"/>
      <c r="H3600" s="98"/>
      <c r="I3600" s="98"/>
      <c r="J3600" s="98"/>
      <c r="K3600" s="98"/>
      <c r="L3600" s="98"/>
      <c r="M3600" s="98"/>
      <c r="R3600" s="98"/>
      <c r="S3600" s="98"/>
      <c r="T3600" s="98"/>
      <c r="U3600" s="98"/>
      <c r="V3600" s="98"/>
      <c r="W3600" s="98"/>
      <c r="X3600" s="98"/>
      <c r="Y3600" s="98"/>
      <c r="Z3600" s="98"/>
      <c r="AA3600" s="98"/>
      <c r="AE3600" s="98"/>
      <c r="AF3600" s="98"/>
      <c r="AG3600" s="98"/>
      <c r="AH3600" s="98"/>
      <c r="AI3600" s="98"/>
      <c r="AJ3600" s="98"/>
      <c r="AK3600" s="98"/>
    </row>
    <row r="3601" ht="14.25">
      <c r="A3601" s="98"/>
      <c r="B3601" s="98"/>
      <c r="C3601" s="98"/>
      <c r="D3601" s="98"/>
      <c r="E3601" s="98"/>
      <c r="F3601" s="98"/>
      <c r="G3601" s="98"/>
      <c r="H3601" s="98"/>
      <c r="I3601" s="98"/>
      <c r="J3601" s="98"/>
      <c r="K3601" s="98"/>
      <c r="L3601" s="98"/>
      <c r="M3601" s="98"/>
      <c r="R3601" s="98"/>
      <c r="S3601" s="98"/>
      <c r="T3601" s="98"/>
      <c r="U3601" s="98"/>
      <c r="V3601" s="98"/>
      <c r="W3601" s="98"/>
      <c r="X3601" s="98"/>
      <c r="Y3601" s="98"/>
      <c r="Z3601" s="98"/>
      <c r="AA3601" s="98"/>
      <c r="AE3601" s="98"/>
      <c r="AF3601" s="98"/>
      <c r="AG3601" s="98"/>
      <c r="AH3601" s="98"/>
      <c r="AI3601" s="98"/>
      <c r="AJ3601" s="98"/>
      <c r="AK3601" s="98"/>
    </row>
    <row r="3602" ht="14.25">
      <c r="A3602" s="98"/>
      <c r="B3602" s="98"/>
      <c r="C3602" s="98"/>
      <c r="D3602" s="98"/>
      <c r="E3602" s="98"/>
      <c r="F3602" s="98"/>
      <c r="G3602" s="98"/>
      <c r="H3602" s="98"/>
      <c r="I3602" s="98"/>
      <c r="J3602" s="98"/>
      <c r="K3602" s="98"/>
      <c r="L3602" s="98"/>
      <c r="M3602" s="98"/>
      <c r="R3602" s="98"/>
      <c r="S3602" s="98"/>
      <c r="T3602" s="98"/>
      <c r="U3602" s="98"/>
      <c r="V3602" s="98"/>
      <c r="W3602" s="98"/>
      <c r="X3602" s="98"/>
      <c r="Y3602" s="98"/>
      <c r="Z3602" s="98"/>
      <c r="AA3602" s="98"/>
      <c r="AE3602" s="98"/>
      <c r="AF3602" s="98"/>
      <c r="AG3602" s="98"/>
      <c r="AH3602" s="98"/>
      <c r="AI3602" s="98"/>
      <c r="AJ3602" s="98"/>
      <c r="AK3602" s="98"/>
    </row>
    <row r="3603" ht="14.25">
      <c r="A3603" s="98"/>
      <c r="B3603" s="98"/>
      <c r="C3603" s="98"/>
      <c r="D3603" s="98"/>
      <c r="E3603" s="98"/>
      <c r="F3603" s="98"/>
      <c r="G3603" s="98"/>
      <c r="H3603" s="98"/>
      <c r="I3603" s="98"/>
      <c r="J3603" s="98"/>
      <c r="K3603" s="98"/>
      <c r="L3603" s="98"/>
      <c r="M3603" s="98"/>
      <c r="R3603" s="98"/>
      <c r="S3603" s="98"/>
      <c r="T3603" s="98"/>
      <c r="U3603" s="98"/>
      <c r="V3603" s="98"/>
      <c r="W3603" s="98"/>
      <c r="X3603" s="98"/>
      <c r="Y3603" s="98"/>
      <c r="Z3603" s="98"/>
      <c r="AA3603" s="98"/>
      <c r="AE3603" s="98"/>
      <c r="AF3603" s="98"/>
      <c r="AG3603" s="98"/>
      <c r="AH3603" s="98"/>
      <c r="AI3603" s="98"/>
      <c r="AJ3603" s="98"/>
      <c r="AK3603" s="98"/>
    </row>
    <row r="3604" ht="14.25">
      <c r="A3604" s="98"/>
      <c r="B3604" s="98"/>
      <c r="C3604" s="98"/>
      <c r="D3604" s="98"/>
      <c r="E3604" s="98"/>
      <c r="F3604" s="98"/>
      <c r="G3604" s="98"/>
      <c r="H3604" s="98"/>
      <c r="I3604" s="98"/>
      <c r="J3604" s="98"/>
      <c r="K3604" s="98"/>
      <c r="L3604" s="98"/>
      <c r="M3604" s="98"/>
      <c r="R3604" s="98"/>
      <c r="S3604" s="98"/>
      <c r="T3604" s="98"/>
      <c r="U3604" s="98"/>
      <c r="V3604" s="98"/>
      <c r="W3604" s="98"/>
      <c r="X3604" s="98"/>
      <c r="Y3604" s="98"/>
      <c r="Z3604" s="98"/>
      <c r="AA3604" s="98"/>
      <c r="AE3604" s="98"/>
      <c r="AF3604" s="98"/>
      <c r="AG3604" s="98"/>
      <c r="AH3604" s="98"/>
      <c r="AI3604" s="98"/>
      <c r="AJ3604" s="98"/>
      <c r="AK3604" s="98"/>
    </row>
    <row r="3605" ht="14.25">
      <c r="A3605" s="98"/>
      <c r="B3605" s="98"/>
      <c r="C3605" s="98"/>
      <c r="D3605" s="98"/>
      <c r="E3605" s="98"/>
      <c r="F3605" s="98"/>
      <c r="G3605" s="98"/>
      <c r="H3605" s="98"/>
      <c r="I3605" s="98"/>
      <c r="J3605" s="98"/>
      <c r="K3605" s="98"/>
      <c r="L3605" s="98"/>
      <c r="M3605" s="98"/>
      <c r="R3605" s="98"/>
      <c r="S3605" s="98"/>
      <c r="T3605" s="98"/>
      <c r="U3605" s="98"/>
      <c r="V3605" s="98"/>
      <c r="W3605" s="98"/>
      <c r="X3605" s="98"/>
      <c r="Y3605" s="98"/>
      <c r="Z3605" s="98"/>
      <c r="AA3605" s="98"/>
      <c r="AE3605" s="98"/>
      <c r="AF3605" s="98"/>
      <c r="AG3605" s="98"/>
      <c r="AH3605" s="98"/>
      <c r="AI3605" s="98"/>
      <c r="AJ3605" s="98"/>
      <c r="AK3605" s="98"/>
    </row>
    <row r="3606" ht="14.25">
      <c r="A3606" s="98"/>
      <c r="B3606" s="98"/>
      <c r="C3606" s="98"/>
      <c r="D3606" s="98"/>
      <c r="E3606" s="98"/>
      <c r="F3606" s="98"/>
      <c r="G3606" s="98"/>
      <c r="H3606" s="98"/>
      <c r="I3606" s="98"/>
      <c r="J3606" s="98"/>
      <c r="K3606" s="98"/>
      <c r="L3606" s="98"/>
      <c r="M3606" s="98"/>
      <c r="R3606" s="98"/>
      <c r="S3606" s="98"/>
      <c r="T3606" s="98"/>
      <c r="U3606" s="98"/>
      <c r="V3606" s="98"/>
      <c r="W3606" s="98"/>
      <c r="X3606" s="98"/>
      <c r="Y3606" s="98"/>
      <c r="Z3606" s="98"/>
      <c r="AA3606" s="98"/>
      <c r="AE3606" s="98"/>
      <c r="AF3606" s="98"/>
      <c r="AG3606" s="98"/>
      <c r="AH3606" s="98"/>
      <c r="AI3606" s="98"/>
      <c r="AJ3606" s="98"/>
      <c r="AK3606" s="98"/>
    </row>
    <row r="3607" ht="14.25">
      <c r="A3607" s="98"/>
      <c r="B3607" s="98"/>
      <c r="C3607" s="98"/>
      <c r="D3607" s="98"/>
      <c r="E3607" s="98"/>
      <c r="F3607" s="98"/>
      <c r="G3607" s="98"/>
      <c r="H3607" s="98"/>
      <c r="I3607" s="98"/>
      <c r="J3607" s="98"/>
      <c r="K3607" s="98"/>
      <c r="L3607" s="98"/>
      <c r="M3607" s="98"/>
      <c r="R3607" s="98"/>
      <c r="S3607" s="98"/>
      <c r="T3607" s="98"/>
      <c r="U3607" s="98"/>
      <c r="V3607" s="98"/>
      <c r="W3607" s="98"/>
      <c r="X3607" s="98"/>
      <c r="Y3607" s="98"/>
      <c r="Z3607" s="98"/>
      <c r="AA3607" s="98"/>
      <c r="AE3607" s="98"/>
      <c r="AF3607" s="98"/>
      <c r="AG3607" s="98"/>
      <c r="AH3607" s="98"/>
      <c r="AI3607" s="98"/>
      <c r="AJ3607" s="98"/>
      <c r="AK3607" s="98"/>
    </row>
    <row r="3608" ht="14.25">
      <c r="A3608" s="98"/>
      <c r="B3608" s="98"/>
      <c r="C3608" s="98"/>
      <c r="D3608" s="98"/>
      <c r="E3608" s="98"/>
      <c r="F3608" s="98"/>
      <c r="G3608" s="98"/>
      <c r="H3608" s="98"/>
      <c r="I3608" s="98"/>
      <c r="J3608" s="98"/>
      <c r="K3608" s="98"/>
      <c r="L3608" s="98"/>
      <c r="M3608" s="98"/>
      <c r="R3608" s="98"/>
      <c r="S3608" s="98"/>
      <c r="T3608" s="98"/>
      <c r="U3608" s="98"/>
      <c r="V3608" s="98"/>
      <c r="W3608" s="98"/>
      <c r="X3608" s="98"/>
      <c r="Y3608" s="98"/>
      <c r="Z3608" s="98"/>
      <c r="AA3608" s="98"/>
      <c r="AE3608" s="98"/>
      <c r="AF3608" s="98"/>
      <c r="AG3608" s="98"/>
      <c r="AH3608" s="98"/>
      <c r="AI3608" s="98"/>
      <c r="AJ3608" s="98"/>
      <c r="AK3608" s="98"/>
    </row>
    <row r="3609" ht="14.25">
      <c r="A3609" s="98"/>
      <c r="B3609" s="98"/>
      <c r="C3609" s="98"/>
      <c r="D3609" s="98"/>
      <c r="E3609" s="98"/>
      <c r="F3609" s="98"/>
      <c r="G3609" s="98"/>
      <c r="H3609" s="98"/>
      <c r="I3609" s="98"/>
      <c r="J3609" s="98"/>
      <c r="K3609" s="98"/>
      <c r="L3609" s="98"/>
      <c r="M3609" s="98"/>
      <c r="R3609" s="98"/>
      <c r="S3609" s="98"/>
      <c r="T3609" s="98"/>
      <c r="U3609" s="98"/>
      <c r="V3609" s="98"/>
      <c r="W3609" s="98"/>
      <c r="X3609" s="98"/>
      <c r="Y3609" s="98"/>
      <c r="Z3609" s="98"/>
      <c r="AA3609" s="98"/>
      <c r="AE3609" s="98"/>
      <c r="AF3609" s="98"/>
      <c r="AG3609" s="98"/>
      <c r="AH3609" s="98"/>
      <c r="AI3609" s="98"/>
      <c r="AJ3609" s="98"/>
      <c r="AK3609" s="98"/>
    </row>
    <row r="3610" ht="14.25">
      <c r="A3610" s="98"/>
      <c r="B3610" s="98"/>
      <c r="C3610" s="98"/>
      <c r="D3610" s="98"/>
      <c r="E3610" s="98"/>
      <c r="F3610" s="98"/>
      <c r="G3610" s="98"/>
      <c r="H3610" s="98"/>
      <c r="I3610" s="98"/>
      <c r="J3610" s="98"/>
      <c r="K3610" s="98"/>
      <c r="L3610" s="98"/>
      <c r="M3610" s="98"/>
      <c r="R3610" s="98"/>
      <c r="S3610" s="98"/>
      <c r="T3610" s="98"/>
      <c r="U3610" s="98"/>
      <c r="V3610" s="98"/>
      <c r="W3610" s="98"/>
      <c r="X3610" s="98"/>
      <c r="Y3610" s="98"/>
      <c r="Z3610" s="98"/>
      <c r="AA3610" s="98"/>
      <c r="AE3610" s="98"/>
      <c r="AF3610" s="98"/>
      <c r="AG3610" s="98"/>
      <c r="AH3610" s="98"/>
      <c r="AI3610" s="98"/>
      <c r="AJ3610" s="98"/>
      <c r="AK3610" s="98"/>
    </row>
    <row r="3611" ht="14.25">
      <c r="A3611" s="98"/>
      <c r="B3611" s="98"/>
      <c r="C3611" s="98"/>
      <c r="D3611" s="98"/>
      <c r="E3611" s="98"/>
      <c r="F3611" s="98"/>
      <c r="G3611" s="98"/>
      <c r="H3611" s="98"/>
      <c r="I3611" s="98"/>
      <c r="J3611" s="98"/>
      <c r="K3611" s="98"/>
      <c r="L3611" s="98"/>
      <c r="M3611" s="98"/>
      <c r="R3611" s="98"/>
      <c r="S3611" s="98"/>
      <c r="T3611" s="98"/>
      <c r="U3611" s="98"/>
      <c r="V3611" s="98"/>
      <c r="W3611" s="98"/>
      <c r="X3611" s="98"/>
      <c r="Y3611" s="98"/>
      <c r="Z3611" s="98"/>
      <c r="AA3611" s="98"/>
      <c r="AE3611" s="98"/>
      <c r="AF3611" s="98"/>
      <c r="AG3611" s="98"/>
      <c r="AH3611" s="98"/>
      <c r="AI3611" s="98"/>
      <c r="AJ3611" s="98"/>
      <c r="AK3611" s="98"/>
    </row>
    <row r="3612" ht="14.25">
      <c r="A3612" s="98"/>
      <c r="B3612" s="98"/>
      <c r="C3612" s="98"/>
      <c r="D3612" s="98"/>
      <c r="E3612" s="98"/>
      <c r="F3612" s="98"/>
      <c r="G3612" s="98"/>
      <c r="H3612" s="98"/>
      <c r="I3612" s="98"/>
      <c r="J3612" s="98"/>
      <c r="K3612" s="98"/>
      <c r="L3612" s="98"/>
      <c r="M3612" s="98"/>
      <c r="R3612" s="98"/>
      <c r="S3612" s="98"/>
      <c r="T3612" s="98"/>
      <c r="U3612" s="98"/>
      <c r="V3612" s="98"/>
      <c r="W3612" s="98"/>
      <c r="X3612" s="98"/>
      <c r="Y3612" s="98"/>
      <c r="Z3612" s="98"/>
      <c r="AA3612" s="98"/>
      <c r="AE3612" s="98"/>
      <c r="AF3612" s="98"/>
      <c r="AG3612" s="98"/>
      <c r="AH3612" s="98"/>
      <c r="AI3612" s="98"/>
      <c r="AJ3612" s="98"/>
      <c r="AK3612" s="98"/>
    </row>
    <row r="3613" ht="14.25">
      <c r="A3613" s="98"/>
      <c r="B3613" s="98"/>
      <c r="C3613" s="98"/>
      <c r="D3613" s="98"/>
      <c r="E3613" s="98"/>
      <c r="F3613" s="98"/>
      <c r="G3613" s="98"/>
      <c r="H3613" s="98"/>
      <c r="I3613" s="98"/>
      <c r="J3613" s="98"/>
      <c r="K3613" s="98"/>
      <c r="L3613" s="98"/>
      <c r="M3613" s="98"/>
      <c r="R3613" s="98"/>
      <c r="S3613" s="98"/>
      <c r="T3613" s="98"/>
      <c r="U3613" s="98"/>
      <c r="V3613" s="98"/>
      <c r="W3613" s="98"/>
      <c r="X3613" s="98"/>
      <c r="Y3613" s="98"/>
      <c r="Z3613" s="98"/>
      <c r="AA3613" s="98"/>
      <c r="AE3613" s="98"/>
      <c r="AF3613" s="98"/>
      <c r="AG3613" s="98"/>
      <c r="AH3613" s="98"/>
      <c r="AI3613" s="98"/>
      <c r="AJ3613" s="98"/>
      <c r="AK3613" s="98"/>
    </row>
    <row r="3614" ht="14.25">
      <c r="A3614" s="98"/>
      <c r="B3614" s="98"/>
      <c r="C3614" s="98"/>
      <c r="D3614" s="98"/>
      <c r="E3614" s="98"/>
      <c r="F3614" s="98"/>
      <c r="G3614" s="98"/>
      <c r="H3614" s="98"/>
      <c r="I3614" s="98"/>
      <c r="J3614" s="98"/>
      <c r="K3614" s="98"/>
      <c r="L3614" s="98"/>
      <c r="M3614" s="98"/>
      <c r="R3614" s="98"/>
      <c r="S3614" s="98"/>
      <c r="T3614" s="98"/>
      <c r="U3614" s="98"/>
      <c r="V3614" s="98"/>
      <c r="W3614" s="98"/>
      <c r="X3614" s="98"/>
      <c r="Y3614" s="98"/>
      <c r="Z3614" s="98"/>
      <c r="AA3614" s="98"/>
      <c r="AE3614" s="98"/>
      <c r="AF3614" s="98"/>
      <c r="AG3614" s="98"/>
      <c r="AH3614" s="98"/>
      <c r="AI3614" s="98"/>
      <c r="AJ3614" s="98"/>
      <c r="AK3614" s="98"/>
    </row>
    <row r="3615" ht="14.25">
      <c r="A3615" s="98"/>
      <c r="B3615" s="98"/>
      <c r="C3615" s="98"/>
      <c r="D3615" s="98"/>
      <c r="E3615" s="98"/>
      <c r="F3615" s="98"/>
      <c r="G3615" s="98"/>
      <c r="H3615" s="98"/>
      <c r="I3615" s="98"/>
      <c r="J3615" s="98"/>
      <c r="K3615" s="98"/>
      <c r="L3615" s="98"/>
      <c r="M3615" s="98"/>
      <c r="R3615" s="98"/>
      <c r="S3615" s="98"/>
      <c r="T3615" s="98"/>
      <c r="U3615" s="98"/>
      <c r="V3615" s="98"/>
      <c r="W3615" s="98"/>
      <c r="X3615" s="98"/>
      <c r="Y3615" s="98"/>
      <c r="Z3615" s="98"/>
      <c r="AA3615" s="98"/>
      <c r="AE3615" s="98"/>
      <c r="AF3615" s="98"/>
      <c r="AG3615" s="98"/>
      <c r="AH3615" s="98"/>
      <c r="AI3615" s="98"/>
      <c r="AJ3615" s="98"/>
      <c r="AK3615" s="98"/>
    </row>
    <row r="3616" ht="14.25">
      <c r="A3616" s="98"/>
      <c r="B3616" s="98"/>
      <c r="C3616" s="98"/>
      <c r="D3616" s="98"/>
      <c r="E3616" s="98"/>
      <c r="F3616" s="98"/>
      <c r="G3616" s="98"/>
      <c r="H3616" s="98"/>
      <c r="I3616" s="98"/>
      <c r="J3616" s="98"/>
      <c r="K3616" s="98"/>
      <c r="L3616" s="98"/>
      <c r="M3616" s="98"/>
      <c r="R3616" s="98"/>
      <c r="S3616" s="98"/>
      <c r="T3616" s="98"/>
      <c r="U3616" s="98"/>
      <c r="V3616" s="98"/>
      <c r="W3616" s="98"/>
      <c r="X3616" s="98"/>
      <c r="Y3616" s="98"/>
      <c r="Z3616" s="98"/>
      <c r="AA3616" s="98"/>
      <c r="AE3616" s="98"/>
      <c r="AF3616" s="98"/>
      <c r="AG3616" s="98"/>
      <c r="AH3616" s="98"/>
      <c r="AI3616" s="98"/>
      <c r="AJ3616" s="98"/>
      <c r="AK3616" s="98"/>
    </row>
    <row r="3617" ht="14.25">
      <c r="A3617" s="98"/>
      <c r="B3617" s="98"/>
      <c r="C3617" s="98"/>
      <c r="D3617" s="98"/>
      <c r="E3617" s="98"/>
      <c r="F3617" s="98"/>
      <c r="G3617" s="98"/>
      <c r="H3617" s="98"/>
      <c r="I3617" s="98"/>
      <c r="J3617" s="98"/>
      <c r="K3617" s="98"/>
      <c r="L3617" s="98"/>
      <c r="M3617" s="98"/>
      <c r="R3617" s="98"/>
      <c r="S3617" s="98"/>
      <c r="T3617" s="98"/>
      <c r="U3617" s="98"/>
      <c r="V3617" s="98"/>
      <c r="W3617" s="98"/>
      <c r="X3617" s="98"/>
      <c r="Y3617" s="98"/>
      <c r="Z3617" s="98"/>
      <c r="AA3617" s="98"/>
      <c r="AE3617" s="98"/>
      <c r="AF3617" s="98"/>
      <c r="AG3617" s="98"/>
      <c r="AH3617" s="98"/>
      <c r="AI3617" s="98"/>
      <c r="AJ3617" s="98"/>
      <c r="AK3617" s="98"/>
    </row>
    <row r="3618" ht="14.25">
      <c r="A3618" s="98"/>
      <c r="B3618" s="98"/>
      <c r="C3618" s="98"/>
      <c r="D3618" s="98"/>
      <c r="E3618" s="98"/>
      <c r="F3618" s="98"/>
      <c r="G3618" s="98"/>
      <c r="H3618" s="98"/>
      <c r="I3618" s="98"/>
      <c r="J3618" s="98"/>
      <c r="K3618" s="98"/>
      <c r="L3618" s="98"/>
      <c r="M3618" s="98"/>
      <c r="R3618" s="98"/>
      <c r="S3618" s="98"/>
      <c r="T3618" s="98"/>
      <c r="U3618" s="98"/>
      <c r="V3618" s="98"/>
      <c r="W3618" s="98"/>
      <c r="X3618" s="98"/>
      <c r="Y3618" s="98"/>
      <c r="Z3618" s="98"/>
      <c r="AA3618" s="98"/>
      <c r="AE3618" s="98"/>
      <c r="AF3618" s="98"/>
      <c r="AG3618" s="98"/>
      <c r="AH3618" s="98"/>
      <c r="AI3618" s="98"/>
      <c r="AJ3618" s="98"/>
      <c r="AK3618" s="98"/>
    </row>
    <row r="3619" ht="14.25">
      <c r="A3619" s="98"/>
      <c r="B3619" s="98"/>
      <c r="C3619" s="98"/>
      <c r="D3619" s="98"/>
      <c r="E3619" s="98"/>
      <c r="F3619" s="98"/>
      <c r="G3619" s="98"/>
      <c r="H3619" s="98"/>
      <c r="I3619" s="98"/>
      <c r="J3619" s="98"/>
      <c r="K3619" s="98"/>
      <c r="L3619" s="98"/>
      <c r="M3619" s="98"/>
      <c r="R3619" s="98"/>
      <c r="S3619" s="98"/>
      <c r="T3619" s="98"/>
      <c r="U3619" s="98"/>
      <c r="V3619" s="98"/>
      <c r="W3619" s="98"/>
      <c r="X3619" s="98"/>
      <c r="Y3619" s="98"/>
      <c r="Z3619" s="98"/>
      <c r="AA3619" s="98"/>
      <c r="AE3619" s="98"/>
      <c r="AF3619" s="98"/>
      <c r="AG3619" s="98"/>
      <c r="AH3619" s="98"/>
      <c r="AI3619" s="98"/>
      <c r="AJ3619" s="98"/>
      <c r="AK3619" s="98"/>
    </row>
    <row r="3620" ht="14.25">
      <c r="A3620" s="98"/>
      <c r="B3620" s="98"/>
      <c r="C3620" s="98"/>
      <c r="D3620" s="98"/>
      <c r="E3620" s="98"/>
      <c r="F3620" s="98"/>
      <c r="G3620" s="98"/>
      <c r="H3620" s="98"/>
      <c r="I3620" s="98"/>
      <c r="J3620" s="98"/>
      <c r="K3620" s="98"/>
      <c r="L3620" s="98"/>
      <c r="M3620" s="98"/>
      <c r="R3620" s="98"/>
      <c r="S3620" s="98"/>
      <c r="T3620" s="98"/>
      <c r="U3620" s="98"/>
      <c r="V3620" s="98"/>
      <c r="W3620" s="98"/>
      <c r="X3620" s="98"/>
      <c r="Y3620" s="98"/>
      <c r="Z3620" s="98"/>
      <c r="AA3620" s="98"/>
      <c r="AE3620" s="98"/>
      <c r="AF3620" s="98"/>
      <c r="AG3620" s="98"/>
      <c r="AH3620" s="98"/>
      <c r="AI3620" s="98"/>
      <c r="AJ3620" s="98"/>
      <c r="AK3620" s="98"/>
    </row>
    <row r="3621" ht="14.25">
      <c r="A3621" s="98"/>
      <c r="B3621" s="98"/>
      <c r="C3621" s="98"/>
      <c r="D3621" s="98"/>
      <c r="E3621" s="98"/>
      <c r="F3621" s="98"/>
      <c r="G3621" s="98"/>
      <c r="H3621" s="98"/>
      <c r="I3621" s="98"/>
      <c r="J3621" s="98"/>
      <c r="K3621" s="98"/>
      <c r="L3621" s="98"/>
      <c r="M3621" s="98"/>
      <c r="R3621" s="98"/>
      <c r="S3621" s="98"/>
      <c r="T3621" s="98"/>
      <c r="U3621" s="98"/>
      <c r="V3621" s="98"/>
      <c r="W3621" s="98"/>
      <c r="X3621" s="98"/>
      <c r="Y3621" s="98"/>
      <c r="Z3621" s="98"/>
      <c r="AA3621" s="98"/>
      <c r="AE3621" s="98"/>
      <c r="AF3621" s="98"/>
      <c r="AG3621" s="98"/>
      <c r="AH3621" s="98"/>
      <c r="AI3621" s="98"/>
      <c r="AJ3621" s="98"/>
      <c r="AK3621" s="98"/>
    </row>
    <row r="3622" ht="14.25">
      <c r="A3622" s="98"/>
      <c r="B3622" s="98"/>
      <c r="C3622" s="98"/>
      <c r="D3622" s="98"/>
      <c r="E3622" s="98"/>
      <c r="F3622" s="98"/>
      <c r="G3622" s="98"/>
      <c r="H3622" s="98"/>
      <c r="I3622" s="98"/>
      <c r="J3622" s="98"/>
      <c r="K3622" s="98"/>
      <c r="L3622" s="98"/>
      <c r="M3622" s="98"/>
      <c r="R3622" s="98"/>
      <c r="S3622" s="98"/>
      <c r="T3622" s="98"/>
      <c r="U3622" s="98"/>
      <c r="V3622" s="98"/>
      <c r="W3622" s="98"/>
      <c r="X3622" s="98"/>
      <c r="Y3622" s="98"/>
      <c r="Z3622" s="98"/>
      <c r="AA3622" s="98"/>
      <c r="AE3622" s="98"/>
      <c r="AF3622" s="98"/>
      <c r="AG3622" s="98"/>
      <c r="AH3622" s="98"/>
      <c r="AI3622" s="98"/>
      <c r="AJ3622" s="98"/>
      <c r="AK3622" s="98"/>
    </row>
    <row r="3623" ht="14.25">
      <c r="A3623" s="98"/>
      <c r="B3623" s="98"/>
      <c r="C3623" s="98"/>
      <c r="D3623" s="98"/>
      <c r="E3623" s="98"/>
      <c r="F3623" s="98"/>
      <c r="G3623" s="98"/>
      <c r="H3623" s="98"/>
      <c r="I3623" s="98"/>
      <c r="J3623" s="98"/>
      <c r="K3623" s="98"/>
      <c r="L3623" s="98"/>
      <c r="M3623" s="98"/>
      <c r="R3623" s="98"/>
      <c r="S3623" s="98"/>
      <c r="T3623" s="98"/>
      <c r="U3623" s="98"/>
      <c r="V3623" s="98"/>
      <c r="W3623" s="98"/>
      <c r="X3623" s="98"/>
      <c r="Y3623" s="98"/>
      <c r="Z3623" s="98"/>
      <c r="AA3623" s="98"/>
      <c r="AE3623" s="98"/>
      <c r="AF3623" s="98"/>
      <c r="AG3623" s="98"/>
      <c r="AH3623" s="98"/>
      <c r="AI3623" s="98"/>
      <c r="AJ3623" s="98"/>
      <c r="AK3623" s="98"/>
    </row>
    <row r="3624" ht="14.25">
      <c r="A3624" s="98"/>
      <c r="B3624" s="98"/>
      <c r="C3624" s="98"/>
      <c r="D3624" s="98"/>
      <c r="E3624" s="98"/>
      <c r="F3624" s="98"/>
      <c r="G3624" s="98"/>
      <c r="H3624" s="98"/>
      <c r="I3624" s="98"/>
      <c r="J3624" s="98"/>
      <c r="K3624" s="98"/>
      <c r="L3624" s="98"/>
      <c r="M3624" s="98"/>
      <c r="R3624" s="98"/>
      <c r="S3624" s="98"/>
      <c r="T3624" s="98"/>
      <c r="U3624" s="98"/>
      <c r="V3624" s="98"/>
      <c r="W3624" s="98"/>
      <c r="X3624" s="98"/>
      <c r="Y3624" s="98"/>
      <c r="Z3624" s="98"/>
      <c r="AA3624" s="98"/>
      <c r="AE3624" s="98"/>
      <c r="AF3624" s="98"/>
      <c r="AG3624" s="98"/>
      <c r="AH3624" s="98"/>
      <c r="AI3624" s="98"/>
      <c r="AJ3624" s="98"/>
      <c r="AK3624" s="98"/>
    </row>
    <row r="3625" ht="14.25">
      <c r="A3625" s="98"/>
      <c r="B3625" s="98"/>
      <c r="C3625" s="98"/>
      <c r="D3625" s="98"/>
      <c r="E3625" s="98"/>
      <c r="F3625" s="98"/>
      <c r="G3625" s="98"/>
      <c r="H3625" s="98"/>
      <c r="I3625" s="98"/>
      <c r="J3625" s="98"/>
      <c r="K3625" s="98"/>
      <c r="L3625" s="98"/>
      <c r="M3625" s="98"/>
      <c r="R3625" s="98"/>
      <c r="S3625" s="98"/>
      <c r="T3625" s="98"/>
      <c r="U3625" s="98"/>
      <c r="V3625" s="98"/>
      <c r="W3625" s="98"/>
      <c r="X3625" s="98"/>
      <c r="Y3625" s="98"/>
      <c r="Z3625" s="98"/>
      <c r="AA3625" s="98"/>
      <c r="AE3625" s="98"/>
      <c r="AF3625" s="98"/>
      <c r="AG3625" s="98"/>
      <c r="AH3625" s="98"/>
      <c r="AI3625" s="98"/>
      <c r="AJ3625" s="98"/>
      <c r="AK3625" s="98"/>
    </row>
    <row r="3626" ht="14.25">
      <c r="A3626" s="98"/>
      <c r="B3626" s="98"/>
      <c r="C3626" s="98"/>
      <c r="D3626" s="98"/>
      <c r="E3626" s="98"/>
      <c r="F3626" s="98"/>
      <c r="G3626" s="98"/>
      <c r="H3626" s="98"/>
      <c r="I3626" s="98"/>
      <c r="J3626" s="98"/>
      <c r="K3626" s="98"/>
      <c r="L3626" s="98"/>
      <c r="M3626" s="98"/>
      <c r="R3626" s="98"/>
      <c r="S3626" s="98"/>
      <c r="T3626" s="98"/>
      <c r="U3626" s="98"/>
      <c r="V3626" s="98"/>
      <c r="W3626" s="98"/>
      <c r="X3626" s="98"/>
      <c r="Y3626" s="98"/>
      <c r="Z3626" s="98"/>
      <c r="AA3626" s="98"/>
      <c r="AE3626" s="98"/>
      <c r="AF3626" s="98"/>
      <c r="AG3626" s="98"/>
      <c r="AH3626" s="98"/>
      <c r="AI3626" s="98"/>
      <c r="AJ3626" s="98"/>
      <c r="AK3626" s="98"/>
    </row>
    <row r="3627" ht="14.25">
      <c r="A3627" s="98"/>
      <c r="B3627" s="98"/>
      <c r="C3627" s="98"/>
      <c r="D3627" s="98"/>
      <c r="E3627" s="98"/>
      <c r="F3627" s="98"/>
      <c r="G3627" s="98"/>
      <c r="H3627" s="98"/>
      <c r="I3627" s="98"/>
      <c r="J3627" s="98"/>
      <c r="K3627" s="98"/>
      <c r="L3627" s="98"/>
      <c r="M3627" s="98"/>
      <c r="R3627" s="98"/>
      <c r="S3627" s="98"/>
      <c r="T3627" s="98"/>
      <c r="U3627" s="98"/>
      <c r="V3627" s="98"/>
      <c r="W3627" s="98"/>
      <c r="X3627" s="98"/>
      <c r="Y3627" s="98"/>
      <c r="Z3627" s="98"/>
      <c r="AA3627" s="98"/>
      <c r="AE3627" s="98"/>
      <c r="AF3627" s="98"/>
      <c r="AG3627" s="98"/>
      <c r="AH3627" s="98"/>
      <c r="AI3627" s="98"/>
      <c r="AJ3627" s="98"/>
      <c r="AK3627" s="98"/>
    </row>
    <row r="3628" ht="14.25">
      <c r="A3628" s="98"/>
      <c r="B3628" s="98"/>
      <c r="C3628" s="98"/>
      <c r="D3628" s="98"/>
      <c r="E3628" s="98"/>
      <c r="F3628" s="98"/>
      <c r="G3628" s="98"/>
      <c r="H3628" s="98"/>
      <c r="I3628" s="98"/>
      <c r="J3628" s="98"/>
      <c r="K3628" s="98"/>
      <c r="L3628" s="98"/>
      <c r="M3628" s="98"/>
      <c r="R3628" s="98"/>
      <c r="S3628" s="98"/>
      <c r="T3628" s="98"/>
      <c r="U3628" s="98"/>
      <c r="V3628" s="98"/>
      <c r="W3628" s="98"/>
      <c r="X3628" s="98"/>
      <c r="Y3628" s="98"/>
      <c r="Z3628" s="98"/>
      <c r="AA3628" s="98"/>
      <c r="AE3628" s="98"/>
      <c r="AF3628" s="98"/>
      <c r="AG3628" s="98"/>
      <c r="AH3628" s="98"/>
      <c r="AI3628" s="98"/>
      <c r="AJ3628" s="98"/>
      <c r="AK3628" s="98"/>
    </row>
    <row r="3629" ht="14.25">
      <c r="A3629" s="98"/>
      <c r="B3629" s="98"/>
      <c r="C3629" s="98"/>
      <c r="D3629" s="98"/>
      <c r="E3629" s="98"/>
      <c r="F3629" s="98"/>
      <c r="G3629" s="98"/>
      <c r="H3629" s="98"/>
      <c r="I3629" s="98"/>
      <c r="J3629" s="98"/>
      <c r="K3629" s="98"/>
      <c r="L3629" s="98"/>
      <c r="M3629" s="98"/>
      <c r="R3629" s="98"/>
      <c r="S3629" s="98"/>
      <c r="T3629" s="98"/>
      <c r="U3629" s="98"/>
      <c r="V3629" s="98"/>
      <c r="W3629" s="98"/>
      <c r="X3629" s="98"/>
      <c r="Y3629" s="98"/>
      <c r="Z3629" s="98"/>
      <c r="AA3629" s="98"/>
      <c r="AE3629" s="98"/>
      <c r="AF3629" s="98"/>
      <c r="AG3629" s="98"/>
      <c r="AH3629" s="98"/>
      <c r="AI3629" s="98"/>
      <c r="AJ3629" s="98"/>
      <c r="AK3629" s="98"/>
    </row>
    <row r="3630" ht="14.25">
      <c r="A3630" s="98"/>
      <c r="B3630" s="98"/>
      <c r="C3630" s="98"/>
      <c r="D3630" s="98"/>
      <c r="E3630" s="98"/>
      <c r="F3630" s="98"/>
      <c r="G3630" s="98"/>
      <c r="H3630" s="98"/>
      <c r="I3630" s="98"/>
      <c r="J3630" s="98"/>
      <c r="K3630" s="98"/>
      <c r="L3630" s="98"/>
      <c r="M3630" s="98"/>
      <c r="R3630" s="98"/>
      <c r="S3630" s="98"/>
      <c r="T3630" s="98"/>
      <c r="U3630" s="98"/>
      <c r="V3630" s="98"/>
      <c r="W3630" s="98"/>
      <c r="X3630" s="98"/>
      <c r="Y3630" s="98"/>
      <c r="Z3630" s="98"/>
      <c r="AA3630" s="98"/>
      <c r="AE3630" s="98"/>
      <c r="AF3630" s="98"/>
      <c r="AG3630" s="98"/>
      <c r="AH3630" s="98"/>
      <c r="AI3630" s="98"/>
      <c r="AJ3630" s="98"/>
      <c r="AK3630" s="98"/>
    </row>
    <row r="3631" ht="14.25">
      <c r="A3631" s="98"/>
      <c r="B3631" s="98"/>
      <c r="C3631" s="98"/>
      <c r="D3631" s="98"/>
      <c r="E3631" s="98"/>
      <c r="F3631" s="98"/>
      <c r="G3631" s="98"/>
      <c r="H3631" s="98"/>
      <c r="I3631" s="98"/>
      <c r="J3631" s="98"/>
      <c r="K3631" s="98"/>
      <c r="L3631" s="98"/>
      <c r="M3631" s="98"/>
      <c r="R3631" s="98"/>
      <c r="S3631" s="98"/>
      <c r="T3631" s="98"/>
      <c r="U3631" s="98"/>
      <c r="V3631" s="98"/>
      <c r="W3631" s="98"/>
      <c r="X3631" s="98"/>
      <c r="Y3631" s="98"/>
      <c r="Z3631" s="98"/>
      <c r="AA3631" s="98"/>
      <c r="AE3631" s="98"/>
      <c r="AF3631" s="98"/>
      <c r="AG3631" s="98"/>
      <c r="AH3631" s="98"/>
      <c r="AI3631" s="98"/>
      <c r="AJ3631" s="98"/>
      <c r="AK3631" s="98"/>
    </row>
    <row r="3632" ht="14.25">
      <c r="A3632" s="98"/>
      <c r="B3632" s="98"/>
      <c r="C3632" s="98"/>
      <c r="D3632" s="98"/>
      <c r="E3632" s="98"/>
      <c r="F3632" s="98"/>
      <c r="G3632" s="98"/>
      <c r="H3632" s="98"/>
      <c r="I3632" s="98"/>
      <c r="J3632" s="98"/>
      <c r="K3632" s="98"/>
      <c r="L3632" s="98"/>
      <c r="M3632" s="98"/>
      <c r="R3632" s="98"/>
      <c r="S3632" s="98"/>
      <c r="T3632" s="98"/>
      <c r="U3632" s="98"/>
      <c r="V3632" s="98"/>
      <c r="W3632" s="98"/>
      <c r="X3632" s="98"/>
      <c r="Y3632" s="98"/>
      <c r="Z3632" s="98"/>
      <c r="AA3632" s="98"/>
      <c r="AE3632" s="98"/>
      <c r="AF3632" s="98"/>
      <c r="AG3632" s="98"/>
      <c r="AH3632" s="98"/>
      <c r="AI3632" s="98"/>
      <c r="AJ3632" s="98"/>
      <c r="AK3632" s="98"/>
    </row>
    <row r="3633" ht="14.25">
      <c r="A3633" s="98"/>
      <c r="B3633" s="98"/>
      <c r="C3633" s="98"/>
      <c r="D3633" s="98"/>
      <c r="E3633" s="98"/>
      <c r="F3633" s="98"/>
      <c r="G3633" s="98"/>
      <c r="H3633" s="98"/>
      <c r="I3633" s="98"/>
      <c r="J3633" s="98"/>
      <c r="K3633" s="98"/>
      <c r="L3633" s="98"/>
      <c r="M3633" s="98"/>
      <c r="R3633" s="98"/>
      <c r="S3633" s="98"/>
      <c r="T3633" s="98"/>
      <c r="U3633" s="98"/>
      <c r="V3633" s="98"/>
      <c r="W3633" s="98"/>
      <c r="X3633" s="98"/>
      <c r="Y3633" s="98"/>
      <c r="Z3633" s="98"/>
      <c r="AA3633" s="98"/>
      <c r="AE3633" s="98"/>
      <c r="AF3633" s="98"/>
      <c r="AG3633" s="98"/>
      <c r="AH3633" s="98"/>
      <c r="AI3633" s="98"/>
      <c r="AJ3633" s="98"/>
      <c r="AK3633" s="98"/>
    </row>
    <row r="3634" ht="14.25">
      <c r="A3634" s="98"/>
      <c r="B3634" s="98"/>
      <c r="C3634" s="98"/>
      <c r="D3634" s="98"/>
      <c r="E3634" s="98"/>
      <c r="F3634" s="98"/>
      <c r="G3634" s="98"/>
      <c r="H3634" s="98"/>
      <c r="I3634" s="98"/>
      <c r="J3634" s="98"/>
      <c r="K3634" s="98"/>
      <c r="L3634" s="98"/>
      <c r="M3634" s="98"/>
      <c r="R3634" s="98"/>
      <c r="S3634" s="98"/>
      <c r="T3634" s="98"/>
      <c r="U3634" s="98"/>
      <c r="V3634" s="98"/>
      <c r="W3634" s="98"/>
      <c r="X3634" s="98"/>
      <c r="Y3634" s="98"/>
      <c r="Z3634" s="98"/>
      <c r="AA3634" s="98"/>
      <c r="AE3634" s="98"/>
      <c r="AF3634" s="98"/>
      <c r="AG3634" s="98"/>
      <c r="AH3634" s="98"/>
      <c r="AI3634" s="98"/>
      <c r="AJ3634" s="98"/>
      <c r="AK3634" s="98"/>
    </row>
    <row r="3635" ht="14.25">
      <c r="A3635" s="98"/>
      <c r="B3635" s="98"/>
      <c r="C3635" s="98"/>
      <c r="D3635" s="98"/>
      <c r="E3635" s="98"/>
      <c r="F3635" s="98"/>
      <c r="G3635" s="98"/>
      <c r="H3635" s="98"/>
      <c r="I3635" s="98"/>
      <c r="J3635" s="98"/>
      <c r="K3635" s="98"/>
      <c r="L3635" s="98"/>
      <c r="M3635" s="98"/>
      <c r="R3635" s="98"/>
      <c r="S3635" s="98"/>
      <c r="T3635" s="98"/>
      <c r="U3635" s="98"/>
      <c r="V3635" s="98"/>
      <c r="W3635" s="98"/>
      <c r="X3635" s="98"/>
      <c r="Y3635" s="98"/>
      <c r="Z3635" s="98"/>
      <c r="AA3635" s="98"/>
      <c r="AE3635" s="98"/>
      <c r="AF3635" s="98"/>
      <c r="AG3635" s="98"/>
      <c r="AH3635" s="98"/>
      <c r="AI3635" s="98"/>
      <c r="AJ3635" s="98"/>
      <c r="AK3635" s="98"/>
    </row>
    <row r="3636" ht="14.25">
      <c r="A3636" s="98"/>
      <c r="B3636" s="98"/>
      <c r="C3636" s="98"/>
      <c r="D3636" s="98"/>
      <c r="E3636" s="98"/>
      <c r="F3636" s="98"/>
      <c r="G3636" s="98"/>
      <c r="H3636" s="98"/>
      <c r="I3636" s="98"/>
      <c r="J3636" s="98"/>
      <c r="K3636" s="98"/>
      <c r="L3636" s="98"/>
      <c r="M3636" s="98"/>
      <c r="R3636" s="98"/>
      <c r="S3636" s="98"/>
      <c r="T3636" s="98"/>
      <c r="U3636" s="98"/>
      <c r="V3636" s="98"/>
      <c r="W3636" s="98"/>
      <c r="X3636" s="98"/>
      <c r="Y3636" s="98"/>
      <c r="Z3636" s="98"/>
      <c r="AA3636" s="98"/>
      <c r="AE3636" s="98"/>
      <c r="AF3636" s="98"/>
      <c r="AG3636" s="98"/>
      <c r="AH3636" s="98"/>
      <c r="AI3636" s="98"/>
      <c r="AJ3636" s="98"/>
      <c r="AK3636" s="98"/>
    </row>
    <row r="3637" ht="14.25">
      <c r="A3637" s="98"/>
      <c r="B3637" s="98"/>
      <c r="C3637" s="98"/>
      <c r="D3637" s="98"/>
      <c r="E3637" s="98"/>
      <c r="F3637" s="98"/>
      <c r="G3637" s="98"/>
      <c r="H3637" s="98"/>
      <c r="I3637" s="98"/>
      <c r="J3637" s="98"/>
      <c r="K3637" s="98"/>
      <c r="L3637" s="98"/>
      <c r="M3637" s="98"/>
      <c r="R3637" s="98"/>
      <c r="S3637" s="98"/>
      <c r="T3637" s="98"/>
      <c r="U3637" s="98"/>
      <c r="V3637" s="98"/>
      <c r="W3637" s="98"/>
      <c r="X3637" s="98"/>
      <c r="Y3637" s="98"/>
      <c r="Z3637" s="98"/>
      <c r="AA3637" s="98"/>
      <c r="AE3637" s="98"/>
      <c r="AF3637" s="98"/>
      <c r="AG3637" s="98"/>
      <c r="AH3637" s="98"/>
      <c r="AI3637" s="98"/>
      <c r="AJ3637" s="98"/>
      <c r="AK3637" s="98"/>
    </row>
    <row r="3638" ht="14.25">
      <c r="A3638" s="98"/>
      <c r="B3638" s="98"/>
      <c r="C3638" s="98"/>
      <c r="D3638" s="98"/>
      <c r="E3638" s="98"/>
      <c r="F3638" s="98"/>
      <c r="G3638" s="98"/>
      <c r="H3638" s="98"/>
      <c r="I3638" s="98"/>
      <c r="J3638" s="98"/>
      <c r="K3638" s="98"/>
      <c r="L3638" s="98"/>
      <c r="M3638" s="98"/>
      <c r="R3638" s="98"/>
      <c r="S3638" s="98"/>
      <c r="T3638" s="98"/>
      <c r="U3638" s="98"/>
      <c r="V3638" s="98"/>
      <c r="W3638" s="98"/>
      <c r="X3638" s="98"/>
      <c r="Y3638" s="98"/>
      <c r="Z3638" s="98"/>
      <c r="AA3638" s="98"/>
      <c r="AE3638" s="98"/>
      <c r="AF3638" s="98"/>
      <c r="AG3638" s="98"/>
      <c r="AH3638" s="98"/>
      <c r="AI3638" s="98"/>
      <c r="AJ3638" s="98"/>
      <c r="AK3638" s="98"/>
    </row>
    <row r="3639" ht="14.25">
      <c r="A3639" s="98"/>
      <c r="B3639" s="98"/>
      <c r="C3639" s="98"/>
      <c r="D3639" s="98"/>
      <c r="E3639" s="98"/>
      <c r="F3639" s="98"/>
      <c r="G3639" s="98"/>
      <c r="H3639" s="98"/>
      <c r="I3639" s="98"/>
      <c r="J3639" s="98"/>
      <c r="K3639" s="98"/>
      <c r="L3639" s="98"/>
      <c r="M3639" s="98"/>
      <c r="R3639" s="98"/>
      <c r="S3639" s="98"/>
      <c r="T3639" s="98"/>
      <c r="U3639" s="98"/>
      <c r="V3639" s="98"/>
      <c r="W3639" s="98"/>
      <c r="X3639" s="98"/>
      <c r="Y3639" s="98"/>
      <c r="Z3639" s="98"/>
      <c r="AA3639" s="98"/>
      <c r="AE3639" s="98"/>
      <c r="AF3639" s="98"/>
      <c r="AG3639" s="98"/>
      <c r="AH3639" s="98"/>
      <c r="AI3639" s="98"/>
      <c r="AJ3639" s="98"/>
      <c r="AK3639" s="98"/>
    </row>
    <row r="3640" ht="14.25">
      <c r="A3640" s="98"/>
      <c r="B3640" s="98"/>
      <c r="C3640" s="98"/>
      <c r="D3640" s="98"/>
      <c r="E3640" s="98"/>
      <c r="F3640" s="98"/>
      <c r="G3640" s="98"/>
      <c r="H3640" s="98"/>
      <c r="I3640" s="98"/>
      <c r="J3640" s="98"/>
      <c r="K3640" s="98"/>
      <c r="L3640" s="98"/>
      <c r="M3640" s="98"/>
      <c r="R3640" s="98"/>
      <c r="S3640" s="98"/>
      <c r="T3640" s="98"/>
      <c r="U3640" s="98"/>
      <c r="V3640" s="98"/>
      <c r="W3640" s="98"/>
      <c r="X3640" s="98"/>
      <c r="Y3640" s="98"/>
      <c r="Z3640" s="98"/>
      <c r="AA3640" s="98"/>
      <c r="AE3640" s="98"/>
      <c r="AF3640" s="98"/>
      <c r="AG3640" s="98"/>
      <c r="AH3640" s="98"/>
      <c r="AI3640" s="98"/>
      <c r="AJ3640" s="98"/>
      <c r="AK3640" s="98"/>
    </row>
    <row r="3641" ht="14.25">
      <c r="A3641" s="98"/>
      <c r="B3641" s="98"/>
      <c r="C3641" s="98"/>
      <c r="D3641" s="98"/>
      <c r="E3641" s="98"/>
      <c r="F3641" s="98"/>
      <c r="G3641" s="98"/>
      <c r="H3641" s="98"/>
      <c r="I3641" s="98"/>
      <c r="J3641" s="98"/>
      <c r="K3641" s="98"/>
      <c r="L3641" s="98"/>
      <c r="M3641" s="98"/>
      <c r="R3641" s="98"/>
      <c r="S3641" s="98"/>
      <c r="T3641" s="98"/>
      <c r="U3641" s="98"/>
      <c r="V3641" s="98"/>
      <c r="W3641" s="98"/>
      <c r="X3641" s="98"/>
      <c r="Y3641" s="98"/>
      <c r="Z3641" s="98"/>
      <c r="AA3641" s="98"/>
      <c r="AE3641" s="98"/>
      <c r="AF3641" s="98"/>
      <c r="AG3641" s="98"/>
      <c r="AH3641" s="98"/>
      <c r="AI3641" s="98"/>
      <c r="AJ3641" s="98"/>
      <c r="AK3641" s="98"/>
    </row>
    <row r="3642" ht="14.25">
      <c r="A3642" s="98"/>
      <c r="B3642" s="98"/>
      <c r="C3642" s="98"/>
      <c r="D3642" s="98"/>
      <c r="E3642" s="98"/>
      <c r="F3642" s="98"/>
      <c r="G3642" s="98"/>
      <c r="H3642" s="98"/>
      <c r="I3642" s="98"/>
      <c r="J3642" s="98"/>
      <c r="K3642" s="98"/>
      <c r="L3642" s="98"/>
      <c r="M3642" s="98"/>
      <c r="R3642" s="98"/>
      <c r="S3642" s="98"/>
      <c r="T3642" s="98"/>
      <c r="U3642" s="98"/>
      <c r="V3642" s="98"/>
      <c r="W3642" s="98"/>
      <c r="X3642" s="98"/>
      <c r="Y3642" s="98"/>
      <c r="Z3642" s="98"/>
      <c r="AA3642" s="98"/>
      <c r="AE3642" s="98"/>
      <c r="AF3642" s="98"/>
      <c r="AG3642" s="98"/>
      <c r="AH3642" s="98"/>
      <c r="AI3642" s="98"/>
      <c r="AJ3642" s="98"/>
      <c r="AK3642" s="98"/>
    </row>
    <row r="3643" ht="14.25">
      <c r="A3643" s="98"/>
      <c r="B3643" s="98"/>
      <c r="C3643" s="98"/>
      <c r="D3643" s="98"/>
      <c r="E3643" s="98"/>
      <c r="F3643" s="98"/>
      <c r="G3643" s="98"/>
      <c r="H3643" s="98"/>
      <c r="I3643" s="98"/>
      <c r="J3643" s="98"/>
      <c r="K3643" s="98"/>
      <c r="L3643" s="98"/>
      <c r="M3643" s="98"/>
      <c r="R3643" s="98"/>
      <c r="S3643" s="98"/>
      <c r="T3643" s="98"/>
      <c r="U3643" s="98"/>
      <c r="V3643" s="98"/>
      <c r="W3643" s="98"/>
      <c r="X3643" s="98"/>
      <c r="Y3643" s="98"/>
      <c r="Z3643" s="98"/>
      <c r="AA3643" s="98"/>
      <c r="AE3643" s="98"/>
      <c r="AF3643" s="98"/>
      <c r="AG3643" s="98"/>
      <c r="AH3643" s="98"/>
      <c r="AI3643" s="98"/>
      <c r="AJ3643" s="98"/>
      <c r="AK3643" s="98"/>
    </row>
    <row r="3644" ht="14.25">
      <c r="A3644" s="98"/>
      <c r="B3644" s="98"/>
      <c r="C3644" s="98"/>
      <c r="D3644" s="98"/>
      <c r="E3644" s="98"/>
      <c r="F3644" s="98"/>
      <c r="G3644" s="98"/>
      <c r="H3644" s="98"/>
      <c r="I3644" s="98"/>
      <c r="J3644" s="98"/>
      <c r="K3644" s="98"/>
      <c r="L3644" s="98"/>
      <c r="M3644" s="98"/>
      <c r="R3644" s="98"/>
      <c r="S3644" s="98"/>
      <c r="T3644" s="98"/>
      <c r="U3644" s="98"/>
      <c r="V3644" s="98"/>
      <c r="W3644" s="98"/>
      <c r="X3644" s="98"/>
      <c r="Y3644" s="98"/>
      <c r="Z3644" s="98"/>
      <c r="AA3644" s="98"/>
      <c r="AE3644" s="98"/>
      <c r="AF3644" s="98"/>
      <c r="AG3644" s="98"/>
      <c r="AH3644" s="98"/>
      <c r="AI3644" s="98"/>
      <c r="AJ3644" s="98"/>
      <c r="AK3644" s="98"/>
    </row>
    <row r="3645" ht="14.25">
      <c r="A3645" s="98"/>
      <c r="B3645" s="98"/>
      <c r="C3645" s="98"/>
      <c r="D3645" s="98"/>
      <c r="E3645" s="98"/>
      <c r="F3645" s="98"/>
      <c r="G3645" s="98"/>
      <c r="H3645" s="98"/>
      <c r="I3645" s="98"/>
      <c r="J3645" s="98"/>
      <c r="K3645" s="98"/>
      <c r="L3645" s="98"/>
      <c r="M3645" s="98"/>
      <c r="R3645" s="98"/>
      <c r="S3645" s="98"/>
      <c r="T3645" s="98"/>
      <c r="U3645" s="98"/>
      <c r="V3645" s="98"/>
      <c r="W3645" s="98"/>
      <c r="X3645" s="98"/>
      <c r="Y3645" s="98"/>
      <c r="Z3645" s="98"/>
      <c r="AA3645" s="98"/>
      <c r="AE3645" s="98"/>
      <c r="AF3645" s="98"/>
      <c r="AG3645" s="98"/>
      <c r="AH3645" s="98"/>
      <c r="AI3645" s="98"/>
      <c r="AJ3645" s="98"/>
      <c r="AK3645" s="98"/>
    </row>
    <row r="3646" ht="14.25">
      <c r="A3646" s="98"/>
      <c r="B3646" s="98"/>
      <c r="C3646" s="98"/>
      <c r="D3646" s="98"/>
      <c r="E3646" s="98"/>
      <c r="F3646" s="98"/>
      <c r="G3646" s="98"/>
      <c r="H3646" s="98"/>
      <c r="I3646" s="98"/>
      <c r="J3646" s="98"/>
      <c r="K3646" s="98"/>
      <c r="L3646" s="98"/>
      <c r="M3646" s="98"/>
      <c r="R3646" s="98"/>
      <c r="S3646" s="98"/>
      <c r="T3646" s="98"/>
      <c r="U3646" s="98"/>
      <c r="V3646" s="98"/>
      <c r="W3646" s="98"/>
      <c r="X3646" s="98"/>
      <c r="Y3646" s="98"/>
      <c r="Z3646" s="98"/>
      <c r="AA3646" s="98"/>
      <c r="AE3646" s="98"/>
      <c r="AF3646" s="98"/>
      <c r="AG3646" s="98"/>
      <c r="AH3646" s="98"/>
      <c r="AI3646" s="98"/>
      <c r="AJ3646" s="98"/>
      <c r="AK3646" s="98"/>
    </row>
    <row r="3647" ht="14.25">
      <c r="A3647" s="98"/>
      <c r="B3647" s="98"/>
      <c r="C3647" s="98"/>
      <c r="D3647" s="98"/>
      <c r="E3647" s="98"/>
      <c r="F3647" s="98"/>
      <c r="G3647" s="98"/>
      <c r="H3647" s="98"/>
      <c r="I3647" s="98"/>
      <c r="J3647" s="98"/>
      <c r="K3647" s="98"/>
      <c r="L3647" s="98"/>
      <c r="M3647" s="98"/>
      <c r="R3647" s="98"/>
      <c r="S3647" s="98"/>
      <c r="T3647" s="98"/>
      <c r="U3647" s="98"/>
      <c r="V3647" s="98"/>
      <c r="W3647" s="98"/>
      <c r="X3647" s="98"/>
      <c r="Y3647" s="98"/>
      <c r="Z3647" s="98"/>
      <c r="AA3647" s="98"/>
      <c r="AE3647" s="98"/>
      <c r="AF3647" s="98"/>
      <c r="AG3647" s="98"/>
      <c r="AH3647" s="98"/>
      <c r="AI3647" s="98"/>
      <c r="AJ3647" s="98"/>
      <c r="AK3647" s="98"/>
    </row>
    <row r="3648" ht="14.25">
      <c r="A3648" s="98"/>
      <c r="B3648" s="98"/>
      <c r="C3648" s="98"/>
      <c r="D3648" s="98"/>
      <c r="E3648" s="98"/>
      <c r="F3648" s="98"/>
      <c r="G3648" s="98"/>
      <c r="H3648" s="98"/>
      <c r="I3648" s="98"/>
      <c r="J3648" s="98"/>
      <c r="K3648" s="98"/>
      <c r="L3648" s="98"/>
      <c r="M3648" s="98"/>
      <c r="R3648" s="98"/>
      <c r="S3648" s="98"/>
      <c r="T3648" s="98"/>
      <c r="U3648" s="98"/>
      <c r="V3648" s="98"/>
      <c r="W3648" s="98"/>
      <c r="X3648" s="98"/>
      <c r="Y3648" s="98"/>
      <c r="Z3648" s="98"/>
      <c r="AA3648" s="98"/>
      <c r="AE3648" s="98"/>
      <c r="AF3648" s="98"/>
      <c r="AG3648" s="98"/>
      <c r="AH3648" s="98"/>
      <c r="AI3648" s="98"/>
      <c r="AJ3648" s="98"/>
      <c r="AK3648" s="98"/>
    </row>
    <row r="3649" ht="14.25">
      <c r="A3649" s="98"/>
      <c r="B3649" s="98"/>
      <c r="C3649" s="98"/>
      <c r="D3649" s="98"/>
      <c r="E3649" s="98"/>
      <c r="F3649" s="98"/>
      <c r="G3649" s="98"/>
      <c r="H3649" s="98"/>
      <c r="I3649" s="98"/>
      <c r="J3649" s="98"/>
      <c r="K3649" s="98"/>
      <c r="L3649" s="98"/>
      <c r="M3649" s="98"/>
      <c r="R3649" s="98"/>
      <c r="S3649" s="98"/>
      <c r="T3649" s="98"/>
      <c r="U3649" s="98"/>
      <c r="V3649" s="98"/>
      <c r="W3649" s="98"/>
      <c r="X3649" s="98"/>
      <c r="Y3649" s="98"/>
      <c r="Z3649" s="98"/>
      <c r="AA3649" s="98"/>
      <c r="AE3649" s="98"/>
      <c r="AF3649" s="98"/>
      <c r="AG3649" s="98"/>
      <c r="AH3649" s="98"/>
      <c r="AI3649" s="98"/>
      <c r="AJ3649" s="98"/>
      <c r="AK3649" s="98"/>
    </row>
    <row r="3650" ht="14.25">
      <c r="A3650" s="98"/>
      <c r="B3650" s="98"/>
      <c r="C3650" s="98"/>
      <c r="D3650" s="98"/>
      <c r="E3650" s="98"/>
      <c r="F3650" s="98"/>
      <c r="G3650" s="98"/>
      <c r="H3650" s="98"/>
      <c r="I3650" s="98"/>
      <c r="J3650" s="98"/>
      <c r="K3650" s="98"/>
      <c r="L3650" s="98"/>
      <c r="M3650" s="98"/>
      <c r="R3650" s="98"/>
      <c r="S3650" s="98"/>
      <c r="T3650" s="98"/>
      <c r="U3650" s="98"/>
      <c r="V3650" s="98"/>
      <c r="W3650" s="98"/>
      <c r="X3650" s="98"/>
      <c r="Y3650" s="98"/>
      <c r="Z3650" s="98"/>
      <c r="AA3650" s="98"/>
      <c r="AE3650" s="98"/>
      <c r="AF3650" s="98"/>
      <c r="AG3650" s="98"/>
      <c r="AH3650" s="98"/>
      <c r="AI3650" s="98"/>
      <c r="AJ3650" s="98"/>
      <c r="AK3650" s="98"/>
    </row>
    <row r="3651" ht="14.25">
      <c r="A3651" s="98"/>
      <c r="B3651" s="98"/>
      <c r="C3651" s="98"/>
      <c r="D3651" s="98"/>
      <c r="E3651" s="98"/>
      <c r="F3651" s="98"/>
      <c r="G3651" s="98"/>
      <c r="H3651" s="98"/>
      <c r="I3651" s="98"/>
      <c r="J3651" s="98"/>
      <c r="K3651" s="98"/>
      <c r="L3651" s="98"/>
      <c r="M3651" s="98"/>
      <c r="R3651" s="98"/>
      <c r="S3651" s="98"/>
      <c r="T3651" s="98"/>
      <c r="U3651" s="98"/>
      <c r="V3651" s="98"/>
      <c r="W3651" s="98"/>
      <c r="X3651" s="98"/>
      <c r="Y3651" s="98"/>
      <c r="Z3651" s="98"/>
      <c r="AA3651" s="98"/>
      <c r="AE3651" s="98"/>
      <c r="AF3651" s="98"/>
      <c r="AG3651" s="98"/>
      <c r="AH3651" s="98"/>
      <c r="AI3651" s="98"/>
      <c r="AJ3651" s="98"/>
      <c r="AK3651" s="98"/>
    </row>
    <row r="3652" ht="14.25">
      <c r="A3652" s="98"/>
      <c r="B3652" s="98"/>
      <c r="C3652" s="98"/>
      <c r="D3652" s="98"/>
      <c r="E3652" s="98"/>
      <c r="F3652" s="98"/>
      <c r="G3652" s="98"/>
      <c r="H3652" s="98"/>
      <c r="I3652" s="98"/>
      <c r="J3652" s="98"/>
      <c r="K3652" s="98"/>
      <c r="L3652" s="98"/>
      <c r="M3652" s="98"/>
      <c r="R3652" s="98"/>
      <c r="S3652" s="98"/>
      <c r="T3652" s="98"/>
      <c r="U3652" s="98"/>
      <c r="V3652" s="98"/>
      <c r="W3652" s="98"/>
      <c r="X3652" s="98"/>
      <c r="Y3652" s="98"/>
      <c r="Z3652" s="98"/>
      <c r="AA3652" s="98"/>
      <c r="AE3652" s="98"/>
      <c r="AF3652" s="98"/>
      <c r="AG3652" s="98"/>
      <c r="AH3652" s="98"/>
      <c r="AI3652" s="98"/>
      <c r="AJ3652" s="98"/>
      <c r="AK3652" s="98"/>
    </row>
    <row r="3653" ht="14.25">
      <c r="A3653" s="98"/>
      <c r="B3653" s="98"/>
      <c r="C3653" s="98"/>
      <c r="D3653" s="98"/>
      <c r="E3653" s="98"/>
      <c r="F3653" s="98"/>
      <c r="G3653" s="98"/>
      <c r="H3653" s="98"/>
      <c r="I3653" s="98"/>
      <c r="J3653" s="98"/>
      <c r="K3653" s="98"/>
      <c r="L3653" s="98"/>
      <c r="M3653" s="98"/>
      <c r="R3653" s="98"/>
      <c r="S3653" s="98"/>
      <c r="T3653" s="98"/>
      <c r="U3653" s="98"/>
      <c r="V3653" s="98"/>
      <c r="W3653" s="98"/>
      <c r="X3653" s="98"/>
      <c r="Y3653" s="98"/>
      <c r="Z3653" s="98"/>
      <c r="AA3653" s="98"/>
      <c r="AE3653" s="98"/>
      <c r="AF3653" s="98"/>
      <c r="AG3653" s="98"/>
      <c r="AH3653" s="98"/>
      <c r="AI3653" s="98"/>
      <c r="AJ3653" s="98"/>
      <c r="AK3653" s="98"/>
    </row>
    <row r="3654" ht="14.25">
      <c r="A3654" s="98"/>
      <c r="B3654" s="98"/>
      <c r="C3654" s="98"/>
      <c r="D3654" s="98"/>
      <c r="E3654" s="98"/>
      <c r="F3654" s="98"/>
      <c r="G3654" s="98"/>
      <c r="H3654" s="98"/>
      <c r="I3654" s="98"/>
      <c r="J3654" s="98"/>
      <c r="K3654" s="98"/>
      <c r="L3654" s="98"/>
      <c r="M3654" s="98"/>
      <c r="R3654" s="98"/>
      <c r="S3654" s="98"/>
      <c r="T3654" s="98"/>
      <c r="U3654" s="98"/>
      <c r="V3654" s="98"/>
      <c r="W3654" s="98"/>
      <c r="X3654" s="98"/>
      <c r="Y3654" s="98"/>
      <c r="Z3654" s="98"/>
      <c r="AA3654" s="98"/>
      <c r="AE3654" s="98"/>
      <c r="AF3654" s="98"/>
      <c r="AG3654" s="98"/>
      <c r="AH3654" s="98"/>
      <c r="AI3654" s="98"/>
      <c r="AJ3654" s="98"/>
      <c r="AK3654" s="98"/>
    </row>
    <row r="3655" ht="14.25">
      <c r="A3655" s="98"/>
      <c r="B3655" s="98"/>
      <c r="C3655" s="98"/>
      <c r="D3655" s="98"/>
      <c r="E3655" s="98"/>
      <c r="F3655" s="98"/>
      <c r="G3655" s="98"/>
      <c r="H3655" s="98"/>
      <c r="I3655" s="98"/>
      <c r="J3655" s="98"/>
      <c r="K3655" s="98"/>
      <c r="L3655" s="98"/>
      <c r="M3655" s="98"/>
      <c r="R3655" s="98"/>
      <c r="S3655" s="98"/>
      <c r="T3655" s="98"/>
      <c r="U3655" s="98"/>
      <c r="V3655" s="98"/>
      <c r="W3655" s="98"/>
      <c r="X3655" s="98"/>
      <c r="Y3655" s="98"/>
      <c r="Z3655" s="98"/>
      <c r="AA3655" s="98"/>
      <c r="AE3655" s="98"/>
      <c r="AF3655" s="98"/>
      <c r="AG3655" s="98"/>
      <c r="AH3655" s="98"/>
      <c r="AI3655" s="98"/>
      <c r="AJ3655" s="98"/>
      <c r="AK3655" s="98"/>
    </row>
    <row r="3656" ht="14.25">
      <c r="A3656" s="98"/>
      <c r="B3656" s="98"/>
      <c r="C3656" s="98"/>
      <c r="D3656" s="98"/>
      <c r="E3656" s="98"/>
      <c r="F3656" s="98"/>
      <c r="G3656" s="98"/>
      <c r="H3656" s="98"/>
      <c r="I3656" s="98"/>
      <c r="J3656" s="98"/>
      <c r="K3656" s="98"/>
      <c r="L3656" s="98"/>
      <c r="M3656" s="98"/>
      <c r="R3656" s="98"/>
      <c r="S3656" s="98"/>
      <c r="T3656" s="98"/>
      <c r="U3656" s="98"/>
      <c r="V3656" s="98"/>
      <c r="W3656" s="98"/>
      <c r="X3656" s="98"/>
      <c r="Y3656" s="98"/>
      <c r="Z3656" s="98"/>
      <c r="AA3656" s="98"/>
      <c r="AE3656" s="98"/>
      <c r="AF3656" s="98"/>
      <c r="AG3656" s="98"/>
      <c r="AH3656" s="98"/>
      <c r="AI3656" s="98"/>
      <c r="AJ3656" s="98"/>
      <c r="AK3656" s="98"/>
    </row>
    <row r="3657" ht="14.25">
      <c r="A3657" s="98"/>
      <c r="B3657" s="98"/>
      <c r="C3657" s="98"/>
      <c r="D3657" s="98"/>
      <c r="E3657" s="98"/>
      <c r="F3657" s="98"/>
      <c r="G3657" s="98"/>
      <c r="H3657" s="98"/>
      <c r="I3657" s="98"/>
      <c r="J3657" s="98"/>
      <c r="K3657" s="98"/>
      <c r="L3657" s="98"/>
      <c r="M3657" s="98"/>
      <c r="R3657" s="98"/>
      <c r="S3657" s="98"/>
      <c r="T3657" s="98"/>
      <c r="U3657" s="98"/>
      <c r="V3657" s="98"/>
      <c r="W3657" s="98"/>
      <c r="X3657" s="98"/>
      <c r="Y3657" s="98"/>
      <c r="Z3657" s="98"/>
      <c r="AA3657" s="98"/>
      <c r="AE3657" s="98"/>
      <c r="AF3657" s="98"/>
      <c r="AG3657" s="98"/>
      <c r="AH3657" s="98"/>
      <c r="AI3657" s="98"/>
      <c r="AJ3657" s="98"/>
      <c r="AK3657" s="98"/>
    </row>
    <row r="3658" ht="14.25">
      <c r="A3658" s="98"/>
      <c r="B3658" s="98"/>
      <c r="C3658" s="98"/>
      <c r="D3658" s="98"/>
      <c r="E3658" s="98"/>
      <c r="F3658" s="98"/>
      <c r="G3658" s="98"/>
      <c r="H3658" s="98"/>
      <c r="I3658" s="98"/>
      <c r="J3658" s="98"/>
      <c r="K3658" s="98"/>
      <c r="L3658" s="98"/>
      <c r="M3658" s="98"/>
      <c r="R3658" s="98"/>
      <c r="S3658" s="98"/>
      <c r="T3658" s="98"/>
      <c r="U3658" s="98"/>
      <c r="V3658" s="98"/>
      <c r="W3658" s="98"/>
      <c r="X3658" s="98"/>
      <c r="Y3658" s="98"/>
      <c r="Z3658" s="98"/>
      <c r="AA3658" s="98"/>
      <c r="AE3658" s="98"/>
      <c r="AF3658" s="98"/>
      <c r="AG3658" s="98"/>
      <c r="AH3658" s="98"/>
      <c r="AI3658" s="98"/>
      <c r="AJ3658" s="98"/>
      <c r="AK3658" s="98"/>
    </row>
    <row r="3659" ht="14.25">
      <c r="A3659" s="98"/>
      <c r="B3659" s="98"/>
      <c r="C3659" s="98"/>
      <c r="D3659" s="98"/>
      <c r="E3659" s="98"/>
      <c r="F3659" s="98"/>
      <c r="G3659" s="98"/>
      <c r="H3659" s="98"/>
      <c r="I3659" s="98"/>
      <c r="J3659" s="98"/>
      <c r="K3659" s="98"/>
      <c r="L3659" s="98"/>
      <c r="M3659" s="98"/>
      <c r="R3659" s="98"/>
      <c r="S3659" s="98"/>
      <c r="T3659" s="98"/>
      <c r="U3659" s="98"/>
      <c r="V3659" s="98"/>
      <c r="W3659" s="98"/>
      <c r="X3659" s="98"/>
      <c r="Y3659" s="98"/>
      <c r="Z3659" s="98"/>
      <c r="AA3659" s="98"/>
      <c r="AE3659" s="98"/>
      <c r="AF3659" s="98"/>
      <c r="AG3659" s="98"/>
      <c r="AH3659" s="98"/>
      <c r="AI3659" s="98"/>
      <c r="AJ3659" s="98"/>
      <c r="AK3659" s="98"/>
    </row>
    <row r="3660" ht="14.25">
      <c r="A3660" s="98"/>
      <c r="B3660" s="98"/>
      <c r="C3660" s="98"/>
      <c r="D3660" s="98"/>
      <c r="E3660" s="98"/>
      <c r="F3660" s="98"/>
      <c r="G3660" s="98"/>
      <c r="H3660" s="98"/>
      <c r="I3660" s="98"/>
      <c r="J3660" s="98"/>
      <c r="K3660" s="98"/>
      <c r="L3660" s="98"/>
      <c r="M3660" s="98"/>
      <c r="R3660" s="98"/>
      <c r="S3660" s="98"/>
      <c r="T3660" s="98"/>
      <c r="U3660" s="98"/>
      <c r="V3660" s="98"/>
      <c r="W3660" s="98"/>
      <c r="X3660" s="98"/>
      <c r="Y3660" s="98"/>
      <c r="Z3660" s="98"/>
      <c r="AA3660" s="98"/>
      <c r="AE3660" s="98"/>
      <c r="AF3660" s="98"/>
      <c r="AG3660" s="98"/>
      <c r="AH3660" s="98"/>
      <c r="AI3660" s="98"/>
      <c r="AJ3660" s="98"/>
      <c r="AK3660" s="98"/>
    </row>
    <row r="3661" ht="14.25">
      <c r="A3661" s="98"/>
      <c r="B3661" s="98"/>
      <c r="C3661" s="98"/>
      <c r="D3661" s="98"/>
      <c r="E3661" s="98"/>
      <c r="F3661" s="98"/>
      <c r="G3661" s="98"/>
      <c r="H3661" s="98"/>
      <c r="I3661" s="98"/>
      <c r="J3661" s="98"/>
      <c r="K3661" s="98"/>
      <c r="L3661" s="98"/>
      <c r="M3661" s="98"/>
      <c r="R3661" s="98"/>
      <c r="S3661" s="98"/>
      <c r="T3661" s="98"/>
      <c r="U3661" s="98"/>
      <c r="V3661" s="98"/>
      <c r="W3661" s="98"/>
      <c r="X3661" s="98"/>
      <c r="Y3661" s="98"/>
      <c r="Z3661" s="98"/>
      <c r="AA3661" s="98"/>
      <c r="AE3661" s="98"/>
      <c r="AF3661" s="98"/>
      <c r="AG3661" s="98"/>
      <c r="AH3661" s="98"/>
      <c r="AI3661" s="98"/>
      <c r="AJ3661" s="98"/>
      <c r="AK3661" s="98"/>
    </row>
    <row r="3662" ht="14.25">
      <c r="A3662" s="98"/>
      <c r="B3662" s="98"/>
      <c r="C3662" s="98"/>
      <c r="D3662" s="98"/>
      <c r="E3662" s="98"/>
      <c r="F3662" s="98"/>
      <c r="G3662" s="98"/>
      <c r="H3662" s="98"/>
      <c r="I3662" s="98"/>
      <c r="J3662" s="98"/>
      <c r="K3662" s="98"/>
      <c r="L3662" s="98"/>
      <c r="M3662" s="98"/>
      <c r="R3662" s="98"/>
      <c r="S3662" s="98"/>
      <c r="T3662" s="98"/>
      <c r="U3662" s="98"/>
      <c r="V3662" s="98"/>
      <c r="W3662" s="98"/>
      <c r="X3662" s="98"/>
      <c r="Y3662" s="98"/>
      <c r="Z3662" s="98"/>
      <c r="AA3662" s="98"/>
      <c r="AE3662" s="98"/>
      <c r="AF3662" s="98"/>
      <c r="AG3662" s="98"/>
      <c r="AH3662" s="98"/>
      <c r="AI3662" s="98"/>
      <c r="AJ3662" s="98"/>
      <c r="AK3662" s="98"/>
    </row>
    <row r="3663" ht="14.25">
      <c r="A3663" s="98"/>
      <c r="B3663" s="98"/>
      <c r="C3663" s="98"/>
      <c r="D3663" s="98"/>
      <c r="E3663" s="98"/>
      <c r="F3663" s="98"/>
      <c r="G3663" s="98"/>
      <c r="H3663" s="98"/>
      <c r="I3663" s="98"/>
      <c r="J3663" s="98"/>
      <c r="K3663" s="98"/>
      <c r="L3663" s="98"/>
      <c r="M3663" s="98"/>
      <c r="R3663" s="98"/>
      <c r="S3663" s="98"/>
      <c r="T3663" s="98"/>
      <c r="U3663" s="98"/>
      <c r="V3663" s="98"/>
      <c r="W3663" s="98"/>
      <c r="X3663" s="98"/>
      <c r="Y3663" s="98"/>
      <c r="Z3663" s="98"/>
      <c r="AA3663" s="98"/>
      <c r="AE3663" s="98"/>
      <c r="AF3663" s="98"/>
      <c r="AG3663" s="98"/>
      <c r="AH3663" s="98"/>
      <c r="AI3663" s="98"/>
      <c r="AJ3663" s="98"/>
      <c r="AK3663" s="98"/>
    </row>
    <row r="3664" ht="14.25">
      <c r="A3664" s="98"/>
      <c r="B3664" s="98"/>
      <c r="C3664" s="98"/>
      <c r="D3664" s="98"/>
      <c r="E3664" s="98"/>
      <c r="F3664" s="98"/>
      <c r="G3664" s="98"/>
      <c r="H3664" s="98"/>
      <c r="I3664" s="98"/>
      <c r="J3664" s="98"/>
      <c r="K3664" s="98"/>
      <c r="L3664" s="98"/>
      <c r="M3664" s="98"/>
      <c r="R3664" s="98"/>
      <c r="S3664" s="98"/>
      <c r="T3664" s="98"/>
      <c r="U3664" s="98"/>
      <c r="V3664" s="98"/>
      <c r="W3664" s="98"/>
      <c r="X3664" s="98"/>
      <c r="Y3664" s="98"/>
      <c r="Z3664" s="98"/>
      <c r="AA3664" s="98"/>
      <c r="AE3664" s="98"/>
      <c r="AF3664" s="98"/>
      <c r="AG3664" s="98"/>
      <c r="AH3664" s="98"/>
      <c r="AI3664" s="98"/>
      <c r="AJ3664" s="98"/>
      <c r="AK3664" s="98"/>
    </row>
    <row r="3665" ht="14.25">
      <c r="A3665" s="98"/>
      <c r="B3665" s="98"/>
      <c r="C3665" s="98"/>
      <c r="D3665" s="98"/>
      <c r="E3665" s="98"/>
      <c r="F3665" s="98"/>
      <c r="G3665" s="98"/>
      <c r="H3665" s="98"/>
      <c r="I3665" s="98"/>
      <c r="J3665" s="98"/>
      <c r="K3665" s="98"/>
      <c r="L3665" s="98"/>
      <c r="M3665" s="98"/>
      <c r="R3665" s="98"/>
      <c r="S3665" s="98"/>
      <c r="T3665" s="98"/>
      <c r="U3665" s="98"/>
      <c r="V3665" s="98"/>
      <c r="W3665" s="98"/>
      <c r="X3665" s="98"/>
      <c r="Y3665" s="98"/>
      <c r="Z3665" s="98"/>
      <c r="AA3665" s="98"/>
      <c r="AE3665" s="98"/>
      <c r="AF3665" s="98"/>
      <c r="AG3665" s="98"/>
      <c r="AH3665" s="98"/>
      <c r="AI3665" s="98"/>
      <c r="AJ3665" s="98"/>
      <c r="AK3665" s="98"/>
    </row>
    <row r="3666" ht="14.25">
      <c r="A3666" s="98"/>
      <c r="B3666" s="98"/>
      <c r="C3666" s="98"/>
      <c r="D3666" s="98"/>
      <c r="E3666" s="98"/>
      <c r="F3666" s="98"/>
      <c r="G3666" s="98"/>
      <c r="H3666" s="98"/>
      <c r="I3666" s="98"/>
      <c r="J3666" s="98"/>
      <c r="K3666" s="98"/>
      <c r="L3666" s="98"/>
      <c r="M3666" s="98"/>
      <c r="R3666" s="98"/>
      <c r="S3666" s="98"/>
      <c r="T3666" s="98"/>
      <c r="U3666" s="98"/>
      <c r="V3666" s="98"/>
      <c r="W3666" s="98"/>
      <c r="X3666" s="98"/>
      <c r="Y3666" s="98"/>
      <c r="Z3666" s="98"/>
      <c r="AA3666" s="98"/>
      <c r="AE3666" s="98"/>
      <c r="AF3666" s="98"/>
      <c r="AG3666" s="98"/>
      <c r="AH3666" s="98"/>
      <c r="AI3666" s="98"/>
      <c r="AJ3666" s="98"/>
      <c r="AK3666" s="98"/>
    </row>
    <row r="3667" ht="14.25">
      <c r="A3667" s="98"/>
      <c r="B3667" s="98"/>
      <c r="C3667" s="98"/>
      <c r="D3667" s="98"/>
      <c r="E3667" s="98"/>
      <c r="F3667" s="98"/>
      <c r="G3667" s="98"/>
      <c r="H3667" s="98"/>
      <c r="I3667" s="98"/>
      <c r="J3667" s="98"/>
      <c r="K3667" s="98"/>
      <c r="L3667" s="98"/>
      <c r="M3667" s="98"/>
      <c r="R3667" s="98"/>
      <c r="S3667" s="98"/>
      <c r="T3667" s="98"/>
      <c r="U3667" s="98"/>
      <c r="V3667" s="98"/>
      <c r="W3667" s="98"/>
      <c r="X3667" s="98"/>
      <c r="Y3667" s="98"/>
      <c r="Z3667" s="98"/>
      <c r="AA3667" s="98"/>
      <c r="AE3667" s="98"/>
      <c r="AF3667" s="98"/>
      <c r="AG3667" s="98"/>
      <c r="AH3667" s="98"/>
      <c r="AI3667" s="98"/>
      <c r="AJ3667" s="98"/>
      <c r="AK3667" s="98"/>
    </row>
    <row r="3668" ht="14.25">
      <c r="A3668" s="98"/>
      <c r="B3668" s="98"/>
      <c r="C3668" s="98"/>
      <c r="D3668" s="98"/>
      <c r="E3668" s="98"/>
      <c r="F3668" s="98"/>
      <c r="G3668" s="98"/>
      <c r="H3668" s="98"/>
      <c r="I3668" s="98"/>
      <c r="J3668" s="98"/>
      <c r="K3668" s="98"/>
      <c r="L3668" s="98"/>
      <c r="M3668" s="98"/>
      <c r="R3668" s="98"/>
      <c r="S3668" s="98"/>
      <c r="T3668" s="98"/>
      <c r="U3668" s="98"/>
      <c r="V3668" s="98"/>
      <c r="W3668" s="98"/>
      <c r="X3668" s="98"/>
      <c r="Y3668" s="98"/>
      <c r="Z3668" s="98"/>
      <c r="AA3668" s="98"/>
      <c r="AE3668" s="98"/>
      <c r="AF3668" s="98"/>
      <c r="AG3668" s="98"/>
      <c r="AH3668" s="98"/>
      <c r="AI3668" s="98"/>
      <c r="AJ3668" s="98"/>
      <c r="AK3668" s="98"/>
    </row>
    <row r="3669" ht="14.25">
      <c r="A3669" s="98"/>
      <c r="B3669" s="98"/>
      <c r="C3669" s="98"/>
      <c r="D3669" s="98"/>
      <c r="E3669" s="98"/>
      <c r="F3669" s="98"/>
      <c r="G3669" s="98"/>
      <c r="H3669" s="98"/>
      <c r="I3669" s="98"/>
      <c r="J3669" s="98"/>
      <c r="K3669" s="98"/>
      <c r="L3669" s="98"/>
      <c r="M3669" s="98"/>
      <c r="R3669" s="98"/>
      <c r="S3669" s="98"/>
      <c r="T3669" s="98"/>
      <c r="U3669" s="98"/>
      <c r="V3669" s="98"/>
      <c r="W3669" s="98"/>
      <c r="X3669" s="98"/>
      <c r="Y3669" s="98"/>
      <c r="Z3669" s="98"/>
      <c r="AA3669" s="98"/>
      <c r="AE3669" s="98"/>
      <c r="AF3669" s="98"/>
      <c r="AG3669" s="98"/>
      <c r="AH3669" s="98"/>
      <c r="AI3669" s="98"/>
      <c r="AJ3669" s="98"/>
      <c r="AK3669" s="98"/>
    </row>
    <row r="3670" ht="14.25">
      <c r="A3670" s="98"/>
      <c r="B3670" s="98"/>
      <c r="C3670" s="98"/>
      <c r="D3670" s="98"/>
      <c r="E3670" s="98"/>
      <c r="F3670" s="98"/>
      <c r="G3670" s="98"/>
      <c r="H3670" s="98"/>
      <c r="I3670" s="98"/>
      <c r="J3670" s="98"/>
      <c r="K3670" s="98"/>
      <c r="L3670" s="98"/>
      <c r="M3670" s="98"/>
      <c r="R3670" s="98"/>
      <c r="S3670" s="98"/>
      <c r="T3670" s="98"/>
      <c r="U3670" s="98"/>
      <c r="V3670" s="98"/>
      <c r="W3670" s="98"/>
      <c r="X3670" s="98"/>
      <c r="Y3670" s="98"/>
      <c r="Z3670" s="98"/>
      <c r="AA3670" s="98"/>
      <c r="AE3670" s="98"/>
      <c r="AF3670" s="98"/>
      <c r="AG3670" s="98"/>
      <c r="AH3670" s="98"/>
      <c r="AI3670" s="98"/>
      <c r="AJ3670" s="98"/>
      <c r="AK3670" s="98"/>
    </row>
    <row r="3671" ht="14.25">
      <c r="A3671" s="98"/>
      <c r="B3671" s="98"/>
      <c r="C3671" s="98"/>
      <c r="D3671" s="98"/>
      <c r="E3671" s="98"/>
      <c r="F3671" s="98"/>
      <c r="G3671" s="98"/>
      <c r="H3671" s="98"/>
      <c r="I3671" s="98"/>
      <c r="J3671" s="98"/>
      <c r="K3671" s="98"/>
      <c r="L3671" s="98"/>
      <c r="M3671" s="98"/>
      <c r="R3671" s="98"/>
      <c r="S3671" s="98"/>
      <c r="T3671" s="98"/>
      <c r="U3671" s="98"/>
      <c r="V3671" s="98"/>
      <c r="W3671" s="98"/>
      <c r="X3671" s="98"/>
      <c r="Y3671" s="98"/>
      <c r="Z3671" s="98"/>
      <c r="AA3671" s="98"/>
      <c r="AE3671" s="98"/>
      <c r="AF3671" s="98"/>
      <c r="AG3671" s="98"/>
      <c r="AH3671" s="98"/>
      <c r="AI3671" s="98"/>
      <c r="AJ3671" s="98"/>
      <c r="AK3671" s="98"/>
    </row>
    <row r="3672" ht="14.25">
      <c r="A3672" s="98"/>
      <c r="B3672" s="98"/>
      <c r="C3672" s="98"/>
      <c r="D3672" s="98"/>
      <c r="E3672" s="98"/>
      <c r="F3672" s="98"/>
      <c r="G3672" s="98"/>
      <c r="H3672" s="98"/>
      <c r="I3672" s="98"/>
      <c r="J3672" s="98"/>
      <c r="K3672" s="98"/>
      <c r="L3672" s="98"/>
      <c r="M3672" s="98"/>
      <c r="R3672" s="98"/>
      <c r="S3672" s="98"/>
      <c r="T3672" s="98"/>
      <c r="U3672" s="98"/>
      <c r="V3672" s="98"/>
      <c r="W3672" s="98"/>
      <c r="X3672" s="98"/>
      <c r="Y3672" s="98"/>
      <c r="Z3672" s="98"/>
      <c r="AA3672" s="98"/>
      <c r="AE3672" s="98"/>
      <c r="AF3672" s="98"/>
      <c r="AG3672" s="98"/>
      <c r="AH3672" s="98"/>
      <c r="AI3672" s="98"/>
      <c r="AJ3672" s="98"/>
      <c r="AK3672" s="98"/>
    </row>
    <row r="3673" ht="14.25">
      <c r="A3673" s="98"/>
      <c r="B3673" s="98"/>
      <c r="C3673" s="98"/>
      <c r="D3673" s="98"/>
      <c r="E3673" s="98"/>
      <c r="F3673" s="98"/>
      <c r="G3673" s="98"/>
      <c r="H3673" s="98"/>
      <c r="I3673" s="98"/>
      <c r="J3673" s="98"/>
      <c r="K3673" s="98"/>
      <c r="L3673" s="98"/>
      <c r="M3673" s="98"/>
      <c r="R3673" s="98"/>
      <c r="S3673" s="98"/>
      <c r="T3673" s="98"/>
      <c r="U3673" s="98"/>
      <c r="V3673" s="98"/>
      <c r="W3673" s="98"/>
      <c r="X3673" s="98"/>
      <c r="Y3673" s="98"/>
      <c r="Z3673" s="98"/>
      <c r="AA3673" s="98"/>
      <c r="AE3673" s="98"/>
      <c r="AF3673" s="98"/>
      <c r="AG3673" s="98"/>
      <c r="AH3673" s="98"/>
      <c r="AI3673" s="98"/>
      <c r="AJ3673" s="98"/>
      <c r="AK3673" s="98"/>
    </row>
    <row r="3674" ht="14.25">
      <c r="A3674" s="98"/>
      <c r="B3674" s="98"/>
      <c r="C3674" s="98"/>
      <c r="D3674" s="98"/>
      <c r="E3674" s="98"/>
      <c r="F3674" s="98"/>
      <c r="G3674" s="98"/>
      <c r="H3674" s="98"/>
      <c r="I3674" s="98"/>
      <c r="J3674" s="98"/>
      <c r="K3674" s="98"/>
      <c r="L3674" s="98"/>
      <c r="M3674" s="98"/>
      <c r="R3674" s="98"/>
      <c r="S3674" s="98"/>
      <c r="T3674" s="98"/>
      <c r="U3674" s="98"/>
      <c r="V3674" s="98"/>
      <c r="W3674" s="98"/>
      <c r="X3674" s="98"/>
      <c r="Y3674" s="98"/>
      <c r="Z3674" s="98"/>
      <c r="AA3674" s="98"/>
      <c r="AE3674" s="98"/>
      <c r="AF3674" s="98"/>
      <c r="AG3674" s="98"/>
      <c r="AH3674" s="98"/>
      <c r="AI3674" s="98"/>
      <c r="AJ3674" s="98"/>
      <c r="AK3674" s="98"/>
    </row>
    <row r="3675" ht="14.25">
      <c r="A3675" s="98"/>
      <c r="B3675" s="98"/>
      <c r="C3675" s="98"/>
      <c r="D3675" s="98"/>
      <c r="E3675" s="98"/>
      <c r="F3675" s="98"/>
      <c r="G3675" s="98"/>
      <c r="H3675" s="98"/>
      <c r="I3675" s="98"/>
      <c r="J3675" s="98"/>
      <c r="K3675" s="98"/>
      <c r="L3675" s="98"/>
      <c r="M3675" s="98"/>
      <c r="R3675" s="98"/>
      <c r="S3675" s="98"/>
      <c r="T3675" s="98"/>
      <c r="U3675" s="98"/>
      <c r="V3675" s="98"/>
      <c r="W3675" s="98"/>
      <c r="X3675" s="98"/>
      <c r="Y3675" s="98"/>
      <c r="Z3675" s="98"/>
      <c r="AA3675" s="98"/>
      <c r="AE3675" s="98"/>
      <c r="AF3675" s="98"/>
      <c r="AG3675" s="98"/>
      <c r="AH3675" s="98"/>
      <c r="AI3675" s="98"/>
      <c r="AJ3675" s="98"/>
      <c r="AK3675" s="98"/>
    </row>
    <row r="3676" ht="14.25">
      <c r="A3676" s="98"/>
      <c r="B3676" s="98"/>
      <c r="C3676" s="98"/>
      <c r="D3676" s="98"/>
      <c r="E3676" s="98"/>
      <c r="F3676" s="98"/>
      <c r="G3676" s="98"/>
      <c r="H3676" s="98"/>
      <c r="I3676" s="98"/>
      <c r="J3676" s="98"/>
      <c r="K3676" s="98"/>
      <c r="L3676" s="98"/>
      <c r="M3676" s="98"/>
      <c r="R3676" s="98"/>
      <c r="S3676" s="98"/>
      <c r="T3676" s="98"/>
      <c r="U3676" s="98"/>
      <c r="V3676" s="98"/>
      <c r="W3676" s="98"/>
      <c r="X3676" s="98"/>
      <c r="Y3676" s="98"/>
      <c r="Z3676" s="98"/>
      <c r="AA3676" s="98"/>
      <c r="AE3676" s="98"/>
      <c r="AF3676" s="98"/>
      <c r="AG3676" s="98"/>
      <c r="AH3676" s="98"/>
      <c r="AI3676" s="98"/>
      <c r="AJ3676" s="98"/>
      <c r="AK3676" s="98"/>
    </row>
    <row r="3677" ht="14.25">
      <c r="A3677" s="98"/>
      <c r="B3677" s="98"/>
      <c r="C3677" s="98"/>
      <c r="D3677" s="98"/>
      <c r="E3677" s="98"/>
      <c r="F3677" s="98"/>
      <c r="G3677" s="98"/>
      <c r="H3677" s="98"/>
      <c r="I3677" s="98"/>
      <c r="J3677" s="98"/>
      <c r="K3677" s="98"/>
      <c r="L3677" s="98"/>
      <c r="M3677" s="98"/>
      <c r="R3677" s="98"/>
      <c r="S3677" s="98"/>
      <c r="T3677" s="98"/>
      <c r="U3677" s="98"/>
      <c r="V3677" s="98"/>
      <c r="W3677" s="98"/>
      <c r="X3677" s="98"/>
      <c r="Y3677" s="98"/>
      <c r="Z3677" s="98"/>
      <c r="AA3677" s="98"/>
      <c r="AE3677" s="98"/>
      <c r="AF3677" s="98"/>
      <c r="AG3677" s="98"/>
      <c r="AH3677" s="98"/>
      <c r="AI3677" s="98"/>
      <c r="AJ3677" s="98"/>
      <c r="AK3677" s="98"/>
    </row>
    <row r="3678" ht="14.25">
      <c r="A3678" s="98"/>
      <c r="B3678" s="98"/>
      <c r="C3678" s="98"/>
      <c r="D3678" s="98"/>
      <c r="E3678" s="98"/>
      <c r="F3678" s="98"/>
      <c r="G3678" s="98"/>
      <c r="H3678" s="98"/>
      <c r="I3678" s="98"/>
      <c r="J3678" s="98"/>
      <c r="K3678" s="98"/>
      <c r="L3678" s="98"/>
      <c r="M3678" s="98"/>
      <c r="R3678" s="98"/>
      <c r="S3678" s="98"/>
      <c r="T3678" s="98"/>
      <c r="U3678" s="98"/>
      <c r="V3678" s="98"/>
      <c r="W3678" s="98"/>
      <c r="X3678" s="98"/>
      <c r="Y3678" s="98"/>
      <c r="Z3678" s="98"/>
      <c r="AA3678" s="98"/>
      <c r="AE3678" s="98"/>
      <c r="AF3678" s="98"/>
      <c r="AG3678" s="98"/>
      <c r="AH3678" s="98"/>
      <c r="AI3678" s="98"/>
      <c r="AJ3678" s="98"/>
      <c r="AK3678" s="98"/>
    </row>
    <row r="3679" ht="14.25">
      <c r="A3679" s="98"/>
      <c r="B3679" s="98"/>
      <c r="C3679" s="98"/>
      <c r="D3679" s="98"/>
      <c r="E3679" s="98"/>
      <c r="F3679" s="98"/>
      <c r="G3679" s="98"/>
      <c r="H3679" s="98"/>
      <c r="I3679" s="98"/>
      <c r="J3679" s="98"/>
      <c r="K3679" s="98"/>
      <c r="L3679" s="98"/>
      <c r="M3679" s="98"/>
      <c r="R3679" s="98"/>
      <c r="S3679" s="98"/>
      <c r="T3679" s="98"/>
      <c r="U3679" s="98"/>
      <c r="V3679" s="98"/>
      <c r="W3679" s="98"/>
      <c r="X3679" s="98"/>
      <c r="Y3679" s="98"/>
      <c r="Z3679" s="98"/>
      <c r="AA3679" s="98"/>
      <c r="AE3679" s="98"/>
      <c r="AF3679" s="98"/>
      <c r="AG3679" s="98"/>
      <c r="AH3679" s="98"/>
      <c r="AI3679" s="98"/>
      <c r="AJ3679" s="98"/>
      <c r="AK3679" s="98"/>
    </row>
    <row r="3680" ht="14.25">
      <c r="A3680" s="98"/>
      <c r="B3680" s="98"/>
      <c r="C3680" s="98"/>
      <c r="D3680" s="98"/>
      <c r="E3680" s="98"/>
      <c r="F3680" s="98"/>
      <c r="G3680" s="98"/>
      <c r="H3680" s="98"/>
      <c r="I3680" s="98"/>
      <c r="J3680" s="98"/>
      <c r="K3680" s="98"/>
      <c r="L3680" s="98"/>
      <c r="M3680" s="98"/>
      <c r="R3680" s="98"/>
      <c r="S3680" s="98"/>
      <c r="T3680" s="98"/>
      <c r="U3680" s="98"/>
      <c r="V3680" s="98"/>
      <c r="W3680" s="98"/>
      <c r="X3680" s="98"/>
      <c r="Y3680" s="98"/>
      <c r="Z3680" s="98"/>
      <c r="AA3680" s="98"/>
      <c r="AE3680" s="98"/>
      <c r="AF3680" s="98"/>
      <c r="AG3680" s="98"/>
      <c r="AH3680" s="98"/>
      <c r="AI3680" s="98"/>
      <c r="AJ3680" s="98"/>
      <c r="AK3680" s="98"/>
    </row>
    <row r="3681" ht="14.25">
      <c r="A3681" s="98"/>
      <c r="B3681" s="98"/>
      <c r="C3681" s="98"/>
      <c r="D3681" s="98"/>
      <c r="E3681" s="98"/>
      <c r="F3681" s="98"/>
      <c r="G3681" s="98"/>
      <c r="H3681" s="98"/>
      <c r="I3681" s="98"/>
      <c r="J3681" s="98"/>
      <c r="K3681" s="98"/>
      <c r="L3681" s="98"/>
      <c r="M3681" s="98"/>
      <c r="R3681" s="98"/>
      <c r="S3681" s="98"/>
      <c r="T3681" s="98"/>
      <c r="U3681" s="98"/>
      <c r="V3681" s="98"/>
      <c r="W3681" s="98"/>
      <c r="X3681" s="98"/>
      <c r="Y3681" s="98"/>
      <c r="Z3681" s="98"/>
      <c r="AA3681" s="98"/>
      <c r="AE3681" s="98"/>
      <c r="AF3681" s="98"/>
      <c r="AG3681" s="98"/>
      <c r="AH3681" s="98"/>
      <c r="AI3681" s="98"/>
      <c r="AJ3681" s="98"/>
      <c r="AK3681" s="98"/>
    </row>
    <row r="3682" ht="14.25">
      <c r="A3682" s="98"/>
      <c r="B3682" s="98"/>
      <c r="C3682" s="98"/>
      <c r="D3682" s="98"/>
      <c r="E3682" s="98"/>
      <c r="F3682" s="98"/>
      <c r="G3682" s="98"/>
      <c r="H3682" s="98"/>
      <c r="I3682" s="98"/>
      <c r="J3682" s="98"/>
      <c r="K3682" s="98"/>
      <c r="L3682" s="98"/>
      <c r="M3682" s="98"/>
      <c r="R3682" s="98"/>
      <c r="S3682" s="98"/>
      <c r="T3682" s="98"/>
      <c r="U3682" s="98"/>
      <c r="V3682" s="98"/>
      <c r="W3682" s="98"/>
      <c r="X3682" s="98"/>
      <c r="Y3682" s="98"/>
      <c r="Z3682" s="98"/>
      <c r="AA3682" s="98"/>
      <c r="AE3682" s="98"/>
      <c r="AF3682" s="98"/>
      <c r="AG3682" s="98"/>
      <c r="AH3682" s="98"/>
      <c r="AI3682" s="98"/>
      <c r="AJ3682" s="98"/>
      <c r="AK3682" s="98"/>
    </row>
    <row r="3683" ht="14.25">
      <c r="A3683" s="98"/>
      <c r="B3683" s="98"/>
      <c r="C3683" s="98"/>
      <c r="D3683" s="98"/>
      <c r="E3683" s="98"/>
      <c r="F3683" s="98"/>
      <c r="G3683" s="98"/>
      <c r="H3683" s="98"/>
      <c r="I3683" s="98"/>
      <c r="J3683" s="98"/>
      <c r="K3683" s="98"/>
      <c r="L3683" s="98"/>
      <c r="M3683" s="98"/>
      <c r="R3683" s="98"/>
      <c r="S3683" s="98"/>
      <c r="T3683" s="98"/>
      <c r="U3683" s="98"/>
      <c r="V3683" s="98"/>
      <c r="W3683" s="98"/>
      <c r="X3683" s="98"/>
      <c r="Y3683" s="98"/>
      <c r="Z3683" s="98"/>
      <c r="AA3683" s="98"/>
      <c r="AE3683" s="98"/>
      <c r="AF3683" s="98"/>
      <c r="AG3683" s="98"/>
      <c r="AH3683" s="98"/>
      <c r="AI3683" s="98"/>
      <c r="AJ3683" s="98"/>
      <c r="AK3683" s="98"/>
    </row>
    <row r="3684" ht="14.25">
      <c r="A3684" s="98"/>
      <c r="B3684" s="98"/>
      <c r="C3684" s="98"/>
      <c r="D3684" s="98"/>
      <c r="E3684" s="98"/>
      <c r="F3684" s="98"/>
      <c r="G3684" s="98"/>
      <c r="H3684" s="98"/>
      <c r="I3684" s="98"/>
      <c r="J3684" s="98"/>
      <c r="K3684" s="98"/>
      <c r="L3684" s="98"/>
      <c r="M3684" s="98"/>
      <c r="R3684" s="98"/>
      <c r="S3684" s="98"/>
      <c r="T3684" s="98"/>
      <c r="U3684" s="98"/>
      <c r="V3684" s="98"/>
      <c r="W3684" s="98"/>
      <c r="X3684" s="98"/>
      <c r="Y3684" s="98"/>
      <c r="Z3684" s="98"/>
      <c r="AA3684" s="98"/>
      <c r="AE3684" s="98"/>
      <c r="AF3684" s="98"/>
      <c r="AG3684" s="98"/>
      <c r="AH3684" s="98"/>
      <c r="AI3684" s="98"/>
      <c r="AJ3684" s="98"/>
      <c r="AK3684" s="98"/>
    </row>
    <row r="3685" ht="14.25">
      <c r="A3685" s="98"/>
      <c r="B3685" s="98"/>
      <c r="C3685" s="98"/>
      <c r="D3685" s="98"/>
      <c r="E3685" s="98"/>
      <c r="F3685" s="98"/>
      <c r="G3685" s="98"/>
      <c r="H3685" s="98"/>
      <c r="I3685" s="98"/>
      <c r="J3685" s="98"/>
      <c r="K3685" s="98"/>
      <c r="L3685" s="98"/>
      <c r="M3685" s="98"/>
      <c r="R3685" s="98"/>
      <c r="S3685" s="98"/>
      <c r="T3685" s="98"/>
      <c r="U3685" s="98"/>
      <c r="V3685" s="98"/>
      <c r="W3685" s="98"/>
      <c r="X3685" s="98"/>
      <c r="Y3685" s="98"/>
      <c r="Z3685" s="98"/>
      <c r="AA3685" s="98"/>
      <c r="AE3685" s="98"/>
      <c r="AF3685" s="98"/>
      <c r="AG3685" s="98"/>
      <c r="AH3685" s="98"/>
      <c r="AI3685" s="98"/>
      <c r="AJ3685" s="98"/>
      <c r="AK3685" s="98"/>
    </row>
    <row r="3686" ht="14.25">
      <c r="A3686" s="98"/>
      <c r="B3686" s="98"/>
      <c r="C3686" s="98"/>
      <c r="D3686" s="98"/>
      <c r="E3686" s="98"/>
      <c r="F3686" s="98"/>
      <c r="G3686" s="98"/>
      <c r="H3686" s="98"/>
      <c r="I3686" s="98"/>
      <c r="J3686" s="98"/>
      <c r="K3686" s="98"/>
      <c r="L3686" s="98"/>
      <c r="M3686" s="98"/>
      <c r="R3686" s="98"/>
      <c r="S3686" s="98"/>
      <c r="T3686" s="98"/>
      <c r="U3686" s="98"/>
      <c r="V3686" s="98"/>
      <c r="W3686" s="98"/>
      <c r="X3686" s="98"/>
      <c r="Y3686" s="98"/>
      <c r="Z3686" s="98"/>
      <c r="AA3686" s="98"/>
      <c r="AE3686" s="98"/>
      <c r="AF3686" s="98"/>
      <c r="AG3686" s="98"/>
      <c r="AH3686" s="98"/>
      <c r="AI3686" s="98"/>
      <c r="AJ3686" s="98"/>
      <c r="AK3686" s="98"/>
    </row>
    <row r="3687" ht="14.25">
      <c r="A3687" s="98"/>
      <c r="B3687" s="98"/>
      <c r="C3687" s="98"/>
      <c r="D3687" s="98"/>
      <c r="E3687" s="98"/>
      <c r="F3687" s="98"/>
      <c r="G3687" s="98"/>
      <c r="H3687" s="98"/>
      <c r="I3687" s="98"/>
      <c r="J3687" s="98"/>
      <c r="K3687" s="98"/>
      <c r="L3687" s="98"/>
      <c r="M3687" s="98"/>
      <c r="R3687" s="98"/>
      <c r="S3687" s="98"/>
      <c r="T3687" s="98"/>
      <c r="U3687" s="98"/>
      <c r="V3687" s="98"/>
      <c r="W3687" s="98"/>
      <c r="X3687" s="98"/>
      <c r="Y3687" s="98"/>
      <c r="Z3687" s="98"/>
      <c r="AA3687" s="98"/>
      <c r="AE3687" s="98"/>
      <c r="AF3687" s="98"/>
      <c r="AG3687" s="98"/>
      <c r="AH3687" s="98"/>
      <c r="AI3687" s="98"/>
      <c r="AJ3687" s="98"/>
      <c r="AK3687" s="98"/>
    </row>
    <row r="3688" ht="14.25">
      <c r="A3688" s="98"/>
      <c r="B3688" s="98"/>
      <c r="C3688" s="98"/>
      <c r="D3688" s="98"/>
      <c r="E3688" s="98"/>
      <c r="F3688" s="98"/>
      <c r="G3688" s="98"/>
      <c r="H3688" s="98"/>
      <c r="I3688" s="98"/>
      <c r="J3688" s="98"/>
      <c r="K3688" s="98"/>
      <c r="L3688" s="98"/>
      <c r="M3688" s="98"/>
      <c r="R3688" s="98"/>
      <c r="S3688" s="98"/>
      <c r="T3688" s="98"/>
      <c r="U3688" s="98"/>
      <c r="V3688" s="98"/>
      <c r="W3688" s="98"/>
      <c r="X3688" s="98"/>
      <c r="Y3688" s="98"/>
      <c r="Z3688" s="98"/>
      <c r="AA3688" s="98"/>
      <c r="AE3688" s="98"/>
      <c r="AF3688" s="98"/>
      <c r="AG3688" s="98"/>
      <c r="AH3688" s="98"/>
      <c r="AI3688" s="98"/>
      <c r="AJ3688" s="98"/>
      <c r="AK3688" s="98"/>
    </row>
    <row r="3689" ht="14.25">
      <c r="A3689" s="98"/>
      <c r="B3689" s="98"/>
      <c r="C3689" s="98"/>
      <c r="D3689" s="98"/>
      <c r="E3689" s="98"/>
      <c r="F3689" s="98"/>
      <c r="G3689" s="98"/>
      <c r="H3689" s="98"/>
      <c r="I3689" s="98"/>
      <c r="J3689" s="98"/>
      <c r="K3689" s="98"/>
      <c r="L3689" s="98"/>
      <c r="M3689" s="98"/>
      <c r="R3689" s="98"/>
      <c r="S3689" s="98"/>
      <c r="T3689" s="98"/>
      <c r="U3689" s="98"/>
      <c r="V3689" s="98"/>
      <c r="W3689" s="98"/>
      <c r="X3689" s="98"/>
      <c r="Y3689" s="98"/>
      <c r="Z3689" s="98"/>
      <c r="AA3689" s="98"/>
      <c r="AE3689" s="98"/>
      <c r="AF3689" s="98"/>
      <c r="AG3689" s="98"/>
      <c r="AH3689" s="98"/>
      <c r="AI3689" s="98"/>
      <c r="AJ3689" s="98"/>
      <c r="AK3689" s="98"/>
    </row>
    <row r="3690" ht="14.25">
      <c r="A3690" s="98"/>
      <c r="B3690" s="98"/>
      <c r="C3690" s="98"/>
      <c r="D3690" s="98"/>
      <c r="E3690" s="98"/>
      <c r="F3690" s="98"/>
      <c r="G3690" s="98"/>
      <c r="H3690" s="98"/>
      <c r="I3690" s="98"/>
      <c r="J3690" s="98"/>
      <c r="K3690" s="98"/>
      <c r="L3690" s="98"/>
      <c r="M3690" s="98"/>
      <c r="R3690" s="98"/>
      <c r="S3690" s="98"/>
      <c r="T3690" s="98"/>
      <c r="U3690" s="98"/>
      <c r="V3690" s="98"/>
      <c r="W3690" s="98"/>
      <c r="X3690" s="98"/>
      <c r="Y3690" s="98"/>
      <c r="Z3690" s="98"/>
      <c r="AA3690" s="98"/>
      <c r="AE3690" s="98"/>
      <c r="AF3690" s="98"/>
      <c r="AG3690" s="98"/>
      <c r="AH3690" s="98"/>
      <c r="AI3690" s="98"/>
      <c r="AJ3690" s="98"/>
      <c r="AK3690" s="98"/>
    </row>
    <row r="3691" ht="14.25">
      <c r="A3691" s="98"/>
      <c r="B3691" s="98"/>
      <c r="C3691" s="98"/>
      <c r="D3691" s="98"/>
      <c r="E3691" s="98"/>
      <c r="F3691" s="98"/>
      <c r="G3691" s="98"/>
      <c r="H3691" s="98"/>
      <c r="I3691" s="98"/>
      <c r="J3691" s="98"/>
      <c r="K3691" s="98"/>
      <c r="L3691" s="98"/>
      <c r="M3691" s="98"/>
      <c r="R3691" s="98"/>
      <c r="S3691" s="98"/>
      <c r="T3691" s="98"/>
      <c r="U3691" s="98"/>
      <c r="V3691" s="98"/>
      <c r="W3691" s="98"/>
      <c r="X3691" s="98"/>
      <c r="Y3691" s="98"/>
      <c r="Z3691" s="98"/>
      <c r="AA3691" s="98"/>
      <c r="AE3691" s="98"/>
      <c r="AF3691" s="98"/>
      <c r="AG3691" s="98"/>
      <c r="AH3691" s="98"/>
      <c r="AI3691" s="98"/>
      <c r="AJ3691" s="98"/>
      <c r="AK3691" s="98"/>
    </row>
    <row r="3692" ht="14.25">
      <c r="A3692" s="98"/>
      <c r="B3692" s="98"/>
      <c r="C3692" s="98"/>
      <c r="D3692" s="98"/>
      <c r="E3692" s="98"/>
      <c r="F3692" s="98"/>
      <c r="G3692" s="98"/>
      <c r="H3692" s="98"/>
      <c r="I3692" s="98"/>
      <c r="J3692" s="98"/>
      <c r="K3692" s="98"/>
      <c r="L3692" s="98"/>
      <c r="M3692" s="98"/>
      <c r="R3692" s="98"/>
      <c r="S3692" s="98"/>
      <c r="T3692" s="98"/>
      <c r="U3692" s="98"/>
      <c r="V3692" s="98"/>
      <c r="W3692" s="98"/>
      <c r="X3692" s="98"/>
      <c r="Y3692" s="98"/>
      <c r="Z3692" s="98"/>
      <c r="AA3692" s="98"/>
      <c r="AE3692" s="98"/>
      <c r="AF3692" s="98"/>
      <c r="AG3692" s="98"/>
      <c r="AH3692" s="98"/>
      <c r="AI3692" s="98"/>
      <c r="AJ3692" s="98"/>
      <c r="AK3692" s="98"/>
    </row>
    <row r="3693" ht="14.25">
      <c r="A3693" s="98"/>
      <c r="B3693" s="98"/>
      <c r="C3693" s="98"/>
      <c r="D3693" s="98"/>
      <c r="E3693" s="98"/>
      <c r="F3693" s="98"/>
      <c r="G3693" s="98"/>
      <c r="H3693" s="98"/>
      <c r="I3693" s="98"/>
      <c r="J3693" s="98"/>
      <c r="K3693" s="98"/>
      <c r="L3693" s="98"/>
      <c r="M3693" s="98"/>
      <c r="R3693" s="98"/>
      <c r="S3693" s="98"/>
      <c r="T3693" s="98"/>
      <c r="U3693" s="98"/>
      <c r="V3693" s="98"/>
      <c r="W3693" s="98"/>
      <c r="X3693" s="98"/>
      <c r="Y3693" s="98"/>
      <c r="Z3693" s="98"/>
      <c r="AA3693" s="98"/>
      <c r="AE3693" s="98"/>
      <c r="AF3693" s="98"/>
      <c r="AG3693" s="98"/>
      <c r="AH3693" s="98"/>
      <c r="AI3693" s="98"/>
      <c r="AJ3693" s="98"/>
      <c r="AK3693" s="98"/>
    </row>
    <row r="3694" ht="14.25">
      <c r="A3694" s="98"/>
      <c r="B3694" s="98"/>
      <c r="C3694" s="98"/>
      <c r="D3694" s="98"/>
      <c r="E3694" s="98"/>
      <c r="F3694" s="98"/>
      <c r="G3694" s="98"/>
      <c r="H3694" s="98"/>
      <c r="I3694" s="98"/>
      <c r="J3694" s="98"/>
      <c r="K3694" s="98"/>
      <c r="L3694" s="98"/>
      <c r="M3694" s="98"/>
      <c r="R3694" s="98"/>
      <c r="S3694" s="98"/>
      <c r="T3694" s="98"/>
      <c r="U3694" s="98"/>
      <c r="V3694" s="98"/>
      <c r="W3694" s="98"/>
      <c r="X3694" s="98"/>
      <c r="Y3694" s="98"/>
      <c r="Z3694" s="98"/>
      <c r="AA3694" s="98"/>
      <c r="AE3694" s="98"/>
      <c r="AF3694" s="98"/>
      <c r="AG3694" s="98"/>
      <c r="AH3694" s="98"/>
      <c r="AI3694" s="98"/>
      <c r="AJ3694" s="98"/>
      <c r="AK3694" s="98"/>
    </row>
    <row r="3695" ht="14.25">
      <c r="A3695" s="98"/>
      <c r="B3695" s="98"/>
      <c r="C3695" s="98"/>
      <c r="D3695" s="98"/>
      <c r="E3695" s="98"/>
      <c r="F3695" s="98"/>
      <c r="G3695" s="98"/>
      <c r="H3695" s="98"/>
      <c r="I3695" s="98"/>
      <c r="J3695" s="98"/>
      <c r="K3695" s="98"/>
      <c r="L3695" s="98"/>
      <c r="M3695" s="98"/>
      <c r="R3695" s="98"/>
      <c r="S3695" s="98"/>
      <c r="T3695" s="98"/>
      <c r="U3695" s="98"/>
      <c r="V3695" s="98"/>
      <c r="W3695" s="98"/>
      <c r="X3695" s="98"/>
      <c r="Y3695" s="98"/>
      <c r="Z3695" s="98"/>
      <c r="AA3695" s="98"/>
      <c r="AE3695" s="98"/>
      <c r="AF3695" s="98"/>
      <c r="AG3695" s="98"/>
      <c r="AH3695" s="98"/>
      <c r="AI3695" s="98"/>
      <c r="AJ3695" s="98"/>
      <c r="AK3695" s="98"/>
    </row>
    <row r="3696" ht="14.25">
      <c r="A3696" s="98"/>
      <c r="B3696" s="98"/>
      <c r="C3696" s="98"/>
      <c r="D3696" s="98"/>
      <c r="E3696" s="98"/>
      <c r="F3696" s="98"/>
      <c r="G3696" s="98"/>
      <c r="H3696" s="98"/>
      <c r="I3696" s="98"/>
      <c r="J3696" s="98"/>
      <c r="K3696" s="98"/>
      <c r="L3696" s="98"/>
      <c r="M3696" s="98"/>
      <c r="R3696" s="98"/>
      <c r="S3696" s="98"/>
      <c r="T3696" s="98"/>
      <c r="U3696" s="98"/>
      <c r="V3696" s="98"/>
      <c r="W3696" s="98"/>
      <c r="X3696" s="98"/>
      <c r="Y3696" s="98"/>
      <c r="Z3696" s="98"/>
      <c r="AA3696" s="98"/>
      <c r="AE3696" s="98"/>
      <c r="AF3696" s="98"/>
      <c r="AG3696" s="98"/>
      <c r="AH3696" s="98"/>
      <c r="AI3696" s="98"/>
      <c r="AJ3696" s="98"/>
      <c r="AK3696" s="98"/>
    </row>
    <row r="3697" ht="14.25">
      <c r="A3697" s="98"/>
      <c r="B3697" s="98"/>
      <c r="C3697" s="98"/>
      <c r="D3697" s="98"/>
      <c r="E3697" s="98"/>
      <c r="F3697" s="98"/>
      <c r="G3697" s="98"/>
      <c r="H3697" s="98"/>
      <c r="I3697" s="98"/>
      <c r="J3697" s="98"/>
      <c r="K3697" s="98"/>
      <c r="L3697" s="98"/>
      <c r="M3697" s="98"/>
      <c r="R3697" s="98"/>
      <c r="S3697" s="98"/>
      <c r="T3697" s="98"/>
      <c r="U3697" s="98"/>
      <c r="V3697" s="98"/>
      <c r="W3697" s="98"/>
      <c r="X3697" s="98"/>
      <c r="Y3697" s="98"/>
      <c r="Z3697" s="98"/>
      <c r="AA3697" s="98"/>
      <c r="AE3697" s="98"/>
      <c r="AF3697" s="98"/>
      <c r="AG3697" s="98"/>
      <c r="AH3697" s="98"/>
      <c r="AI3697" s="98"/>
      <c r="AJ3697" s="98"/>
      <c r="AK3697" s="98"/>
    </row>
    <row r="3698" ht="14.25">
      <c r="A3698" s="98"/>
      <c r="B3698" s="98"/>
      <c r="C3698" s="98"/>
      <c r="D3698" s="98"/>
      <c r="E3698" s="98"/>
      <c r="F3698" s="98"/>
      <c r="G3698" s="98"/>
      <c r="H3698" s="98"/>
      <c r="I3698" s="98"/>
      <c r="J3698" s="98"/>
      <c r="K3698" s="98"/>
      <c r="L3698" s="98"/>
      <c r="M3698" s="98"/>
      <c r="R3698" s="98"/>
      <c r="S3698" s="98"/>
      <c r="T3698" s="98"/>
      <c r="U3698" s="98"/>
      <c r="V3698" s="98"/>
      <c r="W3698" s="98"/>
      <c r="X3698" s="98"/>
      <c r="Y3698" s="98"/>
      <c r="Z3698" s="98"/>
      <c r="AA3698" s="98"/>
      <c r="AE3698" s="98"/>
      <c r="AF3698" s="98"/>
      <c r="AG3698" s="98"/>
      <c r="AH3698" s="98"/>
      <c r="AI3698" s="98"/>
      <c r="AJ3698" s="98"/>
      <c r="AK3698" s="98"/>
    </row>
    <row r="3699" ht="14.25">
      <c r="A3699" s="98"/>
      <c r="B3699" s="98"/>
      <c r="C3699" s="98"/>
      <c r="D3699" s="98"/>
      <c r="E3699" s="98"/>
      <c r="F3699" s="98"/>
      <c r="G3699" s="98"/>
      <c r="H3699" s="98"/>
      <c r="I3699" s="98"/>
      <c r="J3699" s="98"/>
      <c r="K3699" s="98"/>
      <c r="L3699" s="98"/>
      <c r="M3699" s="98"/>
      <c r="R3699" s="98"/>
      <c r="S3699" s="98"/>
      <c r="T3699" s="98"/>
      <c r="U3699" s="98"/>
      <c r="V3699" s="98"/>
      <c r="W3699" s="98"/>
      <c r="X3699" s="98"/>
      <c r="Y3699" s="98"/>
      <c r="Z3699" s="98"/>
      <c r="AA3699" s="98"/>
      <c r="AE3699" s="98"/>
      <c r="AF3699" s="98"/>
      <c r="AG3699" s="98"/>
      <c r="AH3699" s="98"/>
      <c r="AI3699" s="98"/>
      <c r="AJ3699" s="98"/>
      <c r="AK3699" s="98"/>
    </row>
    <row r="3700" ht="14.25">
      <c r="A3700" s="98"/>
      <c r="B3700" s="98"/>
      <c r="C3700" s="98"/>
      <c r="D3700" s="98"/>
      <c r="E3700" s="98"/>
      <c r="F3700" s="98"/>
      <c r="G3700" s="98"/>
      <c r="H3700" s="98"/>
      <c r="I3700" s="98"/>
      <c r="J3700" s="98"/>
      <c r="K3700" s="98"/>
      <c r="L3700" s="98"/>
      <c r="M3700" s="98"/>
      <c r="R3700" s="98"/>
      <c r="S3700" s="98"/>
      <c r="T3700" s="98"/>
      <c r="U3700" s="98"/>
      <c r="V3700" s="98"/>
      <c r="W3700" s="98"/>
      <c r="X3700" s="98"/>
      <c r="Y3700" s="98"/>
      <c r="Z3700" s="98"/>
      <c r="AA3700" s="98"/>
      <c r="AE3700" s="98"/>
      <c r="AF3700" s="98"/>
      <c r="AG3700" s="98"/>
      <c r="AH3700" s="98"/>
      <c r="AI3700" s="98"/>
      <c r="AJ3700" s="98"/>
      <c r="AK3700" s="98"/>
    </row>
    <row r="3701" ht="14.25">
      <c r="A3701" s="98"/>
      <c r="B3701" s="98"/>
      <c r="C3701" s="98"/>
      <c r="D3701" s="98"/>
      <c r="E3701" s="98"/>
      <c r="F3701" s="98"/>
      <c r="G3701" s="98"/>
      <c r="H3701" s="98"/>
      <c r="I3701" s="98"/>
      <c r="J3701" s="98"/>
      <c r="K3701" s="98"/>
      <c r="L3701" s="98"/>
      <c r="M3701" s="98"/>
      <c r="R3701" s="98"/>
      <c r="S3701" s="98"/>
      <c r="T3701" s="98"/>
      <c r="U3701" s="98"/>
      <c r="V3701" s="98"/>
      <c r="W3701" s="98"/>
      <c r="X3701" s="98"/>
      <c r="Y3701" s="98"/>
      <c r="Z3701" s="98"/>
      <c r="AA3701" s="98"/>
      <c r="AE3701" s="98"/>
      <c r="AF3701" s="98"/>
      <c r="AG3701" s="98"/>
      <c r="AH3701" s="98"/>
      <c r="AI3701" s="98"/>
      <c r="AJ3701" s="98"/>
      <c r="AK3701" s="98"/>
    </row>
    <row r="3702" ht="14.25">
      <c r="A3702" s="98"/>
      <c r="B3702" s="98"/>
      <c r="C3702" s="98"/>
      <c r="D3702" s="98"/>
      <c r="E3702" s="98"/>
      <c r="F3702" s="98"/>
      <c r="G3702" s="98"/>
      <c r="H3702" s="98"/>
      <c r="I3702" s="98"/>
      <c r="J3702" s="98"/>
      <c r="K3702" s="98"/>
      <c r="L3702" s="98"/>
      <c r="M3702" s="98"/>
      <c r="R3702" s="98"/>
      <c r="S3702" s="98"/>
      <c r="T3702" s="98"/>
      <c r="U3702" s="98"/>
      <c r="V3702" s="98"/>
      <c r="W3702" s="98"/>
      <c r="X3702" s="98"/>
      <c r="Y3702" s="98"/>
      <c r="Z3702" s="98"/>
      <c r="AA3702" s="98"/>
      <c r="AE3702" s="98"/>
      <c r="AF3702" s="98"/>
      <c r="AG3702" s="98"/>
      <c r="AH3702" s="98"/>
      <c r="AI3702" s="98"/>
      <c r="AJ3702" s="98"/>
      <c r="AK3702" s="98"/>
    </row>
    <row r="3703" ht="14.25">
      <c r="A3703" s="98"/>
      <c r="B3703" s="98"/>
      <c r="C3703" s="98"/>
      <c r="D3703" s="98"/>
      <c r="E3703" s="98"/>
      <c r="F3703" s="98"/>
      <c r="G3703" s="98"/>
      <c r="H3703" s="98"/>
      <c r="I3703" s="98"/>
      <c r="J3703" s="98"/>
      <c r="K3703" s="98"/>
      <c r="L3703" s="98"/>
      <c r="M3703" s="98"/>
      <c r="R3703" s="98"/>
      <c r="S3703" s="98"/>
      <c r="T3703" s="98"/>
      <c r="U3703" s="98"/>
      <c r="V3703" s="98"/>
      <c r="W3703" s="98"/>
      <c r="X3703" s="98"/>
      <c r="Y3703" s="98"/>
      <c r="Z3703" s="98"/>
      <c r="AA3703" s="98"/>
      <c r="AE3703" s="98"/>
      <c r="AF3703" s="98"/>
      <c r="AG3703" s="98"/>
      <c r="AH3703" s="98"/>
      <c r="AI3703" s="98"/>
      <c r="AJ3703" s="98"/>
      <c r="AK3703" s="98"/>
    </row>
    <row r="3704" ht="14.25">
      <c r="A3704" s="98"/>
      <c r="B3704" s="98"/>
      <c r="C3704" s="98"/>
      <c r="D3704" s="98"/>
      <c r="E3704" s="98"/>
      <c r="F3704" s="98"/>
      <c r="G3704" s="98"/>
      <c r="H3704" s="98"/>
      <c r="I3704" s="98"/>
      <c r="J3704" s="98"/>
      <c r="K3704" s="98"/>
      <c r="L3704" s="98"/>
      <c r="M3704" s="98"/>
      <c r="R3704" s="98"/>
      <c r="S3704" s="98"/>
      <c r="T3704" s="98"/>
      <c r="U3704" s="98"/>
      <c r="V3704" s="98"/>
      <c r="W3704" s="98"/>
      <c r="X3704" s="98"/>
      <c r="Y3704" s="98"/>
      <c r="Z3704" s="98"/>
      <c r="AA3704" s="98"/>
      <c r="AE3704" s="98"/>
      <c r="AF3704" s="98"/>
      <c r="AG3704" s="98"/>
      <c r="AH3704" s="98"/>
      <c r="AI3704" s="98"/>
      <c r="AJ3704" s="98"/>
      <c r="AK3704" s="98"/>
    </row>
    <row r="3705" ht="14.25">
      <c r="A3705" s="98"/>
      <c r="B3705" s="98"/>
      <c r="C3705" s="98"/>
      <c r="D3705" s="98"/>
      <c r="E3705" s="98"/>
      <c r="F3705" s="98"/>
      <c r="G3705" s="98"/>
      <c r="H3705" s="98"/>
      <c r="I3705" s="98"/>
      <c r="J3705" s="98"/>
      <c r="K3705" s="98"/>
      <c r="L3705" s="98"/>
      <c r="M3705" s="98"/>
      <c r="R3705" s="98"/>
      <c r="S3705" s="98"/>
      <c r="T3705" s="98"/>
      <c r="U3705" s="98"/>
      <c r="V3705" s="98"/>
      <c r="W3705" s="98"/>
      <c r="X3705" s="98"/>
      <c r="Y3705" s="98"/>
      <c r="Z3705" s="98"/>
      <c r="AA3705" s="98"/>
      <c r="AE3705" s="98"/>
      <c r="AF3705" s="98"/>
      <c r="AG3705" s="98"/>
      <c r="AH3705" s="98"/>
      <c r="AI3705" s="98"/>
      <c r="AJ3705" s="98"/>
      <c r="AK3705" s="98"/>
    </row>
    <row r="3706" ht="14.25">
      <c r="A3706" s="98"/>
      <c r="B3706" s="98"/>
      <c r="C3706" s="98"/>
      <c r="D3706" s="98"/>
      <c r="E3706" s="98"/>
      <c r="F3706" s="98"/>
      <c r="G3706" s="98"/>
      <c r="H3706" s="98"/>
      <c r="I3706" s="98"/>
      <c r="J3706" s="98"/>
      <c r="K3706" s="98"/>
      <c r="L3706" s="98"/>
      <c r="M3706" s="98"/>
      <c r="R3706" s="98"/>
      <c r="S3706" s="98"/>
      <c r="T3706" s="98"/>
      <c r="U3706" s="98"/>
      <c r="V3706" s="98"/>
      <c r="W3706" s="98"/>
      <c r="X3706" s="98"/>
      <c r="Y3706" s="98"/>
      <c r="Z3706" s="98"/>
      <c r="AA3706" s="98"/>
      <c r="AE3706" s="98"/>
      <c r="AF3706" s="98"/>
      <c r="AG3706" s="98"/>
      <c r="AH3706" s="98"/>
      <c r="AI3706" s="98"/>
      <c r="AJ3706" s="98"/>
      <c r="AK3706" s="98"/>
    </row>
    <row r="3707" ht="14.25">
      <c r="A3707" s="98"/>
      <c r="B3707" s="98"/>
      <c r="C3707" s="98"/>
      <c r="D3707" s="98"/>
      <c r="E3707" s="98"/>
      <c r="F3707" s="98"/>
      <c r="G3707" s="98"/>
      <c r="H3707" s="98"/>
      <c r="I3707" s="98"/>
      <c r="J3707" s="98"/>
      <c r="K3707" s="98"/>
      <c r="L3707" s="98"/>
      <c r="M3707" s="98"/>
      <c r="R3707" s="98"/>
      <c r="S3707" s="98"/>
      <c r="T3707" s="98"/>
      <c r="U3707" s="98"/>
      <c r="V3707" s="98"/>
      <c r="W3707" s="98"/>
      <c r="X3707" s="98"/>
      <c r="Y3707" s="98"/>
      <c r="Z3707" s="98"/>
      <c r="AA3707" s="98"/>
      <c r="AE3707" s="98"/>
      <c r="AF3707" s="98"/>
      <c r="AG3707" s="98"/>
      <c r="AH3707" s="98"/>
      <c r="AI3707" s="98"/>
      <c r="AJ3707" s="98"/>
      <c r="AK3707" s="98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89F4FA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1" max="3" width="9.140625"/>
  </cols>
  <sheetData>
    <row r="1">
      <c r="A1" s="98">
        <v>200</v>
      </c>
      <c r="B1" s="99">
        <v>593</v>
      </c>
      <c r="C1" s="99">
        <v>1161</v>
      </c>
    </row>
    <row r="2">
      <c r="A2" s="98">
        <v>400</v>
      </c>
      <c r="B2" s="99">
        <v>36</v>
      </c>
      <c r="C2" s="99">
        <v>889</v>
      </c>
    </row>
    <row r="3">
      <c r="A3" s="98">
        <v>600</v>
      </c>
      <c r="B3" s="99">
        <v>6</v>
      </c>
      <c r="C3" s="99">
        <v>2360</v>
      </c>
    </row>
    <row r="4">
      <c r="A4" s="98">
        <v>800</v>
      </c>
      <c r="B4" s="99">
        <v>104</v>
      </c>
      <c r="C4" s="99">
        <v>13603</v>
      </c>
    </row>
    <row r="5">
      <c r="A5" s="98">
        <v>1000</v>
      </c>
      <c r="B5" s="99">
        <v>3273</v>
      </c>
      <c r="C5" s="99">
        <v>22213</v>
      </c>
    </row>
    <row r="6">
      <c r="A6" s="98">
        <v>1200</v>
      </c>
      <c r="B6" s="99">
        <v>75</v>
      </c>
      <c r="C6" s="99">
        <v>12750</v>
      </c>
    </row>
    <row r="7">
      <c r="A7" s="98">
        <v>1400</v>
      </c>
      <c r="B7" s="99">
        <v>1</v>
      </c>
      <c r="C7" s="99">
        <v>7158</v>
      </c>
    </row>
    <row r="8">
      <c r="A8" s="98">
        <v>1600</v>
      </c>
      <c r="B8" s="99">
        <v>19</v>
      </c>
      <c r="C8" s="99">
        <v>7214</v>
      </c>
    </row>
    <row r="9">
      <c r="A9" s="98">
        <v>1800</v>
      </c>
      <c r="B9" s="99">
        <v>22</v>
      </c>
      <c r="C9" s="99">
        <v>6008</v>
      </c>
    </row>
    <row r="10">
      <c r="A10" s="98">
        <v>1900</v>
      </c>
      <c r="B10" s="99">
        <v>0</v>
      </c>
      <c r="C10" s="99">
        <v>886</v>
      </c>
    </row>
    <row r="11">
      <c r="A11" s="98">
        <v>2000</v>
      </c>
      <c r="B11" s="99">
        <v>2339</v>
      </c>
      <c r="C11" s="99">
        <v>19479</v>
      </c>
    </row>
    <row r="12">
      <c r="A12" s="98">
        <v>2100</v>
      </c>
      <c r="B12" s="99">
        <v>4</v>
      </c>
      <c r="C12" s="99">
        <v>9418</v>
      </c>
    </row>
    <row r="13">
      <c r="A13" s="98">
        <v>2200</v>
      </c>
      <c r="B13" s="99">
        <v>4</v>
      </c>
      <c r="C13" s="99">
        <v>8666</v>
      </c>
    </row>
    <row r="14">
      <c r="A14" s="98">
        <v>2300</v>
      </c>
      <c r="B14" s="99">
        <v>2</v>
      </c>
      <c r="C14" s="99">
        <v>5484</v>
      </c>
    </row>
    <row r="15">
      <c r="A15" s="98">
        <v>2400</v>
      </c>
      <c r="B15" s="99">
        <v>389</v>
      </c>
      <c r="C15" s="99">
        <v>4151</v>
      </c>
    </row>
    <row r="16">
      <c r="A16" s="98">
        <v>2500</v>
      </c>
      <c r="B16" s="99">
        <v>3</v>
      </c>
      <c r="C16" s="99">
        <v>30949</v>
      </c>
    </row>
    <row r="17">
      <c r="A17" s="98">
        <v>2600</v>
      </c>
      <c r="B17" s="99">
        <v>0</v>
      </c>
      <c r="C17" s="99">
        <v>12031</v>
      </c>
    </row>
    <row r="18">
      <c r="A18" s="98">
        <v>2700</v>
      </c>
      <c r="B18" s="99">
        <v>1</v>
      </c>
      <c r="C18" s="99">
        <v>9519</v>
      </c>
    </row>
    <row r="19">
      <c r="A19" s="98">
        <v>2800</v>
      </c>
      <c r="B19" s="99">
        <v>8</v>
      </c>
      <c r="C19" s="99">
        <v>7733</v>
      </c>
    </row>
    <row r="20">
      <c r="A20" s="98">
        <v>2900</v>
      </c>
      <c r="B20" s="99">
        <v>61</v>
      </c>
      <c r="C20" s="99">
        <v>6918</v>
      </c>
    </row>
    <row r="21">
      <c r="A21" s="98">
        <v>3000</v>
      </c>
      <c r="B21" s="99">
        <v>5941</v>
      </c>
      <c r="C21" s="99">
        <v>24679</v>
      </c>
    </row>
    <row r="22">
      <c r="A22" s="98">
        <v>3100</v>
      </c>
      <c r="B22" s="99">
        <v>43</v>
      </c>
      <c r="C22" s="99">
        <v>10047</v>
      </c>
    </row>
    <row r="23">
      <c r="A23" s="98">
        <v>3150</v>
      </c>
      <c r="B23" s="99">
        <v>0</v>
      </c>
      <c r="C23" s="99">
        <v>2730</v>
      </c>
    </row>
    <row r="24">
      <c r="A24" s="98">
        <v>3200</v>
      </c>
      <c r="B24" s="99">
        <v>10</v>
      </c>
      <c r="C24" s="99">
        <v>14779</v>
      </c>
    </row>
    <row r="25">
      <c r="A25" s="98">
        <v>3250</v>
      </c>
      <c r="B25" s="99">
        <v>10</v>
      </c>
      <c r="C25" s="99">
        <v>6719</v>
      </c>
    </row>
    <row r="26">
      <c r="A26" s="98">
        <v>3300</v>
      </c>
      <c r="B26" s="99">
        <v>3</v>
      </c>
      <c r="C26" s="99">
        <v>21032</v>
      </c>
    </row>
    <row r="27">
      <c r="A27" s="98">
        <v>3350</v>
      </c>
      <c r="B27" s="99">
        <v>0</v>
      </c>
      <c r="C27" s="99">
        <v>3380</v>
      </c>
    </row>
    <row r="28">
      <c r="A28" s="98">
        <v>3400</v>
      </c>
      <c r="B28" s="99">
        <v>1</v>
      </c>
      <c r="C28" s="99">
        <v>17428</v>
      </c>
    </row>
    <row r="29">
      <c r="A29" s="98">
        <v>3450</v>
      </c>
      <c r="B29" s="99">
        <v>0</v>
      </c>
      <c r="C29" s="99">
        <v>4949</v>
      </c>
    </row>
    <row r="30">
      <c r="A30" s="98">
        <v>3500</v>
      </c>
      <c r="B30" s="99">
        <v>41</v>
      </c>
      <c r="C30" s="99">
        <v>20248</v>
      </c>
    </row>
    <row r="31">
      <c r="A31" s="98">
        <v>3550</v>
      </c>
      <c r="B31" s="99">
        <v>5</v>
      </c>
      <c r="C31" s="99">
        <v>8803</v>
      </c>
    </row>
    <row r="32">
      <c r="A32" s="98">
        <v>3600</v>
      </c>
      <c r="B32" s="99">
        <v>42</v>
      </c>
      <c r="C32" s="99">
        <v>15332</v>
      </c>
    </row>
    <row r="33">
      <c r="A33" s="98">
        <v>3650</v>
      </c>
      <c r="B33" s="99">
        <v>7</v>
      </c>
      <c r="C33" s="99">
        <v>5695</v>
      </c>
    </row>
    <row r="34">
      <c r="A34" s="98">
        <v>3700</v>
      </c>
      <c r="B34" s="99">
        <v>411</v>
      </c>
      <c r="C34" s="99">
        <v>13549</v>
      </c>
    </row>
    <row r="35">
      <c r="A35" s="98">
        <v>3725</v>
      </c>
      <c r="B35" s="99">
        <v>1</v>
      </c>
      <c r="C35" s="99">
        <v>3781</v>
      </c>
    </row>
    <row r="36">
      <c r="A36" s="98">
        <v>3750</v>
      </c>
      <c r="B36" s="99">
        <v>36</v>
      </c>
      <c r="C36" s="99">
        <v>9556</v>
      </c>
    </row>
    <row r="37">
      <c r="A37" s="98">
        <v>3775</v>
      </c>
      <c r="B37" s="99">
        <v>0</v>
      </c>
      <c r="C37" s="99">
        <v>1788</v>
      </c>
    </row>
    <row r="38">
      <c r="A38" s="98">
        <v>3800</v>
      </c>
      <c r="B38" s="99">
        <v>124</v>
      </c>
      <c r="C38" s="99">
        <v>10877</v>
      </c>
    </row>
    <row r="39">
      <c r="A39" s="98">
        <v>3825</v>
      </c>
      <c r="B39" s="99">
        <v>2</v>
      </c>
      <c r="C39" s="99">
        <v>2498</v>
      </c>
    </row>
    <row r="40">
      <c r="A40" s="98">
        <v>3850</v>
      </c>
      <c r="B40" s="99">
        <v>74</v>
      </c>
      <c r="C40" s="99">
        <v>8667</v>
      </c>
    </row>
    <row r="41">
      <c r="A41" s="98">
        <v>3875</v>
      </c>
      <c r="B41" s="99">
        <v>0</v>
      </c>
      <c r="C41" s="99">
        <v>2586</v>
      </c>
    </row>
    <row r="42">
      <c r="A42" s="98">
        <v>3900</v>
      </c>
      <c r="B42" s="99">
        <v>15</v>
      </c>
      <c r="C42" s="99">
        <v>16197</v>
      </c>
    </row>
    <row r="43">
      <c r="A43" s="98">
        <v>3925</v>
      </c>
      <c r="B43" s="99">
        <v>0</v>
      </c>
      <c r="C43" s="99">
        <v>1638</v>
      </c>
    </row>
    <row r="44">
      <c r="A44" s="98">
        <v>3950</v>
      </c>
      <c r="B44" s="99">
        <v>5</v>
      </c>
      <c r="C44" s="99">
        <v>5073</v>
      </c>
    </row>
    <row r="45">
      <c r="A45" s="98">
        <v>3975</v>
      </c>
      <c r="B45" s="99">
        <v>0</v>
      </c>
      <c r="C45" s="99">
        <v>1951</v>
      </c>
    </row>
    <row r="46">
      <c r="A46" s="98">
        <v>4000</v>
      </c>
      <c r="B46" s="99">
        <v>200486</v>
      </c>
      <c r="C46" s="99">
        <v>226525</v>
      </c>
    </row>
    <row r="47">
      <c r="A47" s="98">
        <v>4025</v>
      </c>
      <c r="B47" s="99">
        <v>1</v>
      </c>
      <c r="C47" s="99">
        <v>1545</v>
      </c>
    </row>
    <row r="48">
      <c r="A48" s="98">
        <v>4050</v>
      </c>
      <c r="B48" s="99">
        <v>6</v>
      </c>
      <c r="C48" s="99">
        <v>8873</v>
      </c>
    </row>
    <row r="49">
      <c r="A49" s="98">
        <v>4075</v>
      </c>
      <c r="B49" s="99">
        <v>1</v>
      </c>
      <c r="C49" s="99">
        <v>3897</v>
      </c>
    </row>
    <row r="50">
      <c r="A50" s="98">
        <v>4100</v>
      </c>
      <c r="B50" s="99">
        <v>58</v>
      </c>
      <c r="C50" s="99">
        <v>14950</v>
      </c>
    </row>
    <row r="51">
      <c r="A51" s="98">
        <v>4125</v>
      </c>
      <c r="B51" s="99">
        <v>0</v>
      </c>
      <c r="C51" s="99">
        <v>3617</v>
      </c>
    </row>
    <row r="52">
      <c r="A52" s="98">
        <v>4150</v>
      </c>
      <c r="B52" s="99">
        <v>57</v>
      </c>
      <c r="C52" s="99">
        <v>3027</v>
      </c>
    </row>
    <row r="53">
      <c r="A53" s="98">
        <v>4175</v>
      </c>
      <c r="B53" s="99">
        <v>1</v>
      </c>
      <c r="C53" s="99">
        <v>1288</v>
      </c>
    </row>
    <row r="54">
      <c r="A54" s="98">
        <v>4200</v>
      </c>
      <c r="B54" s="99">
        <v>608</v>
      </c>
      <c r="C54" s="99">
        <v>27904</v>
      </c>
    </row>
    <row r="55">
      <c r="A55" s="98">
        <v>4225</v>
      </c>
      <c r="B55" s="99">
        <v>10</v>
      </c>
      <c r="C55" s="99">
        <v>3191</v>
      </c>
    </row>
    <row r="56">
      <c r="A56" s="98">
        <v>4250</v>
      </c>
      <c r="B56" s="99">
        <v>103</v>
      </c>
      <c r="C56" s="99">
        <v>17131</v>
      </c>
    </row>
    <row r="57">
      <c r="A57" s="98">
        <v>4275</v>
      </c>
      <c r="B57" s="99">
        <v>2</v>
      </c>
      <c r="C57" s="99">
        <v>5186</v>
      </c>
    </row>
    <row r="58">
      <c r="A58" s="98">
        <v>4290</v>
      </c>
      <c r="B58" s="99">
        <v>0</v>
      </c>
      <c r="C58" s="99">
        <v>486</v>
      </c>
    </row>
    <row r="59">
      <c r="A59" s="98">
        <v>4300</v>
      </c>
      <c r="B59" s="99">
        <v>975</v>
      </c>
      <c r="C59" s="99">
        <v>15429</v>
      </c>
    </row>
    <row r="60">
      <c r="A60" s="98">
        <v>4310</v>
      </c>
      <c r="B60" s="99">
        <v>0</v>
      </c>
      <c r="C60" s="99">
        <v>425</v>
      </c>
    </row>
    <row r="61">
      <c r="A61" s="98">
        <v>4320</v>
      </c>
      <c r="B61" s="99">
        <v>0</v>
      </c>
      <c r="C61" s="99">
        <v>385</v>
      </c>
    </row>
    <row r="62">
      <c r="A62" s="98">
        <v>4325</v>
      </c>
      <c r="B62" s="99">
        <v>0</v>
      </c>
      <c r="C62" s="99">
        <v>4455</v>
      </c>
    </row>
    <row r="63">
      <c r="A63" s="98">
        <v>4330</v>
      </c>
      <c r="B63" s="99">
        <v>0</v>
      </c>
      <c r="C63" s="99">
        <v>246</v>
      </c>
    </row>
    <row r="64">
      <c r="A64" s="98">
        <v>4340</v>
      </c>
      <c r="B64" s="99">
        <v>0</v>
      </c>
      <c r="C64" s="99">
        <v>746</v>
      </c>
    </row>
    <row r="65">
      <c r="A65" s="98">
        <v>4350</v>
      </c>
      <c r="B65" s="99">
        <v>100</v>
      </c>
      <c r="C65" s="99">
        <v>4797</v>
      </c>
    </row>
    <row r="66">
      <c r="A66" s="98">
        <v>4360</v>
      </c>
      <c r="B66" s="99">
        <v>0</v>
      </c>
      <c r="C66" s="99">
        <v>423</v>
      </c>
    </row>
    <row r="67">
      <c r="A67" s="98">
        <v>4370</v>
      </c>
      <c r="B67" s="99">
        <v>0</v>
      </c>
      <c r="C67" s="99">
        <v>220</v>
      </c>
    </row>
    <row r="68">
      <c r="A68" s="98">
        <v>4375</v>
      </c>
      <c r="B68" s="99">
        <v>2</v>
      </c>
      <c r="C68" s="99">
        <v>6760</v>
      </c>
    </row>
    <row r="69">
      <c r="A69" s="98">
        <v>4380</v>
      </c>
      <c r="B69" s="99">
        <v>0</v>
      </c>
      <c r="C69" s="99">
        <v>244</v>
      </c>
    </row>
    <row r="70">
      <c r="A70" s="98">
        <v>4390</v>
      </c>
      <c r="B70" s="99">
        <v>14</v>
      </c>
      <c r="C70" s="99">
        <v>471</v>
      </c>
    </row>
    <row r="71">
      <c r="A71" s="98">
        <v>4400</v>
      </c>
      <c r="B71" s="99">
        <v>1472</v>
      </c>
      <c r="C71" s="99">
        <v>19742</v>
      </c>
    </row>
    <row r="72">
      <c r="A72" s="98">
        <v>4410</v>
      </c>
      <c r="B72" s="99">
        <v>0</v>
      </c>
      <c r="C72" s="99">
        <v>524</v>
      </c>
    </row>
    <row r="73">
      <c r="A73" s="98">
        <v>4420</v>
      </c>
      <c r="B73" s="99">
        <v>0</v>
      </c>
      <c r="C73" s="99">
        <v>296</v>
      </c>
    </row>
    <row r="74">
      <c r="A74" s="98">
        <v>4425</v>
      </c>
      <c r="B74" s="99">
        <v>23</v>
      </c>
      <c r="C74" s="99">
        <v>1196</v>
      </c>
    </row>
    <row r="75">
      <c r="A75" s="98">
        <v>4430</v>
      </c>
      <c r="B75" s="99">
        <v>0</v>
      </c>
      <c r="C75" s="99">
        <v>218</v>
      </c>
    </row>
    <row r="76">
      <c r="A76" s="98">
        <v>4440</v>
      </c>
      <c r="B76" s="99">
        <v>10</v>
      </c>
      <c r="C76" s="99">
        <v>565</v>
      </c>
    </row>
    <row r="77">
      <c r="A77" s="98">
        <v>4450</v>
      </c>
      <c r="B77" s="99">
        <v>173</v>
      </c>
      <c r="C77" s="99">
        <v>4336</v>
      </c>
    </row>
    <row r="78">
      <c r="A78" s="98">
        <v>4460</v>
      </c>
      <c r="B78" s="99">
        <v>0</v>
      </c>
      <c r="C78" s="99">
        <v>319</v>
      </c>
    </row>
    <row r="79">
      <c r="A79" s="98">
        <v>4470</v>
      </c>
      <c r="B79" s="99">
        <v>0</v>
      </c>
      <c r="C79" s="99">
        <v>254</v>
      </c>
    </row>
    <row r="80">
      <c r="A80" s="98">
        <v>4475</v>
      </c>
      <c r="B80" s="99">
        <v>22</v>
      </c>
      <c r="C80" s="99">
        <v>3657</v>
      </c>
    </row>
    <row r="81">
      <c r="A81" s="98">
        <v>4480</v>
      </c>
      <c r="B81" s="99">
        <v>0</v>
      </c>
      <c r="C81" s="99">
        <v>365</v>
      </c>
    </row>
    <row r="82">
      <c r="A82" s="98">
        <v>4490</v>
      </c>
      <c r="B82" s="99">
        <v>4</v>
      </c>
      <c r="C82" s="99">
        <v>794</v>
      </c>
    </row>
    <row r="83">
      <c r="A83" s="98">
        <v>4500</v>
      </c>
      <c r="B83" s="99">
        <v>4903</v>
      </c>
      <c r="C83" s="99">
        <v>43510</v>
      </c>
    </row>
    <row r="84">
      <c r="A84" s="98">
        <v>4510</v>
      </c>
      <c r="B84" s="99">
        <v>5</v>
      </c>
      <c r="C84" s="99">
        <v>236</v>
      </c>
    </row>
    <row r="85">
      <c r="A85" s="98">
        <v>4520</v>
      </c>
      <c r="B85" s="99">
        <v>0</v>
      </c>
      <c r="C85" s="99">
        <v>442</v>
      </c>
    </row>
    <row r="86">
      <c r="A86" s="98">
        <v>4525</v>
      </c>
      <c r="B86" s="99">
        <v>43</v>
      </c>
      <c r="C86" s="99">
        <v>2588</v>
      </c>
    </row>
    <row r="87">
      <c r="A87" s="98">
        <v>4530</v>
      </c>
      <c r="B87" s="99">
        <v>11</v>
      </c>
      <c r="C87" s="99">
        <v>241</v>
      </c>
    </row>
    <row r="88">
      <c r="A88" s="98">
        <v>4540</v>
      </c>
      <c r="B88" s="98">
        <v>8</v>
      </c>
      <c r="C88" s="99">
        <v>260</v>
      </c>
    </row>
    <row r="89">
      <c r="A89" s="98">
        <v>4550</v>
      </c>
      <c r="B89" s="98">
        <v>168</v>
      </c>
      <c r="C89" s="99">
        <v>13959</v>
      </c>
    </row>
    <row r="90">
      <c r="A90" s="98">
        <v>4560</v>
      </c>
      <c r="B90" s="98">
        <v>0</v>
      </c>
      <c r="C90" s="99">
        <v>318</v>
      </c>
    </row>
    <row r="91">
      <c r="A91" s="98">
        <v>4570</v>
      </c>
      <c r="B91" s="98">
        <v>1</v>
      </c>
      <c r="C91" s="99">
        <v>193</v>
      </c>
    </row>
    <row r="92">
      <c r="A92" s="98">
        <v>4575</v>
      </c>
      <c r="B92" s="98">
        <v>30</v>
      </c>
      <c r="C92" s="99">
        <v>1791</v>
      </c>
    </row>
    <row r="93">
      <c r="A93" s="98">
        <v>4580</v>
      </c>
      <c r="B93" s="98">
        <v>9</v>
      </c>
      <c r="C93" s="99">
        <v>397</v>
      </c>
    </row>
    <row r="94">
      <c r="A94" s="98">
        <v>4590</v>
      </c>
      <c r="B94" s="98">
        <v>10</v>
      </c>
      <c r="C94" s="99">
        <v>1855</v>
      </c>
    </row>
    <row r="95">
      <c r="A95" s="98">
        <v>4600</v>
      </c>
      <c r="B95" s="98">
        <v>3516</v>
      </c>
      <c r="C95" s="99">
        <v>24512</v>
      </c>
    </row>
    <row r="96">
      <c r="A96" s="98">
        <v>4610</v>
      </c>
      <c r="B96" s="98">
        <v>0</v>
      </c>
      <c r="C96" s="99">
        <v>916</v>
      </c>
    </row>
    <row r="97">
      <c r="A97" s="98">
        <v>4620</v>
      </c>
      <c r="B97" s="98">
        <v>0</v>
      </c>
      <c r="C97" s="99">
        <v>527</v>
      </c>
    </row>
    <row r="98">
      <c r="A98" s="98">
        <v>4625</v>
      </c>
      <c r="B98" s="98">
        <v>36</v>
      </c>
      <c r="C98" s="99">
        <v>5755</v>
      </c>
    </row>
    <row r="99">
      <c r="A99" s="98">
        <v>4630</v>
      </c>
      <c r="B99" s="98">
        <v>0</v>
      </c>
      <c r="C99" s="99">
        <v>488</v>
      </c>
    </row>
    <row r="100">
      <c r="A100" s="98">
        <v>4640</v>
      </c>
      <c r="B100" s="98">
        <v>12</v>
      </c>
      <c r="C100" s="99">
        <v>597</v>
      </c>
    </row>
    <row r="101">
      <c r="A101" s="98">
        <v>4650</v>
      </c>
      <c r="B101" s="98">
        <v>193</v>
      </c>
      <c r="C101" s="99">
        <v>20011</v>
      </c>
    </row>
    <row r="102">
      <c r="A102" s="98">
        <v>4660</v>
      </c>
      <c r="B102" s="98">
        <v>0</v>
      </c>
      <c r="C102" s="99">
        <v>681</v>
      </c>
    </row>
    <row r="103">
      <c r="A103" s="98">
        <v>4670</v>
      </c>
      <c r="B103" s="98">
        <v>5</v>
      </c>
      <c r="C103" s="99">
        <v>379</v>
      </c>
    </row>
    <row r="104">
      <c r="A104" s="98">
        <v>4675</v>
      </c>
      <c r="B104" s="98">
        <v>52</v>
      </c>
      <c r="C104" s="99">
        <v>6184</v>
      </c>
    </row>
    <row r="105">
      <c r="A105" s="98">
        <v>4680</v>
      </c>
      <c r="B105" s="98">
        <v>14</v>
      </c>
      <c r="C105" s="99">
        <v>836</v>
      </c>
    </row>
    <row r="106" ht="14.25">
      <c r="A106" s="98">
        <v>4690</v>
      </c>
      <c r="B106" s="98">
        <v>1</v>
      </c>
      <c r="C106" s="99">
        <v>412</v>
      </c>
    </row>
    <row r="107" ht="14.25">
      <c r="A107" s="98">
        <v>4700</v>
      </c>
      <c r="B107" s="98">
        <v>2177</v>
      </c>
      <c r="C107" s="99">
        <v>28368</v>
      </c>
    </row>
    <row r="108" ht="14.25">
      <c r="A108" s="98">
        <v>4710</v>
      </c>
      <c r="B108" s="98">
        <v>0</v>
      </c>
      <c r="C108" s="99">
        <v>458</v>
      </c>
    </row>
    <row r="109" ht="14.25">
      <c r="A109" s="98">
        <v>4720</v>
      </c>
      <c r="B109" s="98">
        <v>0</v>
      </c>
      <c r="C109" s="99">
        <v>402</v>
      </c>
    </row>
    <row r="110" ht="14.25">
      <c r="A110" s="98">
        <v>4725</v>
      </c>
      <c r="B110" s="98">
        <v>162</v>
      </c>
      <c r="C110" s="99">
        <v>2584</v>
      </c>
    </row>
    <row r="111" ht="14.25">
      <c r="A111" s="98">
        <v>4730</v>
      </c>
      <c r="B111" s="98">
        <v>0</v>
      </c>
      <c r="C111" s="99">
        <v>890</v>
      </c>
    </row>
    <row r="112" ht="14.25">
      <c r="A112" s="98">
        <v>4740</v>
      </c>
      <c r="B112" s="98">
        <v>1</v>
      </c>
      <c r="C112" s="99">
        <v>1329</v>
      </c>
    </row>
    <row r="113" ht="14.25">
      <c r="A113" s="98">
        <v>4750</v>
      </c>
      <c r="B113" s="98">
        <v>2793</v>
      </c>
      <c r="C113" s="99">
        <v>20858</v>
      </c>
    </row>
    <row r="114" ht="14.25">
      <c r="A114" s="98">
        <v>4760</v>
      </c>
      <c r="B114" s="98">
        <v>6</v>
      </c>
      <c r="C114" s="99">
        <v>792</v>
      </c>
    </row>
    <row r="115" ht="14.25">
      <c r="A115" s="98">
        <v>4770</v>
      </c>
      <c r="B115" s="98">
        <v>19</v>
      </c>
      <c r="C115" s="99">
        <v>805</v>
      </c>
    </row>
    <row r="116" ht="14.25">
      <c r="A116" s="98">
        <v>4775</v>
      </c>
      <c r="B116" s="98">
        <v>8</v>
      </c>
      <c r="C116" s="99">
        <v>2374</v>
      </c>
    </row>
    <row r="117" ht="14.25">
      <c r="A117" s="98">
        <v>4780</v>
      </c>
      <c r="B117" s="98">
        <v>23</v>
      </c>
      <c r="C117" s="99">
        <v>244</v>
      </c>
    </row>
    <row r="118" ht="14.25">
      <c r="A118" s="98">
        <v>4790</v>
      </c>
      <c r="B118" s="98">
        <v>10</v>
      </c>
      <c r="C118" s="99">
        <v>568</v>
      </c>
    </row>
    <row r="119" ht="14.25">
      <c r="A119" s="98">
        <v>4795</v>
      </c>
      <c r="B119" s="98">
        <v>2</v>
      </c>
      <c r="C119" s="99">
        <v>371</v>
      </c>
    </row>
    <row r="120" ht="14.25">
      <c r="A120" s="98">
        <v>4800</v>
      </c>
      <c r="B120" s="98">
        <v>5102</v>
      </c>
      <c r="C120" s="99">
        <v>30742</v>
      </c>
    </row>
    <row r="121" ht="14.25">
      <c r="A121" s="98">
        <v>4805</v>
      </c>
      <c r="B121" s="98">
        <v>0</v>
      </c>
      <c r="C121" s="99">
        <v>679</v>
      </c>
    </row>
    <row r="122" ht="14.25">
      <c r="A122" s="98">
        <v>4810</v>
      </c>
      <c r="B122" s="98">
        <v>19</v>
      </c>
      <c r="C122" s="99">
        <v>473</v>
      </c>
    </row>
    <row r="123" ht="14.25">
      <c r="A123" s="98">
        <v>4815</v>
      </c>
      <c r="B123" s="98">
        <v>0</v>
      </c>
      <c r="C123" s="99">
        <v>114</v>
      </c>
    </row>
    <row r="124" ht="14.25">
      <c r="A124" s="98">
        <v>4820</v>
      </c>
      <c r="B124" s="98">
        <v>2</v>
      </c>
      <c r="C124" s="99">
        <v>606</v>
      </c>
    </row>
    <row r="125" ht="14.25">
      <c r="A125" s="98">
        <v>4825</v>
      </c>
      <c r="B125" s="98">
        <v>76</v>
      </c>
      <c r="C125" s="99">
        <v>5455</v>
      </c>
    </row>
    <row r="126" ht="14.25">
      <c r="A126" s="98">
        <v>4830</v>
      </c>
      <c r="B126" s="98">
        <v>11</v>
      </c>
      <c r="C126" s="99">
        <v>3694</v>
      </c>
    </row>
    <row r="127" ht="14.25">
      <c r="A127" s="98">
        <v>4835</v>
      </c>
      <c r="B127" s="98">
        <v>0</v>
      </c>
      <c r="C127" s="99">
        <v>166</v>
      </c>
    </row>
    <row r="128" ht="14.25">
      <c r="A128" s="98">
        <v>4840</v>
      </c>
      <c r="B128" s="98">
        <v>28</v>
      </c>
      <c r="C128" s="99">
        <v>504</v>
      </c>
    </row>
    <row r="129" ht="14.25">
      <c r="A129" s="98">
        <v>4845</v>
      </c>
      <c r="B129" s="98">
        <v>0</v>
      </c>
      <c r="C129" s="99">
        <v>130</v>
      </c>
    </row>
    <row r="130" ht="14.25">
      <c r="A130" s="98">
        <v>4850</v>
      </c>
      <c r="B130" s="98">
        <v>1351</v>
      </c>
      <c r="C130" s="99">
        <v>7111</v>
      </c>
    </row>
    <row r="131" ht="14.25">
      <c r="A131" s="98">
        <v>4855</v>
      </c>
      <c r="B131" s="98">
        <v>0</v>
      </c>
      <c r="C131" s="99">
        <v>163</v>
      </c>
    </row>
    <row r="132" ht="14.25">
      <c r="A132" s="98">
        <v>4860</v>
      </c>
      <c r="B132" s="98">
        <v>0</v>
      </c>
      <c r="C132" s="99">
        <v>325</v>
      </c>
    </row>
    <row r="133" ht="14.25">
      <c r="A133" s="98">
        <v>4865</v>
      </c>
      <c r="B133" s="98">
        <v>1</v>
      </c>
      <c r="C133" s="99">
        <v>94</v>
      </c>
    </row>
    <row r="134" ht="14.25">
      <c r="A134" s="98">
        <v>4870</v>
      </c>
      <c r="B134" s="98">
        <v>0</v>
      </c>
      <c r="C134" s="99">
        <v>509</v>
      </c>
    </row>
    <row r="135" ht="14.25">
      <c r="A135" s="98">
        <v>4875</v>
      </c>
      <c r="B135" s="98">
        <v>205</v>
      </c>
      <c r="C135" s="99">
        <v>1835</v>
      </c>
    </row>
    <row r="136" ht="14.25">
      <c r="A136" s="98">
        <v>4880</v>
      </c>
      <c r="B136" s="98">
        <v>52</v>
      </c>
      <c r="C136" s="99">
        <v>264</v>
      </c>
    </row>
    <row r="137" ht="14.25">
      <c r="A137" s="98">
        <v>4885</v>
      </c>
      <c r="B137" s="98">
        <v>50</v>
      </c>
      <c r="C137" s="99">
        <v>135</v>
      </c>
    </row>
    <row r="138" ht="14.25">
      <c r="A138" s="98">
        <v>4890</v>
      </c>
      <c r="B138" s="98">
        <v>0</v>
      </c>
      <c r="C138" s="99">
        <v>643</v>
      </c>
    </row>
    <row r="139" ht="14.25">
      <c r="A139" s="98">
        <v>4895</v>
      </c>
      <c r="B139" s="98">
        <v>297</v>
      </c>
      <c r="C139" s="99">
        <v>454</v>
      </c>
    </row>
    <row r="140" ht="14.25">
      <c r="A140" s="98">
        <v>4900</v>
      </c>
      <c r="B140" s="98">
        <v>5353</v>
      </c>
      <c r="C140" s="99">
        <v>27618</v>
      </c>
    </row>
    <row r="141" ht="14.25">
      <c r="A141" s="98">
        <v>4905</v>
      </c>
      <c r="B141" s="98">
        <v>241</v>
      </c>
      <c r="C141" s="99">
        <v>342</v>
      </c>
    </row>
    <row r="142" ht="14.25">
      <c r="A142" s="98">
        <v>4910</v>
      </c>
      <c r="B142" s="98">
        <v>548</v>
      </c>
      <c r="C142" s="99">
        <v>944</v>
      </c>
    </row>
    <row r="143" ht="14.25">
      <c r="A143" s="98">
        <v>4915</v>
      </c>
      <c r="B143" s="98">
        <v>100</v>
      </c>
      <c r="C143" s="99">
        <v>160</v>
      </c>
    </row>
    <row r="144" ht="14.25">
      <c r="A144" s="98">
        <v>4920</v>
      </c>
      <c r="B144" s="98">
        <v>158</v>
      </c>
      <c r="C144" s="99">
        <v>533</v>
      </c>
    </row>
    <row r="145" ht="14.25">
      <c r="A145" s="98">
        <v>4925</v>
      </c>
      <c r="B145" s="98">
        <v>290</v>
      </c>
      <c r="C145" s="99">
        <v>4499</v>
      </c>
    </row>
    <row r="146" ht="14.25">
      <c r="A146" s="98">
        <v>4930</v>
      </c>
      <c r="B146" s="98">
        <v>841</v>
      </c>
      <c r="C146" s="99">
        <v>2205</v>
      </c>
    </row>
    <row r="147" ht="14.25">
      <c r="A147" s="98">
        <v>4935</v>
      </c>
      <c r="B147" s="98">
        <v>430</v>
      </c>
      <c r="C147" s="99">
        <v>722</v>
      </c>
    </row>
    <row r="148" ht="14.25">
      <c r="A148" s="98">
        <v>4940</v>
      </c>
      <c r="B148" s="98">
        <v>239</v>
      </c>
      <c r="C148" s="99">
        <v>1671</v>
      </c>
    </row>
    <row r="149" ht="14.25">
      <c r="A149" s="98">
        <v>4945</v>
      </c>
      <c r="B149" s="98">
        <v>39</v>
      </c>
      <c r="C149" s="99">
        <v>107</v>
      </c>
    </row>
    <row r="150" ht="14.25">
      <c r="A150" s="98">
        <v>4950</v>
      </c>
      <c r="B150" s="98">
        <v>2177</v>
      </c>
      <c r="C150" s="99">
        <v>17183</v>
      </c>
    </row>
    <row r="151" ht="14.25">
      <c r="A151" s="98">
        <v>4955</v>
      </c>
      <c r="B151" s="98">
        <v>304</v>
      </c>
      <c r="C151" s="99">
        <v>374</v>
      </c>
    </row>
    <row r="152" ht="14.25">
      <c r="A152" s="98">
        <v>4960</v>
      </c>
      <c r="B152" s="98">
        <v>242</v>
      </c>
      <c r="C152" s="99">
        <v>698</v>
      </c>
    </row>
    <row r="153" ht="14.25">
      <c r="A153" s="98">
        <v>4965</v>
      </c>
      <c r="B153" s="98">
        <v>1206</v>
      </c>
      <c r="C153" s="99">
        <v>1386</v>
      </c>
    </row>
    <row r="154" ht="14.25">
      <c r="A154" s="98">
        <v>4970</v>
      </c>
      <c r="B154" s="98">
        <v>807</v>
      </c>
      <c r="C154" s="99">
        <v>1182</v>
      </c>
    </row>
    <row r="155" ht="14.25">
      <c r="A155" s="98">
        <v>4975</v>
      </c>
      <c r="B155" s="98">
        <v>778</v>
      </c>
      <c r="C155" s="99">
        <v>7171</v>
      </c>
    </row>
    <row r="156" ht="14.25">
      <c r="A156" s="98">
        <v>4980</v>
      </c>
      <c r="B156" s="98">
        <v>194</v>
      </c>
      <c r="C156" s="99">
        <v>498</v>
      </c>
    </row>
    <row r="157" ht="14.25">
      <c r="A157" s="98">
        <v>4985</v>
      </c>
      <c r="B157" s="98">
        <v>372</v>
      </c>
      <c r="C157" s="99">
        <v>704</v>
      </c>
    </row>
    <row r="158" ht="14.25">
      <c r="A158" s="98">
        <v>4990</v>
      </c>
      <c r="B158" s="98">
        <v>1375</v>
      </c>
      <c r="C158" s="99">
        <v>1698</v>
      </c>
    </row>
    <row r="159" ht="14.25">
      <c r="A159" s="98">
        <v>4995</v>
      </c>
      <c r="B159" s="98">
        <v>629</v>
      </c>
      <c r="C159" s="99">
        <v>829</v>
      </c>
    </row>
    <row r="160" ht="14.25">
      <c r="A160" s="98">
        <v>5000</v>
      </c>
      <c r="B160" s="98">
        <v>374189</v>
      </c>
      <c r="C160" s="99">
        <v>392862</v>
      </c>
    </row>
    <row r="161" ht="14.25">
      <c r="A161" s="98">
        <v>5005</v>
      </c>
      <c r="B161" s="98">
        <v>728</v>
      </c>
      <c r="C161" s="99">
        <v>808</v>
      </c>
    </row>
    <row r="162" ht="14.25">
      <c r="A162" s="98">
        <v>5010</v>
      </c>
      <c r="B162" s="98">
        <v>1795</v>
      </c>
      <c r="C162" s="99">
        <v>1682</v>
      </c>
    </row>
    <row r="163" ht="14.25">
      <c r="A163" s="98">
        <v>5015</v>
      </c>
      <c r="B163" s="98">
        <v>1447</v>
      </c>
      <c r="C163" s="99">
        <v>1476</v>
      </c>
    </row>
    <row r="164" ht="14.25">
      <c r="A164" s="98">
        <v>5020</v>
      </c>
      <c r="B164" s="98">
        <v>3881</v>
      </c>
      <c r="C164" s="99">
        <v>3975</v>
      </c>
    </row>
    <row r="165" ht="14.25">
      <c r="A165" s="98">
        <v>5025</v>
      </c>
      <c r="B165" s="98">
        <v>1502</v>
      </c>
      <c r="C165" s="99">
        <v>7728</v>
      </c>
    </row>
    <row r="166" ht="14.25">
      <c r="A166" s="98">
        <v>5030</v>
      </c>
      <c r="B166" s="98">
        <v>2182</v>
      </c>
      <c r="C166" s="99">
        <v>2247</v>
      </c>
    </row>
    <row r="167" ht="14.25">
      <c r="A167" s="98">
        <v>5035</v>
      </c>
      <c r="B167" s="98">
        <v>1964</v>
      </c>
      <c r="C167" s="99">
        <v>1911</v>
      </c>
    </row>
    <row r="168" ht="14.25">
      <c r="A168" s="98">
        <v>5040</v>
      </c>
      <c r="B168" s="98">
        <v>4803</v>
      </c>
      <c r="C168" s="99">
        <v>5034</v>
      </c>
    </row>
    <row r="169" ht="14.25">
      <c r="A169" s="98">
        <v>5045</v>
      </c>
      <c r="B169" s="98">
        <v>1467</v>
      </c>
      <c r="C169" s="99">
        <v>1597</v>
      </c>
    </row>
    <row r="170" ht="14.25">
      <c r="A170" s="98">
        <v>5050</v>
      </c>
      <c r="B170" s="98">
        <v>4686</v>
      </c>
      <c r="C170" s="99">
        <v>9905</v>
      </c>
    </row>
    <row r="171" ht="14.25">
      <c r="A171" s="98">
        <v>5055</v>
      </c>
      <c r="B171" s="98">
        <v>541</v>
      </c>
      <c r="C171" s="99">
        <v>689</v>
      </c>
    </row>
    <row r="172" ht="14.25">
      <c r="A172" s="98">
        <v>5060</v>
      </c>
      <c r="B172" s="98">
        <v>1275</v>
      </c>
      <c r="C172" s="99">
        <v>1698</v>
      </c>
    </row>
    <row r="173" ht="14.25">
      <c r="A173" s="98">
        <v>5065</v>
      </c>
      <c r="B173" s="98">
        <v>984</v>
      </c>
      <c r="C173" s="99">
        <v>3753</v>
      </c>
    </row>
    <row r="174" ht="14.25">
      <c r="A174" s="98">
        <v>5070</v>
      </c>
      <c r="B174" s="98">
        <v>1731</v>
      </c>
      <c r="C174" s="99">
        <v>2254</v>
      </c>
    </row>
    <row r="175" ht="14.25">
      <c r="A175" s="98">
        <v>5075</v>
      </c>
      <c r="B175" s="98">
        <v>2047</v>
      </c>
      <c r="C175" s="99">
        <v>5149</v>
      </c>
    </row>
    <row r="176" ht="14.25">
      <c r="A176" s="98">
        <v>5080</v>
      </c>
      <c r="B176" s="98">
        <v>1870</v>
      </c>
      <c r="C176" s="99">
        <v>2229</v>
      </c>
    </row>
    <row r="177" ht="14.25">
      <c r="A177" s="98">
        <v>5085</v>
      </c>
      <c r="B177" s="98">
        <v>1475</v>
      </c>
      <c r="C177" s="99">
        <v>1510</v>
      </c>
    </row>
    <row r="178" ht="14.25">
      <c r="A178" s="98">
        <v>5090</v>
      </c>
      <c r="B178" s="98">
        <v>2228</v>
      </c>
      <c r="C178" s="99">
        <v>2505</v>
      </c>
    </row>
    <row r="179" ht="14.25">
      <c r="A179" s="98">
        <v>5095</v>
      </c>
      <c r="B179" s="98">
        <v>1904</v>
      </c>
      <c r="C179" s="99">
        <v>1977</v>
      </c>
    </row>
    <row r="180" ht="14.25">
      <c r="A180" s="98">
        <v>5100</v>
      </c>
      <c r="B180" s="98">
        <v>24503</v>
      </c>
      <c r="C180" s="99">
        <v>37581</v>
      </c>
    </row>
    <row r="181" ht="14.25">
      <c r="A181" s="98">
        <v>5105</v>
      </c>
      <c r="B181" s="98">
        <v>1767</v>
      </c>
      <c r="C181" s="99">
        <v>1724</v>
      </c>
    </row>
    <row r="182" ht="14.25">
      <c r="A182" s="98">
        <v>5110</v>
      </c>
      <c r="B182" s="98">
        <v>2582</v>
      </c>
      <c r="C182" s="99">
        <v>2811</v>
      </c>
    </row>
    <row r="183" ht="14.25">
      <c r="A183" s="98">
        <v>5115</v>
      </c>
      <c r="B183" s="98">
        <v>2445</v>
      </c>
      <c r="C183" s="99">
        <v>2506</v>
      </c>
    </row>
    <row r="184" ht="14.25">
      <c r="A184" s="98">
        <v>5120</v>
      </c>
      <c r="B184" s="98">
        <v>3551</v>
      </c>
      <c r="C184" s="99">
        <v>4067</v>
      </c>
    </row>
    <row r="185" ht="14.25">
      <c r="A185" s="98">
        <v>5125</v>
      </c>
      <c r="B185" s="98">
        <v>3005</v>
      </c>
      <c r="C185" s="99">
        <v>5391</v>
      </c>
    </row>
    <row r="186" ht="14.25">
      <c r="A186" s="98">
        <v>5130</v>
      </c>
      <c r="B186" s="98">
        <v>2254</v>
      </c>
      <c r="C186" s="99">
        <v>2357</v>
      </c>
    </row>
    <row r="187" ht="14.25">
      <c r="A187" s="98">
        <v>5135</v>
      </c>
      <c r="B187" s="98">
        <v>2101</v>
      </c>
      <c r="C187" s="99">
        <v>2247</v>
      </c>
    </row>
    <row r="188" ht="14.25">
      <c r="A188" s="98">
        <v>5140</v>
      </c>
      <c r="B188" s="98">
        <v>4539</v>
      </c>
      <c r="C188" s="99">
        <v>4920</v>
      </c>
    </row>
    <row r="189" ht="14.25">
      <c r="A189" s="98">
        <v>5145</v>
      </c>
      <c r="B189" s="98">
        <v>1987</v>
      </c>
      <c r="C189" s="99">
        <v>3420</v>
      </c>
    </row>
    <row r="190" ht="14.25">
      <c r="A190" s="98">
        <v>5150</v>
      </c>
      <c r="B190" s="98">
        <v>8540</v>
      </c>
      <c r="C190" s="99">
        <v>14677</v>
      </c>
    </row>
    <row r="191" ht="14.25">
      <c r="A191" s="98">
        <v>5155</v>
      </c>
      <c r="B191" s="98">
        <v>2246</v>
      </c>
      <c r="C191" s="99">
        <v>2416</v>
      </c>
    </row>
    <row r="192" ht="14.25">
      <c r="A192" s="98">
        <v>5160</v>
      </c>
      <c r="B192" s="98">
        <v>3901</v>
      </c>
      <c r="C192" s="99">
        <v>4335</v>
      </c>
    </row>
    <row r="193" ht="14.25">
      <c r="A193" s="98">
        <v>5165</v>
      </c>
      <c r="B193" s="98">
        <v>1528</v>
      </c>
      <c r="C193" s="99">
        <v>1636</v>
      </c>
    </row>
    <row r="194" ht="14.25">
      <c r="A194" s="98">
        <v>5170</v>
      </c>
      <c r="B194" s="98">
        <v>2797</v>
      </c>
      <c r="C194" s="99">
        <v>3256</v>
      </c>
    </row>
    <row r="195" ht="14.25">
      <c r="A195" s="98">
        <v>5175</v>
      </c>
      <c r="B195" s="98">
        <v>2668</v>
      </c>
      <c r="C195" s="99">
        <v>6308</v>
      </c>
    </row>
    <row r="196" ht="14.25">
      <c r="A196" s="98">
        <v>5180</v>
      </c>
      <c r="B196" s="98">
        <v>2757</v>
      </c>
      <c r="C196" s="99">
        <v>2683</v>
      </c>
    </row>
    <row r="197" ht="14.25">
      <c r="A197" s="98">
        <v>5185</v>
      </c>
      <c r="B197" s="98">
        <v>1319</v>
      </c>
      <c r="C197" s="99">
        <v>1485</v>
      </c>
    </row>
    <row r="198" ht="14.25">
      <c r="A198" s="98">
        <v>5190</v>
      </c>
      <c r="B198" s="98">
        <v>2318</v>
      </c>
      <c r="C198" s="99">
        <v>2810</v>
      </c>
    </row>
    <row r="199" ht="14.25">
      <c r="A199" s="98">
        <v>5195</v>
      </c>
      <c r="B199" s="98">
        <v>945</v>
      </c>
      <c r="C199" s="99">
        <v>1226</v>
      </c>
    </row>
    <row r="200" ht="14.25">
      <c r="A200" s="98">
        <v>5200</v>
      </c>
      <c r="B200" s="98">
        <v>17616</v>
      </c>
      <c r="C200" s="99">
        <v>38748</v>
      </c>
    </row>
    <row r="201" ht="14.25">
      <c r="A201" s="98">
        <v>5205</v>
      </c>
      <c r="B201" s="98">
        <v>2109</v>
      </c>
      <c r="C201" s="99">
        <v>2169</v>
      </c>
    </row>
    <row r="202" ht="14.25">
      <c r="A202" s="98">
        <v>5210</v>
      </c>
      <c r="B202" s="98">
        <v>1737</v>
      </c>
      <c r="C202" s="99">
        <v>3825</v>
      </c>
    </row>
    <row r="203" ht="14.25">
      <c r="A203" s="98">
        <v>5215</v>
      </c>
      <c r="B203" s="98">
        <v>1793</v>
      </c>
      <c r="C203" s="99">
        <v>2031</v>
      </c>
    </row>
    <row r="204" ht="14.25">
      <c r="A204" s="98">
        <v>5220</v>
      </c>
      <c r="B204" s="98">
        <v>3483</v>
      </c>
      <c r="C204" s="99">
        <v>6025</v>
      </c>
    </row>
    <row r="205" ht="14.25">
      <c r="A205" s="98">
        <v>5225</v>
      </c>
      <c r="B205" s="98">
        <v>2700</v>
      </c>
      <c r="C205" s="99">
        <v>5490</v>
      </c>
    </row>
    <row r="206" ht="14.25">
      <c r="A206" s="98">
        <v>5230</v>
      </c>
      <c r="B206" s="98">
        <v>2119</v>
      </c>
      <c r="C206" s="99">
        <v>2319</v>
      </c>
    </row>
    <row r="207" ht="14.25">
      <c r="A207" s="98">
        <v>5235</v>
      </c>
      <c r="B207" s="98">
        <v>1675</v>
      </c>
      <c r="C207" s="99">
        <v>1993</v>
      </c>
    </row>
    <row r="208" ht="14.25">
      <c r="A208" s="98">
        <v>5240</v>
      </c>
      <c r="B208" s="98">
        <v>2681</v>
      </c>
      <c r="C208" s="99">
        <v>2842</v>
      </c>
    </row>
    <row r="209" ht="14.25">
      <c r="A209" s="98">
        <v>5245</v>
      </c>
      <c r="B209" s="98">
        <v>2036</v>
      </c>
      <c r="C209" s="99">
        <v>2105</v>
      </c>
    </row>
    <row r="210" ht="14.25">
      <c r="A210" s="98">
        <v>5250</v>
      </c>
      <c r="B210" s="98">
        <v>12751</v>
      </c>
      <c r="C210" s="99">
        <v>20376</v>
      </c>
    </row>
    <row r="211" ht="14.25">
      <c r="A211" s="98">
        <v>5255</v>
      </c>
      <c r="B211" s="98">
        <v>2517</v>
      </c>
      <c r="C211" s="99">
        <v>2754</v>
      </c>
    </row>
    <row r="212" ht="14.25">
      <c r="A212" s="98">
        <v>5260</v>
      </c>
      <c r="B212" s="98">
        <v>3534</v>
      </c>
      <c r="C212" s="99">
        <v>3801</v>
      </c>
    </row>
    <row r="213" ht="14.25">
      <c r="A213" s="98">
        <v>5265</v>
      </c>
      <c r="B213" s="98">
        <v>2406</v>
      </c>
      <c r="C213" s="99">
        <v>2778</v>
      </c>
    </row>
    <row r="214" ht="14.25">
      <c r="A214" s="98">
        <v>5270</v>
      </c>
      <c r="B214" s="98">
        <v>5340</v>
      </c>
      <c r="C214" s="99">
        <v>6036</v>
      </c>
    </row>
    <row r="215" ht="14.25">
      <c r="A215" s="98">
        <v>5275</v>
      </c>
      <c r="B215" s="98">
        <v>3495</v>
      </c>
      <c r="C215" s="99">
        <v>5185</v>
      </c>
    </row>
    <row r="216" ht="14.25">
      <c r="A216" s="98">
        <v>5280</v>
      </c>
      <c r="B216" s="98">
        <v>2712</v>
      </c>
      <c r="C216" s="99">
        <v>3141</v>
      </c>
    </row>
    <row r="217" ht="14.25">
      <c r="A217" s="98">
        <v>5285</v>
      </c>
      <c r="B217" s="98">
        <v>3244</v>
      </c>
      <c r="C217" s="99">
        <v>3371</v>
      </c>
    </row>
    <row r="218" ht="14.25">
      <c r="A218" s="98">
        <v>5290</v>
      </c>
      <c r="B218" s="98">
        <v>3112</v>
      </c>
      <c r="C218" s="99">
        <v>3671</v>
      </c>
    </row>
    <row r="219" ht="14.25">
      <c r="A219" s="98">
        <v>5295</v>
      </c>
      <c r="B219" s="98">
        <v>2443</v>
      </c>
      <c r="C219" s="99">
        <v>2335</v>
      </c>
    </row>
    <row r="220" ht="14.25">
      <c r="A220" s="98">
        <v>5300</v>
      </c>
      <c r="B220" s="98">
        <v>22838</v>
      </c>
      <c r="C220" s="99">
        <v>38902</v>
      </c>
    </row>
    <row r="221" ht="14.25">
      <c r="A221" s="98">
        <v>5305</v>
      </c>
      <c r="B221" s="98">
        <v>2533</v>
      </c>
      <c r="C221" s="99">
        <v>2857</v>
      </c>
    </row>
    <row r="222" ht="14.25">
      <c r="A222" s="98">
        <v>5310</v>
      </c>
      <c r="B222" s="98">
        <v>4610</v>
      </c>
      <c r="C222" s="99">
        <v>4613</v>
      </c>
    </row>
    <row r="223" ht="14.25">
      <c r="A223" s="98">
        <v>5315</v>
      </c>
      <c r="B223" s="98">
        <v>4059</v>
      </c>
      <c r="C223" s="99">
        <v>4309</v>
      </c>
    </row>
    <row r="224" ht="14.25">
      <c r="A224" s="98">
        <v>5320</v>
      </c>
      <c r="B224" s="98">
        <v>3267</v>
      </c>
      <c r="C224" s="99">
        <v>3673</v>
      </c>
    </row>
    <row r="225" ht="14.25">
      <c r="A225" s="98">
        <v>5325</v>
      </c>
      <c r="B225" s="98">
        <v>7905</v>
      </c>
      <c r="C225" s="99">
        <v>20955</v>
      </c>
    </row>
    <row r="226" ht="14.25">
      <c r="A226" s="98">
        <v>5330</v>
      </c>
      <c r="B226" s="98">
        <v>2087</v>
      </c>
      <c r="C226" s="99">
        <v>2551</v>
      </c>
    </row>
    <row r="227" ht="14.25">
      <c r="A227" s="98">
        <v>5335</v>
      </c>
      <c r="B227" s="98">
        <v>2911</v>
      </c>
      <c r="C227" s="99">
        <v>3066</v>
      </c>
    </row>
    <row r="228" ht="14.25">
      <c r="A228" s="98">
        <v>5340</v>
      </c>
      <c r="B228" s="98">
        <v>2580</v>
      </c>
      <c r="C228" s="99">
        <v>2725</v>
      </c>
    </row>
    <row r="229" ht="14.25">
      <c r="A229" s="98">
        <v>5345</v>
      </c>
      <c r="B229" s="98">
        <v>2072</v>
      </c>
      <c r="C229" s="99">
        <v>2251</v>
      </c>
    </row>
    <row r="230" ht="14.25">
      <c r="A230" s="98">
        <v>5350</v>
      </c>
      <c r="B230" s="98">
        <v>9833</v>
      </c>
      <c r="C230" s="99">
        <v>25147</v>
      </c>
    </row>
    <row r="231" ht="14.25">
      <c r="A231" s="98">
        <v>5355</v>
      </c>
      <c r="B231" s="98">
        <v>1741</v>
      </c>
      <c r="C231" s="99">
        <v>1782</v>
      </c>
    </row>
    <row r="232" ht="14.25">
      <c r="A232" s="98">
        <v>5360</v>
      </c>
      <c r="B232" s="98">
        <v>3223</v>
      </c>
      <c r="C232" s="99">
        <v>4205</v>
      </c>
    </row>
    <row r="233" ht="14.25">
      <c r="A233" s="98">
        <v>5365</v>
      </c>
      <c r="B233" s="98">
        <v>2278</v>
      </c>
      <c r="C233" s="99">
        <v>2455</v>
      </c>
    </row>
    <row r="234" ht="14.25">
      <c r="A234" s="98">
        <v>5370</v>
      </c>
      <c r="B234" s="98">
        <v>1978</v>
      </c>
      <c r="C234" s="99">
        <v>2112</v>
      </c>
    </row>
    <row r="235" ht="14.25">
      <c r="A235" s="98">
        <v>5375</v>
      </c>
      <c r="B235" s="98">
        <v>3124</v>
      </c>
      <c r="C235" s="99">
        <v>9062</v>
      </c>
    </row>
    <row r="236" ht="14.25">
      <c r="A236" s="98">
        <v>5380</v>
      </c>
      <c r="B236" s="98">
        <v>2170</v>
      </c>
      <c r="C236" s="99">
        <v>2541</v>
      </c>
    </row>
    <row r="237" ht="14.25">
      <c r="A237" s="98">
        <v>5385</v>
      </c>
      <c r="B237" s="98">
        <v>1881</v>
      </c>
      <c r="C237" s="99">
        <v>2181</v>
      </c>
    </row>
    <row r="238" ht="14.25">
      <c r="A238" s="98">
        <v>5390</v>
      </c>
      <c r="B238" s="98">
        <v>2069</v>
      </c>
      <c r="C238" s="99">
        <v>2237</v>
      </c>
    </row>
    <row r="239" ht="14.25">
      <c r="A239" s="98">
        <v>5395</v>
      </c>
      <c r="B239" s="98">
        <v>3521</v>
      </c>
      <c r="C239" s="99">
        <v>4299</v>
      </c>
    </row>
    <row r="240" ht="14.25">
      <c r="A240" s="98">
        <v>5400</v>
      </c>
      <c r="B240" s="98">
        <v>41526</v>
      </c>
      <c r="C240" s="99">
        <v>59251</v>
      </c>
    </row>
    <row r="241" ht="14.25">
      <c r="A241" s="98">
        <v>5405</v>
      </c>
      <c r="B241" s="98">
        <v>2102</v>
      </c>
      <c r="C241" s="99">
        <v>2197</v>
      </c>
    </row>
    <row r="242" ht="14.25">
      <c r="A242" s="98">
        <v>5410</v>
      </c>
      <c r="B242" s="98">
        <v>2050</v>
      </c>
      <c r="C242" s="99">
        <v>3334</v>
      </c>
    </row>
    <row r="243" ht="14.25">
      <c r="A243" s="98">
        <v>5415</v>
      </c>
      <c r="B243" s="98">
        <v>1608</v>
      </c>
      <c r="C243" s="99">
        <v>1866</v>
      </c>
    </row>
    <row r="244" ht="14.25">
      <c r="A244" s="98">
        <v>5420</v>
      </c>
      <c r="B244" s="98">
        <v>2365</v>
      </c>
      <c r="C244" s="99">
        <v>2930</v>
      </c>
    </row>
    <row r="245" ht="14.25">
      <c r="A245" s="98">
        <v>5425</v>
      </c>
      <c r="B245" s="98">
        <v>6524</v>
      </c>
      <c r="C245" s="99">
        <v>8290</v>
      </c>
    </row>
    <row r="246" ht="14.25">
      <c r="A246" s="98">
        <v>5430</v>
      </c>
      <c r="B246" s="98">
        <v>6765</v>
      </c>
      <c r="C246" s="99">
        <v>5106</v>
      </c>
    </row>
    <row r="247" ht="14.25">
      <c r="A247" s="98">
        <v>5435</v>
      </c>
      <c r="B247" s="98">
        <v>4567</v>
      </c>
      <c r="C247" s="99">
        <v>2876</v>
      </c>
    </row>
    <row r="248" ht="14.25">
      <c r="A248" s="98">
        <v>5440</v>
      </c>
      <c r="B248" s="98">
        <v>3796</v>
      </c>
      <c r="C248" s="99">
        <v>4391</v>
      </c>
    </row>
    <row r="249" ht="14.25">
      <c r="A249" s="98">
        <v>5445</v>
      </c>
      <c r="B249" s="98">
        <v>2629</v>
      </c>
      <c r="C249" s="99">
        <v>2615</v>
      </c>
    </row>
    <row r="250" ht="14.25">
      <c r="A250" s="98">
        <v>5450</v>
      </c>
      <c r="B250" s="98">
        <v>16102</v>
      </c>
      <c r="C250" s="99">
        <v>29857</v>
      </c>
    </row>
    <row r="251" ht="14.25">
      <c r="A251" s="98">
        <v>5455</v>
      </c>
      <c r="B251" s="98">
        <v>3685</v>
      </c>
      <c r="C251" s="99">
        <v>3652</v>
      </c>
    </row>
    <row r="252" ht="14.25">
      <c r="A252" s="98">
        <v>5460</v>
      </c>
      <c r="B252" s="98">
        <v>5139</v>
      </c>
      <c r="C252" s="99">
        <v>5173</v>
      </c>
    </row>
    <row r="253" ht="14.25">
      <c r="A253" s="98">
        <v>5465</v>
      </c>
      <c r="B253" s="98">
        <v>5592</v>
      </c>
      <c r="C253" s="99">
        <v>5898</v>
      </c>
    </row>
    <row r="254" ht="14.25">
      <c r="A254" s="98">
        <v>5470</v>
      </c>
      <c r="B254" s="98">
        <v>5929</v>
      </c>
      <c r="C254" s="99">
        <v>5826</v>
      </c>
    </row>
    <row r="255" ht="14.25">
      <c r="A255" s="98">
        <v>5475</v>
      </c>
      <c r="B255" s="98">
        <v>9726</v>
      </c>
      <c r="C255" s="99">
        <v>13689</v>
      </c>
    </row>
    <row r="256" ht="14.25">
      <c r="A256" s="98">
        <v>5480</v>
      </c>
      <c r="B256" s="98">
        <v>6351</v>
      </c>
      <c r="C256" s="99">
        <v>7162</v>
      </c>
    </row>
    <row r="257" ht="14.25">
      <c r="A257" s="98">
        <v>5485</v>
      </c>
      <c r="B257" s="98">
        <v>3954</v>
      </c>
      <c r="C257" s="99">
        <v>4371</v>
      </c>
    </row>
    <row r="258" ht="14.25">
      <c r="A258" s="98">
        <v>5490</v>
      </c>
      <c r="B258" s="98">
        <v>2415</v>
      </c>
      <c r="C258" s="99">
        <v>2615</v>
      </c>
    </row>
    <row r="259" ht="14.25">
      <c r="A259" s="98">
        <v>5495</v>
      </c>
      <c r="B259" s="98">
        <v>4102</v>
      </c>
      <c r="C259" s="99">
        <v>4263</v>
      </c>
    </row>
    <row r="260" ht="14.25">
      <c r="A260" s="98">
        <v>5500</v>
      </c>
      <c r="B260" s="98">
        <v>32423</v>
      </c>
      <c r="C260" s="99">
        <v>44584</v>
      </c>
    </row>
    <row r="261" ht="14.25">
      <c r="A261" s="98">
        <v>5505</v>
      </c>
      <c r="B261" s="98">
        <v>2830</v>
      </c>
      <c r="C261" s="99">
        <v>3572</v>
      </c>
    </row>
    <row r="262" ht="14.25">
      <c r="A262" s="98">
        <v>5510</v>
      </c>
      <c r="B262" s="98">
        <v>4797</v>
      </c>
      <c r="C262" s="99">
        <v>4838</v>
      </c>
    </row>
    <row r="263" ht="14.25">
      <c r="A263" s="98">
        <v>5515</v>
      </c>
      <c r="B263" s="98">
        <v>3208</v>
      </c>
      <c r="C263" s="99">
        <v>3374</v>
      </c>
    </row>
    <row r="264" ht="14.25">
      <c r="A264" s="98">
        <v>5520</v>
      </c>
      <c r="B264" s="98">
        <v>2235</v>
      </c>
      <c r="C264" s="99">
        <v>2845</v>
      </c>
    </row>
    <row r="265" ht="14.25">
      <c r="A265" s="98">
        <v>5525</v>
      </c>
      <c r="B265" s="98">
        <v>6360</v>
      </c>
      <c r="C265" s="99">
        <v>8279</v>
      </c>
    </row>
    <row r="266" ht="14.25">
      <c r="A266" s="98">
        <v>5530</v>
      </c>
      <c r="B266" s="98">
        <v>5622</v>
      </c>
      <c r="C266" s="99">
        <v>3218</v>
      </c>
    </row>
    <row r="267" ht="14.25">
      <c r="A267" s="98">
        <v>5535</v>
      </c>
      <c r="B267" s="98">
        <v>2197</v>
      </c>
      <c r="C267" s="99">
        <v>4065</v>
      </c>
    </row>
    <row r="268" ht="14.25">
      <c r="A268" s="98">
        <v>5540</v>
      </c>
      <c r="B268" s="98">
        <v>3246</v>
      </c>
      <c r="C268" s="99">
        <v>3462</v>
      </c>
    </row>
    <row r="269" ht="14.25">
      <c r="A269" s="98">
        <v>5545</v>
      </c>
      <c r="B269" s="98">
        <v>3269</v>
      </c>
      <c r="C269" s="99">
        <v>3439</v>
      </c>
    </row>
    <row r="270" ht="14.25">
      <c r="A270" s="98">
        <v>5550</v>
      </c>
      <c r="B270" s="98">
        <v>20824</v>
      </c>
      <c r="C270" s="99">
        <v>27735</v>
      </c>
    </row>
    <row r="271" ht="14.25">
      <c r="A271" s="98">
        <v>5555</v>
      </c>
      <c r="B271" s="98">
        <v>5204</v>
      </c>
      <c r="C271" s="99">
        <v>5058</v>
      </c>
    </row>
    <row r="272" ht="14.25">
      <c r="A272" s="98">
        <v>5560</v>
      </c>
      <c r="B272" s="98">
        <v>3000</v>
      </c>
      <c r="C272" s="99">
        <v>3348</v>
      </c>
    </row>
    <row r="273" ht="14.25">
      <c r="A273" s="98">
        <v>5565</v>
      </c>
      <c r="B273" s="98">
        <v>3137</v>
      </c>
      <c r="C273" s="99">
        <v>3260</v>
      </c>
    </row>
    <row r="274" ht="14.25">
      <c r="A274" s="98">
        <v>5570</v>
      </c>
      <c r="B274" s="98">
        <v>3639</v>
      </c>
      <c r="C274" s="99">
        <v>3842</v>
      </c>
    </row>
    <row r="275" ht="14.25">
      <c r="A275" s="98">
        <v>5575</v>
      </c>
      <c r="B275" s="98">
        <v>3429</v>
      </c>
      <c r="C275" s="99">
        <v>6655</v>
      </c>
    </row>
    <row r="276" ht="14.25">
      <c r="A276" s="98">
        <v>5580</v>
      </c>
      <c r="B276" s="98">
        <v>4269</v>
      </c>
      <c r="C276" s="99">
        <v>2469</v>
      </c>
    </row>
    <row r="277" ht="14.25">
      <c r="A277" s="98">
        <v>5585</v>
      </c>
      <c r="B277" s="98">
        <v>2655</v>
      </c>
      <c r="C277" s="99">
        <v>3238</v>
      </c>
    </row>
    <row r="278" ht="14.25">
      <c r="A278" s="98">
        <v>5590</v>
      </c>
      <c r="B278" s="98">
        <v>3172</v>
      </c>
      <c r="C278" s="99">
        <v>3267</v>
      </c>
    </row>
    <row r="279" ht="14.25">
      <c r="A279" s="98">
        <v>5595</v>
      </c>
      <c r="B279" s="98">
        <v>1550</v>
      </c>
      <c r="C279" s="99">
        <v>3090</v>
      </c>
    </row>
    <row r="280" ht="14.25">
      <c r="A280" s="98">
        <v>5600</v>
      </c>
      <c r="B280" s="98">
        <v>29886</v>
      </c>
      <c r="C280" s="99">
        <v>36963</v>
      </c>
    </row>
    <row r="281" ht="14.25">
      <c r="A281" s="98">
        <v>5605</v>
      </c>
      <c r="B281" s="98">
        <v>1579</v>
      </c>
      <c r="C281" s="99">
        <v>1729</v>
      </c>
    </row>
    <row r="282" ht="14.25">
      <c r="A282" s="98">
        <v>5610</v>
      </c>
      <c r="B282" s="98">
        <v>1044</v>
      </c>
      <c r="C282" s="99">
        <v>1902</v>
      </c>
    </row>
    <row r="283" ht="14.25">
      <c r="A283" s="98">
        <v>5615</v>
      </c>
      <c r="B283" s="98">
        <v>2308</v>
      </c>
      <c r="C283" s="99">
        <v>2394</v>
      </c>
    </row>
    <row r="284" ht="14.25">
      <c r="A284" s="98">
        <v>5620</v>
      </c>
      <c r="B284" s="98">
        <v>3722</v>
      </c>
      <c r="C284" s="99">
        <v>4454</v>
      </c>
    </row>
    <row r="285" ht="14.25">
      <c r="A285" s="98">
        <v>5625</v>
      </c>
      <c r="B285" s="98">
        <v>14631</v>
      </c>
      <c r="C285" s="99">
        <v>17113</v>
      </c>
    </row>
    <row r="286" ht="14.25">
      <c r="A286" s="98">
        <v>5630</v>
      </c>
      <c r="B286" s="98">
        <v>5445</v>
      </c>
      <c r="C286" s="99">
        <v>6344</v>
      </c>
    </row>
    <row r="287" ht="14.25">
      <c r="A287" s="98">
        <v>5635</v>
      </c>
      <c r="B287" s="98">
        <v>3959</v>
      </c>
      <c r="C287" s="99">
        <v>3934</v>
      </c>
    </row>
    <row r="288" ht="14.25">
      <c r="A288" s="98">
        <v>5640</v>
      </c>
      <c r="B288" s="98">
        <v>4780</v>
      </c>
      <c r="C288" s="99">
        <v>4911</v>
      </c>
    </row>
    <row r="289" ht="14.25">
      <c r="A289" s="98">
        <v>5645</v>
      </c>
      <c r="B289" s="98">
        <v>5044</v>
      </c>
      <c r="C289" s="99">
        <v>5311</v>
      </c>
    </row>
    <row r="290" ht="14.25">
      <c r="A290" s="98">
        <v>5650</v>
      </c>
      <c r="B290" s="98">
        <v>69957</v>
      </c>
      <c r="C290" s="99">
        <v>69685</v>
      </c>
    </row>
    <row r="291" ht="14.25">
      <c r="A291" s="98">
        <v>5655</v>
      </c>
      <c r="B291" s="98">
        <v>6578</v>
      </c>
      <c r="C291" s="99">
        <v>7039</v>
      </c>
    </row>
    <row r="292" ht="14.25">
      <c r="A292" s="98">
        <v>5660</v>
      </c>
      <c r="B292" s="98">
        <v>4722</v>
      </c>
      <c r="C292" s="99">
        <v>4555</v>
      </c>
    </row>
    <row r="293" ht="14.25">
      <c r="A293" s="98">
        <v>5665</v>
      </c>
      <c r="B293" s="98">
        <v>6015</v>
      </c>
      <c r="C293" s="99">
        <v>11179</v>
      </c>
    </row>
    <row r="294" ht="14.25">
      <c r="A294" s="98">
        <v>5670</v>
      </c>
      <c r="B294" s="98">
        <v>8809</v>
      </c>
      <c r="C294" s="99">
        <v>8953</v>
      </c>
    </row>
    <row r="295" ht="14.25">
      <c r="A295" s="98">
        <v>5675</v>
      </c>
      <c r="B295" s="98">
        <v>6101</v>
      </c>
      <c r="C295" s="99">
        <v>6003</v>
      </c>
    </row>
    <row r="296" ht="14.25">
      <c r="A296" s="98">
        <v>5680</v>
      </c>
      <c r="B296" s="98">
        <v>5299</v>
      </c>
      <c r="C296" s="99">
        <v>6451</v>
      </c>
    </row>
    <row r="297" ht="14.25">
      <c r="A297" s="98">
        <v>5685</v>
      </c>
      <c r="B297" s="98">
        <v>4470</v>
      </c>
      <c r="C297" s="99">
        <v>5253</v>
      </c>
    </row>
    <row r="298" ht="14.25">
      <c r="A298" s="98">
        <v>5690</v>
      </c>
      <c r="B298" s="98">
        <v>7255</v>
      </c>
      <c r="C298" s="99">
        <v>8257</v>
      </c>
    </row>
    <row r="299" ht="14.25">
      <c r="A299" s="98">
        <v>5695</v>
      </c>
      <c r="B299" s="98">
        <v>6737</v>
      </c>
      <c r="C299" s="99">
        <v>7541</v>
      </c>
    </row>
    <row r="300" ht="14.25">
      <c r="A300" s="98">
        <v>5700</v>
      </c>
      <c r="B300" s="98">
        <v>81691</v>
      </c>
      <c r="C300" s="99">
        <v>96474</v>
      </c>
    </row>
    <row r="301" ht="14.25">
      <c r="A301" s="98">
        <v>5705</v>
      </c>
      <c r="B301" s="98">
        <v>7445</v>
      </c>
      <c r="C301" s="99">
        <v>7457</v>
      </c>
    </row>
    <row r="302" ht="14.25">
      <c r="A302" s="98">
        <v>5710</v>
      </c>
      <c r="B302" s="98">
        <v>9234</v>
      </c>
      <c r="C302" s="99">
        <v>9524</v>
      </c>
    </row>
    <row r="303" ht="14.25">
      <c r="A303" s="98">
        <v>5715</v>
      </c>
      <c r="B303" s="98">
        <v>4273</v>
      </c>
      <c r="C303" s="99">
        <v>4119</v>
      </c>
    </row>
    <row r="304" ht="14.25">
      <c r="A304" s="98">
        <v>5720</v>
      </c>
      <c r="B304" s="98">
        <v>5984</v>
      </c>
      <c r="C304" s="99">
        <v>6244</v>
      </c>
    </row>
    <row r="305" ht="14.25">
      <c r="A305" s="98">
        <v>5725</v>
      </c>
      <c r="B305" s="98">
        <v>6290</v>
      </c>
      <c r="C305" s="99">
        <v>6429</v>
      </c>
    </row>
    <row r="306" ht="14.25">
      <c r="A306" s="98">
        <v>5730</v>
      </c>
      <c r="B306" s="98">
        <v>4699</v>
      </c>
      <c r="C306" s="99">
        <v>4613</v>
      </c>
    </row>
    <row r="307" ht="14.25">
      <c r="A307" s="98">
        <v>5735</v>
      </c>
      <c r="B307" s="98">
        <v>2495</v>
      </c>
      <c r="C307" s="99">
        <v>2552</v>
      </c>
    </row>
    <row r="308" ht="14.25">
      <c r="A308" s="98">
        <v>5740</v>
      </c>
      <c r="B308" s="98">
        <v>2226</v>
      </c>
      <c r="C308" s="99">
        <v>3597</v>
      </c>
    </row>
    <row r="309" ht="14.25">
      <c r="A309" s="98">
        <v>5745</v>
      </c>
      <c r="B309" s="98">
        <v>3522</v>
      </c>
      <c r="C309" s="99">
        <v>3537</v>
      </c>
    </row>
    <row r="310" ht="14.25">
      <c r="A310" s="98">
        <v>5750</v>
      </c>
      <c r="B310" s="98">
        <v>26080</v>
      </c>
      <c r="C310" s="99">
        <v>33067</v>
      </c>
    </row>
    <row r="311" ht="14.25">
      <c r="A311" s="98">
        <v>5755</v>
      </c>
      <c r="B311" s="98">
        <v>3261</v>
      </c>
      <c r="C311" s="99">
        <v>3145</v>
      </c>
    </row>
    <row r="312" ht="14.25">
      <c r="A312" s="98">
        <v>5760</v>
      </c>
      <c r="B312" s="98">
        <v>3464</v>
      </c>
      <c r="C312" s="99">
        <v>4075</v>
      </c>
    </row>
    <row r="313" ht="14.25">
      <c r="A313" s="98">
        <v>5765</v>
      </c>
      <c r="B313" s="98">
        <v>2956</v>
      </c>
      <c r="C313" s="99">
        <v>2176</v>
      </c>
    </row>
    <row r="314" ht="14.25">
      <c r="A314" s="98">
        <v>5770</v>
      </c>
      <c r="B314" s="98">
        <v>2063</v>
      </c>
      <c r="C314" s="99">
        <v>2584</v>
      </c>
    </row>
    <row r="315" ht="14.25">
      <c r="A315" s="98">
        <v>5775</v>
      </c>
      <c r="B315" s="98">
        <v>3796</v>
      </c>
      <c r="C315" s="99">
        <v>6310</v>
      </c>
    </row>
    <row r="316" ht="14.25">
      <c r="A316" s="98">
        <v>5780</v>
      </c>
      <c r="B316" s="98">
        <v>1828</v>
      </c>
      <c r="C316" s="99">
        <v>2592</v>
      </c>
    </row>
    <row r="317" ht="14.25">
      <c r="A317" s="98">
        <v>5785</v>
      </c>
      <c r="B317" s="98">
        <v>829</v>
      </c>
      <c r="C317" s="99">
        <v>853</v>
      </c>
    </row>
    <row r="318" ht="14.25">
      <c r="A318" s="98">
        <v>5790</v>
      </c>
      <c r="B318" s="98">
        <v>1630</v>
      </c>
      <c r="C318" s="99">
        <v>1994</v>
      </c>
    </row>
    <row r="319" ht="14.25">
      <c r="A319" s="98">
        <v>5795</v>
      </c>
      <c r="B319" s="98">
        <v>1659</v>
      </c>
      <c r="C319" s="99">
        <v>1748</v>
      </c>
    </row>
    <row r="320" ht="14.25">
      <c r="A320" s="98">
        <v>5800</v>
      </c>
      <c r="B320" s="98">
        <v>46158</v>
      </c>
      <c r="C320" s="99">
        <v>44715</v>
      </c>
    </row>
    <row r="321" ht="14.25">
      <c r="A321" s="98">
        <v>5805</v>
      </c>
      <c r="B321" s="98">
        <v>3956</v>
      </c>
      <c r="C321" s="99">
        <v>3439</v>
      </c>
    </row>
    <row r="322" ht="14.25">
      <c r="A322" s="98">
        <v>5810</v>
      </c>
      <c r="B322" s="98">
        <v>7371</v>
      </c>
      <c r="C322" s="99">
        <v>6137</v>
      </c>
    </row>
    <row r="323" ht="14.25">
      <c r="A323" s="98">
        <v>5815</v>
      </c>
      <c r="B323" s="98">
        <v>5015</v>
      </c>
      <c r="C323" s="99">
        <v>5379</v>
      </c>
    </row>
    <row r="324" ht="14.25">
      <c r="A324" s="98">
        <v>5820</v>
      </c>
      <c r="B324" s="98">
        <v>5290</v>
      </c>
      <c r="C324" s="99">
        <v>5333</v>
      </c>
    </row>
    <row r="325" ht="14.25">
      <c r="A325" s="98">
        <v>5825</v>
      </c>
      <c r="B325" s="98">
        <v>8752</v>
      </c>
      <c r="C325" s="99">
        <v>7794</v>
      </c>
    </row>
    <row r="326" ht="14.25">
      <c r="A326" s="98">
        <v>5830</v>
      </c>
      <c r="B326" s="98">
        <v>5776</v>
      </c>
      <c r="C326" s="99">
        <v>5803</v>
      </c>
    </row>
    <row r="327" ht="14.25">
      <c r="A327" s="98">
        <v>5835</v>
      </c>
      <c r="B327" s="98">
        <v>1957</v>
      </c>
      <c r="C327" s="99">
        <v>2170</v>
      </c>
    </row>
    <row r="328" ht="14.25">
      <c r="A328" s="98">
        <v>5840</v>
      </c>
      <c r="B328" s="98">
        <v>1356</v>
      </c>
      <c r="C328" s="99">
        <v>3061</v>
      </c>
    </row>
    <row r="329" ht="14.25">
      <c r="A329" s="98">
        <v>5845</v>
      </c>
      <c r="B329" s="98">
        <v>879</v>
      </c>
      <c r="C329" s="99">
        <v>1162</v>
      </c>
    </row>
    <row r="330" ht="14.25">
      <c r="A330" s="98">
        <v>5850</v>
      </c>
      <c r="B330" s="98">
        <v>25275</v>
      </c>
      <c r="C330" s="99">
        <v>25083</v>
      </c>
    </row>
    <row r="331" ht="14.25">
      <c r="A331" s="98">
        <v>5855</v>
      </c>
      <c r="B331" s="98">
        <v>4191</v>
      </c>
      <c r="C331" s="99">
        <v>4102</v>
      </c>
    </row>
    <row r="332" ht="14.25">
      <c r="A332" s="98">
        <v>5860</v>
      </c>
      <c r="B332" s="98">
        <v>3615</v>
      </c>
      <c r="C332" s="99">
        <v>3756</v>
      </c>
    </row>
    <row r="333" ht="14.25">
      <c r="A333" s="98">
        <v>5865</v>
      </c>
      <c r="B333" s="98">
        <v>3537</v>
      </c>
      <c r="C333" s="99">
        <v>3227</v>
      </c>
    </row>
    <row r="334" ht="14.25">
      <c r="A334" s="98">
        <v>5870</v>
      </c>
      <c r="B334" s="98">
        <v>2714</v>
      </c>
      <c r="C334" s="99">
        <v>3678</v>
      </c>
    </row>
    <row r="335" ht="14.25">
      <c r="A335" s="98">
        <v>5875</v>
      </c>
      <c r="B335" s="98">
        <v>8216</v>
      </c>
      <c r="C335" s="99">
        <v>8759</v>
      </c>
    </row>
    <row r="336" ht="14.25">
      <c r="A336" s="98">
        <v>5880</v>
      </c>
      <c r="B336" s="98">
        <v>4434</v>
      </c>
      <c r="C336" s="99">
        <v>5297</v>
      </c>
    </row>
    <row r="337" ht="14.25">
      <c r="A337" s="98">
        <v>5885</v>
      </c>
      <c r="B337" s="98">
        <v>2648</v>
      </c>
      <c r="C337" s="99">
        <v>3911</v>
      </c>
    </row>
    <row r="338" ht="14.25">
      <c r="A338" s="98">
        <v>5890</v>
      </c>
      <c r="B338" s="98">
        <v>3910</v>
      </c>
      <c r="C338" s="99">
        <v>5284</v>
      </c>
    </row>
    <row r="339" ht="14.25">
      <c r="A339" s="98">
        <v>5895</v>
      </c>
      <c r="B339" s="98">
        <v>2914</v>
      </c>
      <c r="C339" s="99">
        <v>2716</v>
      </c>
    </row>
    <row r="340" ht="14.25">
      <c r="A340" s="98">
        <v>5900</v>
      </c>
      <c r="B340" s="98">
        <v>53747</v>
      </c>
      <c r="C340" s="99">
        <v>50137</v>
      </c>
    </row>
    <row r="341" ht="14.25">
      <c r="A341" s="98">
        <v>5905</v>
      </c>
      <c r="B341" s="98">
        <v>9191</v>
      </c>
      <c r="C341" s="99">
        <v>7034</v>
      </c>
    </row>
    <row r="342" ht="14.25">
      <c r="A342" s="98">
        <v>5910</v>
      </c>
      <c r="B342" s="98">
        <v>9756</v>
      </c>
      <c r="C342" s="99">
        <v>8593</v>
      </c>
    </row>
    <row r="343" ht="14.25">
      <c r="A343" s="98">
        <v>5915</v>
      </c>
      <c r="B343" s="98">
        <v>7822</v>
      </c>
      <c r="C343" s="99">
        <v>7770</v>
      </c>
    </row>
    <row r="344" ht="14.25">
      <c r="A344" s="98">
        <v>5920</v>
      </c>
      <c r="B344" s="98">
        <v>13614</v>
      </c>
      <c r="C344" s="99">
        <v>7423</v>
      </c>
    </row>
    <row r="345" ht="14.25">
      <c r="A345" s="98">
        <v>5925</v>
      </c>
      <c r="B345" s="98">
        <v>9313</v>
      </c>
      <c r="C345" s="99">
        <v>11435</v>
      </c>
    </row>
    <row r="346" ht="14.25">
      <c r="A346" s="98">
        <v>5930</v>
      </c>
      <c r="B346" s="98">
        <v>6279</v>
      </c>
      <c r="C346" s="99">
        <v>6292</v>
      </c>
    </row>
    <row r="347" ht="14.25">
      <c r="A347" s="98">
        <v>5935</v>
      </c>
      <c r="B347" s="98">
        <v>5199</v>
      </c>
      <c r="C347" s="99">
        <v>5423</v>
      </c>
    </row>
    <row r="348" ht="14.25">
      <c r="A348" s="98">
        <v>5940</v>
      </c>
      <c r="B348" s="98">
        <v>6832</v>
      </c>
      <c r="C348" s="99">
        <v>6884</v>
      </c>
    </row>
    <row r="349" ht="14.25">
      <c r="A349" s="98">
        <v>5945</v>
      </c>
      <c r="B349" s="98">
        <v>4175</v>
      </c>
      <c r="C349" s="99">
        <v>4286</v>
      </c>
    </row>
    <row r="350" ht="14.25">
      <c r="A350" s="98">
        <v>5950</v>
      </c>
      <c r="B350" s="98">
        <v>29439</v>
      </c>
      <c r="C350" s="99">
        <v>25953</v>
      </c>
    </row>
    <row r="351" ht="14.25">
      <c r="A351" s="98">
        <v>5955</v>
      </c>
      <c r="B351" s="98">
        <v>4642</v>
      </c>
      <c r="C351" s="99">
        <v>4441</v>
      </c>
    </row>
    <row r="352" ht="14.25">
      <c r="A352" s="98">
        <v>5960</v>
      </c>
      <c r="B352" s="98">
        <v>4486</v>
      </c>
      <c r="C352" s="99">
        <v>4586</v>
      </c>
    </row>
    <row r="353" ht="14.25">
      <c r="A353" s="98">
        <v>5965</v>
      </c>
      <c r="B353" s="98">
        <v>3881</v>
      </c>
      <c r="C353" s="99">
        <v>4058</v>
      </c>
    </row>
    <row r="354" ht="14.25">
      <c r="A354" s="98">
        <v>5970</v>
      </c>
      <c r="B354" s="98">
        <v>5470</v>
      </c>
      <c r="C354" s="99">
        <v>5118</v>
      </c>
    </row>
    <row r="355" ht="14.25">
      <c r="A355" s="98">
        <v>5975</v>
      </c>
      <c r="B355" s="98">
        <v>8678</v>
      </c>
      <c r="C355" s="99">
        <v>6225</v>
      </c>
    </row>
    <row r="356" ht="14.25">
      <c r="A356" s="98">
        <v>5980</v>
      </c>
      <c r="B356" s="98">
        <v>4042</v>
      </c>
      <c r="C356" s="99">
        <v>3649</v>
      </c>
    </row>
    <row r="357" ht="14.25">
      <c r="A357" s="98">
        <v>5985</v>
      </c>
      <c r="B357" s="98">
        <v>2658</v>
      </c>
      <c r="C357" s="99">
        <v>2331</v>
      </c>
    </row>
    <row r="358" ht="14.25">
      <c r="A358" s="98">
        <v>5990</v>
      </c>
      <c r="B358" s="98">
        <v>4419</v>
      </c>
      <c r="C358" s="99">
        <v>4477</v>
      </c>
    </row>
    <row r="359" ht="14.25">
      <c r="A359" s="98">
        <v>5995</v>
      </c>
      <c r="B359" s="98">
        <v>3445</v>
      </c>
      <c r="C359" s="99">
        <v>3521</v>
      </c>
    </row>
    <row r="360" ht="14.25">
      <c r="A360" s="98">
        <v>6000</v>
      </c>
      <c r="B360" s="98">
        <v>239427</v>
      </c>
      <c r="C360" s="99">
        <v>224899</v>
      </c>
    </row>
    <row r="361" ht="14.25">
      <c r="A361" s="98">
        <v>6005</v>
      </c>
      <c r="B361" s="98">
        <v>673</v>
      </c>
      <c r="C361" s="99">
        <v>123</v>
      </c>
    </row>
    <row r="362" ht="14.25">
      <c r="A362" s="98">
        <v>6010</v>
      </c>
      <c r="B362" s="98">
        <v>689</v>
      </c>
      <c r="C362" s="99">
        <v>244</v>
      </c>
    </row>
    <row r="363" ht="14.25">
      <c r="A363" s="98">
        <v>6015</v>
      </c>
      <c r="B363" s="98">
        <v>310</v>
      </c>
      <c r="C363" s="99">
        <v>126</v>
      </c>
    </row>
    <row r="364" ht="14.25">
      <c r="A364" s="98">
        <v>6020</v>
      </c>
      <c r="B364" s="98">
        <v>1477</v>
      </c>
      <c r="C364" s="99">
        <v>418</v>
      </c>
    </row>
    <row r="365" ht="14.25">
      <c r="A365" s="98">
        <v>6025</v>
      </c>
      <c r="B365" s="98">
        <v>5441</v>
      </c>
      <c r="C365" s="99">
        <v>4079</v>
      </c>
    </row>
    <row r="366" ht="14.25">
      <c r="A366" s="98">
        <v>6030</v>
      </c>
      <c r="B366" s="98">
        <v>1268</v>
      </c>
      <c r="C366" s="99">
        <v>216</v>
      </c>
    </row>
    <row r="367" ht="14.25">
      <c r="A367" s="98">
        <v>6035</v>
      </c>
      <c r="B367" s="98">
        <v>1801</v>
      </c>
      <c r="C367" s="99">
        <v>19</v>
      </c>
    </row>
    <row r="368" ht="14.25">
      <c r="A368" s="98">
        <v>6040</v>
      </c>
      <c r="B368" s="98">
        <v>808</v>
      </c>
      <c r="C368" s="99">
        <v>240</v>
      </c>
    </row>
    <row r="369" ht="14.25">
      <c r="A369" s="98">
        <v>6045</v>
      </c>
      <c r="B369" s="98">
        <v>319</v>
      </c>
      <c r="C369" s="99">
        <v>34</v>
      </c>
    </row>
    <row r="370" ht="14.25">
      <c r="A370" s="98">
        <v>6050</v>
      </c>
      <c r="B370" s="98">
        <v>16708</v>
      </c>
      <c r="C370" s="99">
        <v>8975</v>
      </c>
    </row>
    <row r="371" ht="14.25">
      <c r="A371" s="98">
        <v>6055</v>
      </c>
      <c r="B371" s="98">
        <v>259</v>
      </c>
      <c r="C371" s="99">
        <v>4</v>
      </c>
    </row>
    <row r="372" ht="14.25">
      <c r="A372" s="98">
        <v>6060</v>
      </c>
      <c r="B372" s="98">
        <v>693</v>
      </c>
      <c r="C372" s="99">
        <v>195</v>
      </c>
    </row>
    <row r="373" ht="14.25">
      <c r="A373" s="98">
        <v>6065</v>
      </c>
      <c r="B373" s="98">
        <v>288</v>
      </c>
      <c r="C373" s="99">
        <v>89</v>
      </c>
    </row>
    <row r="374" ht="14.25">
      <c r="A374" s="98">
        <v>6070</v>
      </c>
      <c r="B374" s="98">
        <v>387</v>
      </c>
      <c r="C374" s="99">
        <v>153</v>
      </c>
    </row>
    <row r="375" ht="14.25">
      <c r="A375" s="98">
        <v>6075</v>
      </c>
      <c r="B375" s="98">
        <v>5771</v>
      </c>
      <c r="C375" s="99">
        <v>3220</v>
      </c>
    </row>
    <row r="376" ht="14.25">
      <c r="A376" s="98">
        <v>6080</v>
      </c>
      <c r="B376" s="98">
        <v>518</v>
      </c>
      <c r="C376" s="99">
        <v>363</v>
      </c>
    </row>
    <row r="377" ht="14.25">
      <c r="A377" s="98">
        <v>6085</v>
      </c>
      <c r="B377" s="98">
        <v>520</v>
      </c>
      <c r="C377" s="99">
        <v>17</v>
      </c>
    </row>
    <row r="378" ht="14.25">
      <c r="A378" s="98">
        <v>6090</v>
      </c>
      <c r="B378" s="98">
        <v>385</v>
      </c>
      <c r="C378" s="99">
        <v>121</v>
      </c>
    </row>
    <row r="379" ht="14.25">
      <c r="A379" s="98">
        <v>6095</v>
      </c>
      <c r="B379" s="98">
        <v>407</v>
      </c>
      <c r="C379" s="99">
        <v>2</v>
      </c>
    </row>
    <row r="380" ht="14.25">
      <c r="A380" s="98">
        <v>6100</v>
      </c>
      <c r="B380" s="98">
        <v>34246</v>
      </c>
      <c r="C380" s="99">
        <v>16089</v>
      </c>
    </row>
    <row r="381" ht="14.25">
      <c r="A381" s="98">
        <v>6105</v>
      </c>
      <c r="B381" s="98">
        <v>1156</v>
      </c>
      <c r="C381" s="99">
        <v>6</v>
      </c>
    </row>
    <row r="382" ht="14.25">
      <c r="A382" s="98">
        <v>6110</v>
      </c>
      <c r="B382" s="98">
        <v>537</v>
      </c>
      <c r="C382" s="99">
        <v>158</v>
      </c>
    </row>
    <row r="383" ht="14.25">
      <c r="A383" s="98">
        <v>6115</v>
      </c>
      <c r="B383" s="98">
        <v>359</v>
      </c>
      <c r="C383" s="99">
        <v>38</v>
      </c>
    </row>
    <row r="384" ht="14.25">
      <c r="A384" s="98">
        <v>6120</v>
      </c>
      <c r="B384" s="98">
        <v>656</v>
      </c>
      <c r="C384" s="99">
        <v>480</v>
      </c>
    </row>
    <row r="385" ht="14.25">
      <c r="A385" s="98">
        <v>6125</v>
      </c>
      <c r="B385" s="98">
        <v>4104</v>
      </c>
      <c r="C385" s="99">
        <v>1773</v>
      </c>
    </row>
    <row r="386" ht="14.25">
      <c r="A386" s="98">
        <v>6130</v>
      </c>
      <c r="B386" s="98">
        <v>549</v>
      </c>
      <c r="C386" s="99">
        <v>203</v>
      </c>
    </row>
    <row r="387" ht="14.25">
      <c r="A387" s="98">
        <v>6135</v>
      </c>
      <c r="B387" s="98">
        <v>410</v>
      </c>
      <c r="C387" s="99">
        <v>13</v>
      </c>
    </row>
    <row r="388" ht="14.25">
      <c r="A388" s="98">
        <v>6140</v>
      </c>
      <c r="B388" s="98">
        <v>554</v>
      </c>
      <c r="C388" s="99">
        <v>54</v>
      </c>
    </row>
    <row r="389" ht="14.25">
      <c r="A389" s="98">
        <v>6145</v>
      </c>
      <c r="B389" s="98">
        <v>405</v>
      </c>
      <c r="C389" s="99">
        <v>2</v>
      </c>
    </row>
    <row r="390" ht="14.25">
      <c r="A390" s="98">
        <v>6150</v>
      </c>
      <c r="B390" s="98">
        <v>21598</v>
      </c>
      <c r="C390" s="99">
        <v>5644</v>
      </c>
    </row>
    <row r="391" ht="14.25">
      <c r="A391" s="98">
        <v>6155</v>
      </c>
      <c r="B391" s="98">
        <v>777</v>
      </c>
      <c r="C391" s="99">
        <v>4</v>
      </c>
    </row>
    <row r="392" ht="14.25">
      <c r="A392" s="98">
        <v>6160</v>
      </c>
      <c r="B392" s="98">
        <v>873</v>
      </c>
      <c r="C392" s="99">
        <v>427</v>
      </c>
    </row>
    <row r="393" ht="14.25">
      <c r="A393" s="98">
        <v>6165</v>
      </c>
      <c r="B393" s="98">
        <v>159</v>
      </c>
      <c r="C393" s="99">
        <v>0</v>
      </c>
    </row>
    <row r="394" ht="14.25">
      <c r="A394" s="98">
        <v>6170</v>
      </c>
      <c r="B394" s="98">
        <v>354</v>
      </c>
      <c r="C394" s="99">
        <v>19</v>
      </c>
    </row>
    <row r="395" ht="14.25">
      <c r="A395" s="98">
        <v>6175</v>
      </c>
      <c r="B395" s="98">
        <v>5639</v>
      </c>
      <c r="C395" s="99">
        <v>1189</v>
      </c>
    </row>
    <row r="396" ht="14.25">
      <c r="A396" s="98">
        <v>6180</v>
      </c>
      <c r="B396" s="98">
        <v>516</v>
      </c>
      <c r="C396" s="99">
        <v>108</v>
      </c>
    </row>
    <row r="397" ht="14.25">
      <c r="A397" s="98">
        <v>6185</v>
      </c>
      <c r="B397" s="98">
        <v>64</v>
      </c>
      <c r="C397" s="99">
        <v>0</v>
      </c>
    </row>
    <row r="398" ht="14.25">
      <c r="A398" s="98">
        <v>6190</v>
      </c>
      <c r="B398" s="98">
        <v>893</v>
      </c>
      <c r="C398" s="99">
        <v>59</v>
      </c>
    </row>
    <row r="399" ht="14.25">
      <c r="A399" s="98">
        <v>6195</v>
      </c>
      <c r="B399" s="98">
        <v>315</v>
      </c>
      <c r="C399" s="99">
        <v>0</v>
      </c>
    </row>
    <row r="400" ht="14.25">
      <c r="A400" s="98">
        <v>6200</v>
      </c>
      <c r="B400" s="98">
        <v>27711</v>
      </c>
      <c r="C400" s="99">
        <v>6795</v>
      </c>
    </row>
    <row r="401" ht="14.25">
      <c r="A401" s="98">
        <v>6210</v>
      </c>
      <c r="B401" s="98">
        <v>713</v>
      </c>
      <c r="C401" s="99">
        <v>117</v>
      </c>
    </row>
    <row r="402" ht="14.25">
      <c r="A402" s="98">
        <v>6220</v>
      </c>
      <c r="B402" s="98">
        <v>967</v>
      </c>
      <c r="C402" s="99">
        <v>154</v>
      </c>
    </row>
    <row r="403" ht="14.25">
      <c r="A403" s="98">
        <v>6225</v>
      </c>
      <c r="B403" s="98">
        <v>2476</v>
      </c>
      <c r="C403" s="99">
        <v>597</v>
      </c>
    </row>
    <row r="404" ht="14.25">
      <c r="A404" s="98">
        <v>6230</v>
      </c>
      <c r="B404" s="98">
        <v>972</v>
      </c>
      <c r="C404" s="99">
        <v>737</v>
      </c>
    </row>
    <row r="405" ht="14.25">
      <c r="A405" s="98">
        <v>6240</v>
      </c>
      <c r="B405" s="98">
        <v>731</v>
      </c>
      <c r="C405" s="99">
        <v>48</v>
      </c>
    </row>
    <row r="406" ht="14.25">
      <c r="A406" s="98">
        <v>6250</v>
      </c>
      <c r="B406" s="98">
        <v>16425</v>
      </c>
      <c r="C406" s="99">
        <v>3976</v>
      </c>
    </row>
    <row r="407" ht="14.25">
      <c r="A407" s="98">
        <v>6260</v>
      </c>
      <c r="B407" s="98">
        <v>985</v>
      </c>
      <c r="C407" s="99">
        <v>31</v>
      </c>
    </row>
    <row r="408" ht="14.25">
      <c r="A408" s="98">
        <v>6270</v>
      </c>
      <c r="B408" s="98">
        <v>655</v>
      </c>
      <c r="C408" s="99">
        <v>13</v>
      </c>
    </row>
    <row r="409" ht="14.25">
      <c r="A409" s="98">
        <v>6275</v>
      </c>
      <c r="B409" s="98">
        <v>5745</v>
      </c>
      <c r="C409" s="99">
        <v>375</v>
      </c>
    </row>
    <row r="410" ht="14.25">
      <c r="A410" s="98">
        <v>6280</v>
      </c>
      <c r="B410" s="98">
        <v>697</v>
      </c>
      <c r="C410" s="99">
        <v>7</v>
      </c>
    </row>
    <row r="411" ht="14.25">
      <c r="A411" s="98">
        <v>6290</v>
      </c>
      <c r="B411" s="98">
        <v>498</v>
      </c>
      <c r="C411" s="99">
        <v>52</v>
      </c>
    </row>
    <row r="412" ht="14.25">
      <c r="A412" s="98">
        <v>6300</v>
      </c>
      <c r="B412" s="98">
        <v>15467</v>
      </c>
      <c r="C412" s="99">
        <v>2341</v>
      </c>
    </row>
    <row r="413" ht="14.25">
      <c r="A413" s="98">
        <v>6310</v>
      </c>
      <c r="B413" s="98">
        <v>486</v>
      </c>
      <c r="C413" s="99">
        <v>46</v>
      </c>
    </row>
    <row r="414" ht="14.25">
      <c r="A414" s="98">
        <v>6320</v>
      </c>
      <c r="B414" s="98">
        <v>890</v>
      </c>
      <c r="C414" s="99">
        <v>6</v>
      </c>
    </row>
    <row r="415" ht="14.25">
      <c r="A415" s="98">
        <v>6325</v>
      </c>
      <c r="B415" s="98">
        <v>1533</v>
      </c>
      <c r="C415" s="99">
        <v>42</v>
      </c>
    </row>
    <row r="416" ht="14.25">
      <c r="A416" s="98">
        <v>6330</v>
      </c>
      <c r="B416" s="98">
        <v>411</v>
      </c>
      <c r="C416" s="99">
        <v>29</v>
      </c>
    </row>
    <row r="417" ht="14.25">
      <c r="A417" s="98">
        <v>6340</v>
      </c>
      <c r="B417" s="98">
        <v>772</v>
      </c>
      <c r="C417" s="99">
        <v>29</v>
      </c>
    </row>
    <row r="418" ht="14.25">
      <c r="A418" s="98">
        <v>6350</v>
      </c>
      <c r="B418" s="98">
        <v>7967</v>
      </c>
      <c r="C418" s="99">
        <v>588</v>
      </c>
    </row>
    <row r="419" ht="14.25">
      <c r="A419" s="98">
        <v>6360</v>
      </c>
      <c r="B419" s="98">
        <v>399</v>
      </c>
      <c r="C419" s="99">
        <v>4</v>
      </c>
    </row>
    <row r="420" ht="14.25">
      <c r="A420" s="98">
        <v>6370</v>
      </c>
      <c r="B420" s="98">
        <v>209</v>
      </c>
      <c r="C420" s="99">
        <v>9</v>
      </c>
    </row>
    <row r="421" ht="14.25">
      <c r="A421" s="98">
        <v>6375</v>
      </c>
      <c r="B421" s="98">
        <v>2162</v>
      </c>
      <c r="C421" s="99">
        <v>473</v>
      </c>
    </row>
    <row r="422" ht="14.25">
      <c r="A422" s="98">
        <v>6380</v>
      </c>
      <c r="B422" s="98">
        <v>311</v>
      </c>
      <c r="C422" s="99">
        <v>7</v>
      </c>
    </row>
    <row r="423" ht="14.25">
      <c r="A423" s="98">
        <v>6390</v>
      </c>
      <c r="B423" s="98">
        <v>405</v>
      </c>
      <c r="C423" s="99">
        <v>9</v>
      </c>
    </row>
    <row r="424" ht="14.25">
      <c r="A424" s="98">
        <v>6400</v>
      </c>
      <c r="B424" s="98">
        <v>31881</v>
      </c>
      <c r="C424" s="99">
        <v>599</v>
      </c>
    </row>
    <row r="425" ht="14.25">
      <c r="A425" s="98">
        <v>6410</v>
      </c>
      <c r="B425" s="98">
        <v>467</v>
      </c>
      <c r="C425" s="99">
        <v>1</v>
      </c>
    </row>
    <row r="426" ht="14.25">
      <c r="A426" s="98">
        <v>6420</v>
      </c>
      <c r="B426" s="98">
        <v>494</v>
      </c>
      <c r="C426" s="99">
        <v>1</v>
      </c>
    </row>
    <row r="427" ht="14.25">
      <c r="A427" s="98">
        <v>6425</v>
      </c>
      <c r="B427" s="98">
        <v>4260</v>
      </c>
      <c r="C427" s="99">
        <v>923</v>
      </c>
    </row>
    <row r="428" ht="14.25">
      <c r="A428" s="98">
        <v>6430</v>
      </c>
      <c r="B428" s="98">
        <v>336</v>
      </c>
      <c r="C428" s="99">
        <v>7</v>
      </c>
    </row>
    <row r="429" ht="14.25">
      <c r="A429" s="98">
        <v>6440</v>
      </c>
      <c r="B429" s="98">
        <v>299</v>
      </c>
      <c r="C429" s="99">
        <v>0</v>
      </c>
    </row>
    <row r="430" ht="14.25">
      <c r="A430" s="98">
        <v>6450</v>
      </c>
      <c r="B430" s="98">
        <v>8837</v>
      </c>
      <c r="C430" s="99">
        <v>620</v>
      </c>
    </row>
    <row r="431" ht="14.25">
      <c r="A431" s="98">
        <v>6460</v>
      </c>
      <c r="B431" s="98">
        <v>438</v>
      </c>
      <c r="C431" s="99">
        <v>0</v>
      </c>
    </row>
    <row r="432" ht="14.25">
      <c r="A432" s="98">
        <v>6470</v>
      </c>
      <c r="B432" s="98">
        <v>386</v>
      </c>
      <c r="C432" s="99">
        <v>4</v>
      </c>
    </row>
    <row r="433" ht="14.25">
      <c r="A433" s="98">
        <v>6475</v>
      </c>
      <c r="B433" s="98">
        <v>1307</v>
      </c>
      <c r="C433" s="99">
        <v>7</v>
      </c>
    </row>
    <row r="434" ht="14.25">
      <c r="A434" s="98">
        <v>6480</v>
      </c>
      <c r="B434" s="98">
        <v>448</v>
      </c>
      <c r="C434" s="99">
        <v>0</v>
      </c>
    </row>
    <row r="435" ht="14.25">
      <c r="A435" s="98">
        <v>6490</v>
      </c>
      <c r="B435" s="98">
        <v>750</v>
      </c>
      <c r="C435" s="99">
        <v>4</v>
      </c>
    </row>
    <row r="436" ht="14.25">
      <c r="A436" s="98">
        <v>6500</v>
      </c>
      <c r="B436" s="98">
        <v>29273</v>
      </c>
      <c r="C436" s="99">
        <v>1623</v>
      </c>
    </row>
    <row r="437" ht="14.25">
      <c r="A437" s="98">
        <v>6525</v>
      </c>
      <c r="B437" s="98">
        <v>831</v>
      </c>
      <c r="C437" s="99">
        <v>6</v>
      </c>
    </row>
    <row r="438" ht="14.25">
      <c r="A438" s="98">
        <v>6550</v>
      </c>
      <c r="B438" s="98">
        <v>6092</v>
      </c>
      <c r="C438" s="99">
        <v>138</v>
      </c>
    </row>
    <row r="439" ht="14.25">
      <c r="A439" s="98">
        <v>6575</v>
      </c>
      <c r="B439" s="98">
        <v>233</v>
      </c>
      <c r="C439" s="99">
        <v>0</v>
      </c>
    </row>
    <row r="440" ht="14.25">
      <c r="A440" s="98">
        <v>6600</v>
      </c>
      <c r="B440" s="98">
        <v>20689</v>
      </c>
      <c r="C440" s="99">
        <v>121</v>
      </c>
    </row>
    <row r="441" ht="14.25">
      <c r="A441" s="98">
        <v>6625</v>
      </c>
      <c r="B441" s="98">
        <v>178</v>
      </c>
      <c r="C441" s="99">
        <v>0</v>
      </c>
    </row>
    <row r="442" ht="14.25">
      <c r="A442" s="98">
        <v>6650</v>
      </c>
      <c r="B442" s="98">
        <v>4575</v>
      </c>
      <c r="C442" s="99">
        <v>17</v>
      </c>
    </row>
    <row r="443" ht="14.25">
      <c r="A443" s="98">
        <v>6675</v>
      </c>
      <c r="B443" s="98">
        <v>175</v>
      </c>
      <c r="C443" s="99">
        <v>0</v>
      </c>
    </row>
    <row r="444" ht="14.25">
      <c r="A444" s="98">
        <v>6700</v>
      </c>
      <c r="B444" s="98">
        <v>13694</v>
      </c>
      <c r="C444" s="99">
        <v>46</v>
      </c>
    </row>
    <row r="445" ht="14.25">
      <c r="A445" s="98">
        <v>6725</v>
      </c>
      <c r="B445" s="98">
        <v>172</v>
      </c>
      <c r="C445" s="99">
        <v>0</v>
      </c>
    </row>
    <row r="446" ht="14.25">
      <c r="A446" s="98">
        <v>6750</v>
      </c>
      <c r="B446" s="98">
        <v>6733</v>
      </c>
      <c r="C446" s="99">
        <v>2</v>
      </c>
    </row>
    <row r="447" ht="14.25">
      <c r="A447" s="98">
        <v>6775</v>
      </c>
      <c r="B447" s="98">
        <v>360</v>
      </c>
      <c r="C447" s="99">
        <v>0</v>
      </c>
    </row>
    <row r="448" ht="14.25">
      <c r="A448" s="98">
        <v>6800</v>
      </c>
      <c r="B448" s="98">
        <v>13219</v>
      </c>
      <c r="C448" s="99">
        <v>28</v>
      </c>
    </row>
    <row r="449" ht="14.25">
      <c r="A449" s="98">
        <v>6850</v>
      </c>
      <c r="B449" s="98">
        <v>3197</v>
      </c>
      <c r="C449" s="99">
        <v>0</v>
      </c>
    </row>
    <row r="450" ht="14.25">
      <c r="A450" s="98">
        <v>6900</v>
      </c>
      <c r="B450" s="98">
        <v>10362</v>
      </c>
      <c r="C450" s="99">
        <v>6</v>
      </c>
    </row>
    <row r="451" ht="14.25">
      <c r="A451" s="98">
        <v>6950</v>
      </c>
      <c r="B451" s="98">
        <v>2619</v>
      </c>
      <c r="C451" s="99">
        <v>0</v>
      </c>
    </row>
    <row r="452" ht="14.25">
      <c r="A452" s="98">
        <v>7000</v>
      </c>
      <c r="B452" s="98">
        <v>14949</v>
      </c>
      <c r="C452" s="99">
        <v>6562</v>
      </c>
    </row>
    <row r="453" ht="14.25">
      <c r="A453" s="98">
        <v>7050</v>
      </c>
      <c r="B453" s="98">
        <v>264</v>
      </c>
      <c r="C453" s="99">
        <v>0</v>
      </c>
    </row>
    <row r="454" ht="14.25">
      <c r="A454" s="98">
        <v>7100</v>
      </c>
      <c r="B454" s="98">
        <v>5708</v>
      </c>
      <c r="C454" s="99">
        <v>4</v>
      </c>
    </row>
    <row r="455" ht="14.25">
      <c r="A455" s="98">
        <v>7200</v>
      </c>
      <c r="B455" s="98">
        <v>12915</v>
      </c>
      <c r="C455" s="99">
        <v>8</v>
      </c>
    </row>
    <row r="456" ht="14.25">
      <c r="A456" s="98">
        <v>7300</v>
      </c>
      <c r="B456" s="98">
        <v>1212</v>
      </c>
      <c r="C456" s="99">
        <v>2</v>
      </c>
    </row>
    <row r="457" ht="14.25">
      <c r="A457" s="98">
        <v>7400</v>
      </c>
      <c r="B457" s="98">
        <v>3638</v>
      </c>
      <c r="C457" s="99">
        <v>53</v>
      </c>
    </row>
    <row r="458" ht="14.25">
      <c r="A458" s="98">
        <v>7500</v>
      </c>
      <c r="B458" s="98">
        <v>4660</v>
      </c>
      <c r="C458" s="99">
        <v>4</v>
      </c>
    </row>
    <row r="459" ht="14.25">
      <c r="A459" s="98">
        <v>7600</v>
      </c>
      <c r="B459" s="98">
        <v>2916</v>
      </c>
      <c r="C459" s="99">
        <v>3</v>
      </c>
    </row>
    <row r="460" ht="14.25">
      <c r="A460" s="98">
        <v>7700</v>
      </c>
      <c r="B460" s="98">
        <v>568</v>
      </c>
      <c r="C460" s="99">
        <v>0</v>
      </c>
    </row>
    <row r="461" ht="14.25">
      <c r="A461" s="98">
        <v>7800</v>
      </c>
      <c r="B461" s="98">
        <v>11908</v>
      </c>
      <c r="C461" s="99">
        <v>2</v>
      </c>
    </row>
    <row r="462" ht="14.25">
      <c r="A462" s="98">
        <v>7900</v>
      </c>
      <c r="B462" s="98">
        <v>476</v>
      </c>
      <c r="C462" s="99">
        <v>70</v>
      </c>
    </row>
    <row r="463" ht="14.25">
      <c r="A463" s="98">
        <v>8000</v>
      </c>
      <c r="B463" s="98">
        <v>1495</v>
      </c>
      <c r="C463" s="99">
        <v>516</v>
      </c>
    </row>
    <row r="464" ht="14.25">
      <c r="A464" s="98">
        <v>8100</v>
      </c>
      <c r="B464" s="98">
        <v>170</v>
      </c>
      <c r="C464" s="99">
        <v>0</v>
      </c>
    </row>
    <row r="465" ht="14.25">
      <c r="A465" s="98">
        <v>8200</v>
      </c>
      <c r="B465" s="98">
        <v>2007</v>
      </c>
      <c r="C465" s="99">
        <v>37</v>
      </c>
    </row>
    <row r="466" ht="14.25">
      <c r="A466" s="98">
        <v>8300</v>
      </c>
      <c r="B466" s="98">
        <v>4652</v>
      </c>
      <c r="C466" s="99">
        <v>0</v>
      </c>
    </row>
    <row r="467" ht="14.25">
      <c r="A467" s="98">
        <v>8400</v>
      </c>
      <c r="B467" s="98">
        <v>440</v>
      </c>
      <c r="C467" s="99">
        <v>1</v>
      </c>
    </row>
    <row r="468" ht="14.25">
      <c r="A468" s="98">
        <v>8500</v>
      </c>
      <c r="B468" s="98">
        <v>403</v>
      </c>
      <c r="C468" s="99">
        <v>11</v>
      </c>
    </row>
    <row r="469" ht="14.25">
      <c r="A469" s="98">
        <v>8600</v>
      </c>
      <c r="B469" s="98">
        <v>1625</v>
      </c>
      <c r="C469" s="99">
        <v>0</v>
      </c>
    </row>
    <row r="470" ht="14.25">
      <c r="A470" s="98">
        <v>8700</v>
      </c>
      <c r="B470" s="98">
        <v>18</v>
      </c>
      <c r="C470" s="99">
        <v>0</v>
      </c>
    </row>
    <row r="471" ht="14.25">
      <c r="A471" s="98">
        <v>8800</v>
      </c>
      <c r="B471" s="98">
        <v>335</v>
      </c>
      <c r="C471" s="99">
        <v>0</v>
      </c>
    </row>
    <row r="472" ht="14.25">
      <c r="A472" s="98">
        <v>8900</v>
      </c>
      <c r="B472" s="98">
        <v>1</v>
      </c>
      <c r="C472" s="99">
        <v>1</v>
      </c>
    </row>
    <row r="473" ht="14.25">
      <c r="A473" s="98">
        <v>9000</v>
      </c>
      <c r="B473" s="98">
        <v>3727</v>
      </c>
      <c r="C473" s="99">
        <v>341</v>
      </c>
    </row>
    <row r="474" ht="14.25">
      <c r="A474" s="98">
        <v>9200</v>
      </c>
      <c r="B474" s="98">
        <v>24</v>
      </c>
      <c r="C474" s="99">
        <v>3</v>
      </c>
    </row>
    <row r="475" ht="14.25">
      <c r="A475" s="98">
        <v>9600</v>
      </c>
      <c r="B475" s="98">
        <v>0</v>
      </c>
      <c r="C475" s="99">
        <v>0</v>
      </c>
    </row>
    <row r="476" ht="14.25">
      <c r="A476" s="98">
        <v>10000</v>
      </c>
      <c r="B476" s="98">
        <v>144</v>
      </c>
      <c r="C476" s="99">
        <v>1230</v>
      </c>
    </row>
    <row r="477" ht="14.25">
      <c r="A477" s="98">
        <v>10100</v>
      </c>
      <c r="B477" s="98">
        <v>0</v>
      </c>
      <c r="C477" s="99">
        <v>0</v>
      </c>
    </row>
    <row r="478" ht="14.25">
      <c r="A478" s="98">
        <v>10200</v>
      </c>
      <c r="B478" s="98">
        <v>0</v>
      </c>
      <c r="C478" s="99">
        <v>12</v>
      </c>
    </row>
    <row r="479" ht="14.25">
      <c r="A479" s="98">
        <v>10400</v>
      </c>
      <c r="B479" s="98">
        <v>61</v>
      </c>
      <c r="C479" s="99">
        <v>66</v>
      </c>
    </row>
    <row r="480" ht="14.25">
      <c r="A480" s="98">
        <v>10500</v>
      </c>
      <c r="B480" s="98">
        <v>0</v>
      </c>
      <c r="C480" s="99">
        <v>3</v>
      </c>
    </row>
    <row r="481" ht="14.25">
      <c r="A481" s="98">
        <v>10600</v>
      </c>
      <c r="B481" s="98">
        <v>0</v>
      </c>
      <c r="C481" s="99">
        <v>25</v>
      </c>
    </row>
    <row r="482" ht="14.25">
      <c r="A482" s="98">
        <v>10800</v>
      </c>
      <c r="B482" s="98">
        <v>0</v>
      </c>
      <c r="C482" s="99">
        <v>39</v>
      </c>
    </row>
    <row r="483" ht="14.25">
      <c r="A483" s="98">
        <v>11000</v>
      </c>
      <c r="B483" s="98">
        <v>0</v>
      </c>
      <c r="C483" s="99">
        <v>328</v>
      </c>
    </row>
    <row r="484" ht="14.25">
      <c r="A484" s="98">
        <v>11100</v>
      </c>
      <c r="B484" s="98">
        <v>0</v>
      </c>
      <c r="C484" s="99">
        <v>55</v>
      </c>
    </row>
    <row r="485" ht="14.25">
      <c r="A485" s="98">
        <v>12000</v>
      </c>
      <c r="B485" s="98">
        <v>434</v>
      </c>
      <c r="C485" s="99">
        <v>481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0"/>
  </sheetPr>
  <sheetViews>
    <sheetView topLeftCell="C1" zoomScale="100" workbookViewId="0">
      <selection activeCell="A1" activeCellId="0" sqref="A1"/>
    </sheetView>
  </sheetViews>
  <sheetFormatPr defaultRowHeight="15"/>
  <sheetData>
    <row r="1"/>
    <row r="2">
      <c r="A2" t="s">
        <v>52</v>
      </c>
      <c r="B2" t="s">
        <v>53</v>
      </c>
      <c r="C2" t="s">
        <v>52</v>
      </c>
      <c r="D2" t="s">
        <v>54</v>
      </c>
      <c r="E2" t="s">
        <v>55</v>
      </c>
    </row>
    <row r="3">
      <c r="A3" t="s">
        <v>56</v>
      </c>
      <c r="B3" t="s">
        <v>57</v>
      </c>
      <c r="C3" t="s">
        <v>58</v>
      </c>
      <c r="D3" t="s">
        <v>59</v>
      </c>
      <c r="E3" t="s">
        <v>60</v>
      </c>
      <c r="F3" t="s">
        <v>61</v>
      </c>
      <c r="G3" t="s">
        <v>62</v>
      </c>
    </row>
    <row r="4">
      <c r="A4" t="s">
        <v>63</v>
      </c>
      <c r="B4" t="s">
        <v>64</v>
      </c>
      <c r="C4" t="s">
        <v>63</v>
      </c>
      <c r="D4" t="s">
        <v>64</v>
      </c>
      <c r="E4" t="s">
        <v>65</v>
      </c>
      <c r="F4" t="s">
        <v>66</v>
      </c>
      <c r="G4" t="s">
        <v>67</v>
      </c>
      <c r="H4" t="s">
        <v>68</v>
      </c>
      <c r="I4" t="s">
        <v>69</v>
      </c>
      <c r="J4" t="s">
        <v>70</v>
      </c>
      <c r="K4" t="s">
        <v>47</v>
      </c>
      <c r="L4" t="s">
        <v>48</v>
      </c>
      <c r="M4" t="s">
        <v>39</v>
      </c>
      <c r="N4" t="s">
        <v>40</v>
      </c>
      <c r="O4" t="s">
        <v>71</v>
      </c>
      <c r="P4" t="s">
        <v>65</v>
      </c>
      <c r="Q4" t="s">
        <v>66</v>
      </c>
      <c r="R4" t="s">
        <v>67</v>
      </c>
      <c r="S4" t="s">
        <v>68</v>
      </c>
      <c r="T4" t="s">
        <v>69</v>
      </c>
      <c r="U4" t="s">
        <v>70</v>
      </c>
      <c r="V4" t="s">
        <v>47</v>
      </c>
      <c r="W4" t="s">
        <v>48</v>
      </c>
      <c r="X4" t="s">
        <v>39</v>
      </c>
    </row>
    <row r="5">
      <c r="A5" t="s">
        <v>72</v>
      </c>
      <c r="B5" t="s">
        <v>73</v>
      </c>
      <c r="C5" t="s">
        <v>72</v>
      </c>
      <c r="D5" t="s">
        <v>73</v>
      </c>
      <c r="E5">
        <v>5705.2700000000004</v>
      </c>
      <c r="F5">
        <v>0</v>
      </c>
      <c r="G5">
        <v>5770.6999999999998</v>
      </c>
      <c r="H5">
        <v>5777.6999999999998</v>
      </c>
      <c r="I5">
        <v>0</v>
      </c>
      <c r="J5">
        <v>5.0326000000000004</v>
      </c>
      <c r="K5">
        <v>1</v>
      </c>
      <c r="L5">
        <v>0</v>
      </c>
      <c r="M5">
        <v>593</v>
      </c>
      <c r="N5">
        <v>200</v>
      </c>
      <c r="O5" t="s">
        <v>74</v>
      </c>
      <c r="P5">
        <v>5.0000000000000003e-002</v>
      </c>
      <c r="Q5">
        <v>0</v>
      </c>
      <c r="R5">
        <v>0</v>
      </c>
      <c r="S5">
        <v>5.0000000000000003e-002</v>
      </c>
      <c r="T5">
        <v>0</v>
      </c>
      <c r="U5">
        <v>4.5606999999999998</v>
      </c>
      <c r="V5">
        <v>0</v>
      </c>
      <c r="W5">
        <v>0</v>
      </c>
      <c r="X5">
        <v>1161</v>
      </c>
    </row>
    <row r="6">
      <c r="A6" t="s">
        <v>72</v>
      </c>
      <c r="B6" t="s">
        <v>75</v>
      </c>
      <c r="C6" t="s">
        <v>72</v>
      </c>
      <c r="D6" t="s">
        <v>75</v>
      </c>
      <c r="E6">
        <v>5065.7200000000003</v>
      </c>
      <c r="F6">
        <v>0</v>
      </c>
      <c r="G6">
        <v>5571.1000000000004</v>
      </c>
      <c r="H6">
        <v>5578.1000000000004</v>
      </c>
      <c r="I6">
        <v>0</v>
      </c>
      <c r="J6">
        <v>3.9016999999999999</v>
      </c>
      <c r="K6">
        <v>1</v>
      </c>
      <c r="L6">
        <v>0</v>
      </c>
      <c r="M6">
        <v>36</v>
      </c>
      <c r="N6">
        <v>400</v>
      </c>
      <c r="O6" t="s">
        <v>76</v>
      </c>
      <c r="P6">
        <v>2.9999999999999999e-002</v>
      </c>
      <c r="Q6">
        <v>0</v>
      </c>
      <c r="R6">
        <v>0</v>
      </c>
      <c r="S6">
        <v>5.0000000000000003e-002</v>
      </c>
      <c r="T6">
        <v>0</v>
      </c>
      <c r="U6">
        <v>3.5969000000000002</v>
      </c>
      <c r="V6">
        <v>0</v>
      </c>
      <c r="W6">
        <v>0</v>
      </c>
      <c r="X6">
        <v>889</v>
      </c>
    </row>
    <row r="7">
      <c r="A7" t="s">
        <v>72</v>
      </c>
      <c r="B7" t="s">
        <v>77</v>
      </c>
      <c r="C7" t="s">
        <v>72</v>
      </c>
      <c r="D7" t="s">
        <v>77</v>
      </c>
      <c r="E7">
        <v>5010.1599999999999</v>
      </c>
      <c r="F7">
        <v>0</v>
      </c>
      <c r="G7">
        <v>5371.5</v>
      </c>
      <c r="H7">
        <v>5378.5</v>
      </c>
      <c r="I7">
        <v>0</v>
      </c>
      <c r="J7">
        <v>3.2435</v>
      </c>
      <c r="K7">
        <v>1</v>
      </c>
      <c r="L7">
        <v>0</v>
      </c>
      <c r="M7">
        <v>6</v>
      </c>
      <c r="N7">
        <v>600</v>
      </c>
      <c r="O7" t="s">
        <v>78</v>
      </c>
      <c r="P7">
        <v>8.0000000000000002e-002</v>
      </c>
      <c r="Q7">
        <v>0</v>
      </c>
      <c r="R7">
        <v>0</v>
      </c>
      <c r="S7">
        <v>5.0000000000000003e-002</v>
      </c>
      <c r="T7">
        <v>0</v>
      </c>
      <c r="U7">
        <v>3.0474999999999999</v>
      </c>
      <c r="V7">
        <v>0</v>
      </c>
      <c r="W7">
        <v>0</v>
      </c>
      <c r="X7">
        <v>2360</v>
      </c>
    </row>
    <row r="8">
      <c r="A8" t="s">
        <v>72</v>
      </c>
      <c r="B8" t="s">
        <v>79</v>
      </c>
      <c r="C8" t="s">
        <v>72</v>
      </c>
      <c r="D8" t="s">
        <v>79</v>
      </c>
      <c r="E8">
        <v>4809.5100000000002</v>
      </c>
      <c r="F8">
        <v>0</v>
      </c>
      <c r="G8">
        <v>5171.8999999999996</v>
      </c>
      <c r="H8">
        <v>5178.8999999999996</v>
      </c>
      <c r="I8">
        <v>0</v>
      </c>
      <c r="J8">
        <v>2.7658999999999998</v>
      </c>
      <c r="K8">
        <v>1</v>
      </c>
      <c r="L8">
        <v>0</v>
      </c>
      <c r="M8">
        <v>104</v>
      </c>
      <c r="N8">
        <v>800</v>
      </c>
      <c r="O8" t="s">
        <v>80</v>
      </c>
      <c r="P8">
        <v>0.10000000000000001</v>
      </c>
      <c r="Q8">
        <v>0</v>
      </c>
      <c r="R8">
        <v>0</v>
      </c>
      <c r="S8">
        <v>5.0000000000000003e-002</v>
      </c>
      <c r="T8">
        <v>0</v>
      </c>
      <c r="U8">
        <v>2.6631</v>
      </c>
      <c r="V8">
        <v>0</v>
      </c>
      <c r="W8">
        <v>0</v>
      </c>
      <c r="X8">
        <v>13603</v>
      </c>
    </row>
    <row r="9">
      <c r="A9" t="s">
        <v>72</v>
      </c>
      <c r="B9" t="s">
        <v>81</v>
      </c>
      <c r="C9" t="s">
        <v>72</v>
      </c>
      <c r="D9" t="s">
        <v>81</v>
      </c>
      <c r="E9">
        <v>4850.8199999999997</v>
      </c>
      <c r="F9">
        <v>0</v>
      </c>
      <c r="G9">
        <v>4972.3000000000002</v>
      </c>
      <c r="H9">
        <v>4979.3000000000002</v>
      </c>
      <c r="I9">
        <v>0</v>
      </c>
      <c r="J9">
        <v>2.3692000000000002</v>
      </c>
      <c r="K9">
        <v>1</v>
      </c>
      <c r="L9">
        <v>0</v>
      </c>
      <c r="M9">
        <v>3273</v>
      </c>
      <c r="N9">
        <v>1000</v>
      </c>
      <c r="O9" t="s">
        <v>82</v>
      </c>
      <c r="P9">
        <v>2.9999999999999999e-002</v>
      </c>
      <c r="Q9">
        <v>0</v>
      </c>
      <c r="R9">
        <v>0</v>
      </c>
      <c r="S9">
        <v>5.0000000000000003e-002</v>
      </c>
      <c r="T9">
        <v>0</v>
      </c>
      <c r="U9">
        <v>2.3677000000000001</v>
      </c>
      <c r="V9">
        <v>0</v>
      </c>
      <c r="W9">
        <v>0</v>
      </c>
      <c r="X9">
        <v>22213</v>
      </c>
    </row>
    <row r="10">
      <c r="A10" t="s">
        <v>72</v>
      </c>
      <c r="B10" t="s">
        <v>83</v>
      </c>
      <c r="C10" t="s">
        <v>72</v>
      </c>
      <c r="D10" t="s">
        <v>83</v>
      </c>
      <c r="E10">
        <v>4490.4899999999998</v>
      </c>
      <c r="F10">
        <v>0</v>
      </c>
      <c r="G10">
        <v>4772.6999999999998</v>
      </c>
      <c r="H10">
        <v>4779.6999999999998</v>
      </c>
      <c r="I10">
        <v>0</v>
      </c>
      <c r="J10">
        <v>1.929</v>
      </c>
      <c r="K10">
        <v>1</v>
      </c>
      <c r="L10">
        <v>0</v>
      </c>
      <c r="M10">
        <v>75</v>
      </c>
      <c r="N10">
        <v>1200</v>
      </c>
      <c r="O10" t="s">
        <v>84</v>
      </c>
      <c r="P10">
        <v>5.0000000000000003e-002</v>
      </c>
      <c r="Q10">
        <v>0</v>
      </c>
      <c r="R10">
        <v>0</v>
      </c>
      <c r="S10">
        <v>5.0000000000000003e-002</v>
      </c>
      <c r="T10">
        <v>0</v>
      </c>
      <c r="U10">
        <v>2.1278000000000001</v>
      </c>
      <c r="V10">
        <v>0</v>
      </c>
      <c r="W10">
        <v>0</v>
      </c>
      <c r="X10">
        <v>12750</v>
      </c>
    </row>
    <row r="11">
      <c r="A11" t="s">
        <v>72</v>
      </c>
      <c r="B11" t="s">
        <v>85</v>
      </c>
      <c r="C11" t="s">
        <v>72</v>
      </c>
      <c r="D11" t="s">
        <v>85</v>
      </c>
      <c r="E11">
        <v>4082.71</v>
      </c>
      <c r="F11">
        <v>0</v>
      </c>
      <c r="G11">
        <v>4573.1000000000004</v>
      </c>
      <c r="H11">
        <v>4580.1999999999998</v>
      </c>
      <c r="I11">
        <v>0</v>
      </c>
      <c r="J11">
        <v>1.9581</v>
      </c>
      <c r="K11">
        <v>1</v>
      </c>
      <c r="L11">
        <v>0</v>
      </c>
      <c r="M11">
        <v>1</v>
      </c>
      <c r="N11">
        <v>1400</v>
      </c>
      <c r="O11" t="s">
        <v>86</v>
      </c>
      <c r="P11">
        <v>5.0000000000000003e-002</v>
      </c>
      <c r="Q11">
        <v>0</v>
      </c>
      <c r="R11">
        <v>0</v>
      </c>
      <c r="S11">
        <v>5.0000000000000003e-002</v>
      </c>
      <c r="T11">
        <v>0</v>
      </c>
      <c r="U11">
        <v>1.9260999999999999</v>
      </c>
      <c r="V11">
        <v>-1.e-004</v>
      </c>
      <c r="W11">
        <v>0</v>
      </c>
      <c r="X11">
        <v>7158</v>
      </c>
    </row>
    <row r="12">
      <c r="A12" t="s">
        <v>72</v>
      </c>
      <c r="B12" t="s">
        <v>87</v>
      </c>
      <c r="C12" t="s">
        <v>72</v>
      </c>
      <c r="D12" t="s">
        <v>87</v>
      </c>
      <c r="E12">
        <v>4215.9899999999998</v>
      </c>
      <c r="F12">
        <v>0</v>
      </c>
      <c r="G12">
        <v>4373.5</v>
      </c>
      <c r="H12">
        <v>4380.6000000000004</v>
      </c>
      <c r="I12">
        <v>0</v>
      </c>
      <c r="J12">
        <v>1.6776</v>
      </c>
      <c r="K12">
        <v>0.99990000000000001</v>
      </c>
      <c r="L12">
        <v>0</v>
      </c>
      <c r="M12">
        <v>19</v>
      </c>
      <c r="N12">
        <v>1600</v>
      </c>
      <c r="O12" t="s">
        <v>88</v>
      </c>
      <c r="P12">
        <v>5.0000000000000003e-002</v>
      </c>
      <c r="Q12">
        <v>0</v>
      </c>
      <c r="R12">
        <v>0</v>
      </c>
      <c r="S12">
        <v>5.0000000000000003e-002</v>
      </c>
      <c r="T12">
        <v>0</v>
      </c>
      <c r="U12">
        <v>1.7519</v>
      </c>
      <c r="V12">
        <v>-1.e-004</v>
      </c>
      <c r="W12">
        <v>0</v>
      </c>
      <c r="X12">
        <v>7214</v>
      </c>
    </row>
    <row r="13">
      <c r="A13" t="s">
        <v>72</v>
      </c>
      <c r="B13" t="s">
        <v>89</v>
      </c>
      <c r="C13" t="s">
        <v>72</v>
      </c>
      <c r="D13" t="s">
        <v>89</v>
      </c>
      <c r="E13">
        <v>4134.5699999999997</v>
      </c>
      <c r="F13">
        <v>0</v>
      </c>
      <c r="G13">
        <v>4173.8999999999996</v>
      </c>
      <c r="H13">
        <v>4181</v>
      </c>
      <c r="I13">
        <v>0</v>
      </c>
      <c r="J13">
        <v>0</v>
      </c>
      <c r="K13">
        <v>0.99990000000000001</v>
      </c>
      <c r="L13">
        <v>0</v>
      </c>
      <c r="M13">
        <v>22</v>
      </c>
      <c r="N13">
        <v>1800</v>
      </c>
      <c r="O13" t="s">
        <v>90</v>
      </c>
      <c r="P13">
        <v>5.0000000000000003e-002</v>
      </c>
      <c r="Q13">
        <v>0</v>
      </c>
      <c r="R13">
        <v>0</v>
      </c>
      <c r="S13">
        <v>5.0000000000000003e-002</v>
      </c>
      <c r="T13">
        <v>0</v>
      </c>
      <c r="U13">
        <v>1.5985</v>
      </c>
      <c r="V13">
        <v>-1.e-004</v>
      </c>
      <c r="W13">
        <v>0</v>
      </c>
      <c r="X13">
        <v>6008</v>
      </c>
    </row>
    <row r="14">
      <c r="A14" t="s">
        <v>72</v>
      </c>
      <c r="B14" t="s">
        <v>91</v>
      </c>
      <c r="C14" t="s">
        <v>72</v>
      </c>
      <c r="D14" t="s">
        <v>91</v>
      </c>
      <c r="E14">
        <v>0</v>
      </c>
      <c r="F14">
        <v>0</v>
      </c>
      <c r="G14">
        <v>4074.0999999999999</v>
      </c>
      <c r="H14">
        <v>4081.1999999999998</v>
      </c>
      <c r="I14">
        <v>0</v>
      </c>
      <c r="J14">
        <v>0</v>
      </c>
      <c r="K14">
        <v>0.99990000000000001</v>
      </c>
      <c r="L14">
        <v>0</v>
      </c>
      <c r="M14">
        <v>0</v>
      </c>
      <c r="N14">
        <v>1900</v>
      </c>
      <c r="O14" t="s">
        <v>92</v>
      </c>
      <c r="P14">
        <v>5.0000000000000003e-002</v>
      </c>
      <c r="Q14">
        <v>0</v>
      </c>
      <c r="R14">
        <v>0</v>
      </c>
      <c r="S14">
        <v>5.0000000000000003e-002</v>
      </c>
      <c r="T14">
        <v>0</v>
      </c>
      <c r="U14">
        <v>1.5284</v>
      </c>
      <c r="V14">
        <v>-1.e-004</v>
      </c>
      <c r="W14">
        <v>0</v>
      </c>
      <c r="X14">
        <v>886</v>
      </c>
    </row>
    <row r="15">
      <c r="A15" t="s">
        <v>72</v>
      </c>
      <c r="B15" t="s">
        <v>93</v>
      </c>
      <c r="C15" t="s">
        <v>72</v>
      </c>
      <c r="D15" t="s">
        <v>93</v>
      </c>
      <c r="E15">
        <v>3947.1799999999998</v>
      </c>
      <c r="F15">
        <v>0</v>
      </c>
      <c r="G15">
        <v>3974.3000000000002</v>
      </c>
      <c r="H15">
        <v>3981.4000000000001</v>
      </c>
      <c r="I15">
        <v>0</v>
      </c>
      <c r="J15">
        <v>0</v>
      </c>
      <c r="K15">
        <v>0.99990000000000001</v>
      </c>
      <c r="L15">
        <v>0</v>
      </c>
      <c r="M15">
        <v>2339</v>
      </c>
      <c r="N15">
        <v>2000</v>
      </c>
      <c r="O15" t="s">
        <v>94</v>
      </c>
      <c r="P15">
        <v>5.0000000000000003e-002</v>
      </c>
      <c r="Q15">
        <v>0</v>
      </c>
      <c r="R15">
        <v>0</v>
      </c>
      <c r="S15">
        <v>5.0000000000000003e-002</v>
      </c>
      <c r="T15">
        <v>0</v>
      </c>
      <c r="U15">
        <v>1.4616</v>
      </c>
      <c r="V15">
        <v>-1.e-004</v>
      </c>
      <c r="W15">
        <v>0</v>
      </c>
      <c r="X15">
        <v>19479</v>
      </c>
    </row>
    <row r="16">
      <c r="A16" t="s">
        <v>72</v>
      </c>
      <c r="B16" t="s">
        <v>95</v>
      </c>
      <c r="C16" t="s">
        <v>72</v>
      </c>
      <c r="D16" t="s">
        <v>95</v>
      </c>
      <c r="E16">
        <v>3847.8099999999999</v>
      </c>
      <c r="F16">
        <v>0</v>
      </c>
      <c r="G16">
        <v>3874.5</v>
      </c>
      <c r="H16">
        <v>3881.5999999999999</v>
      </c>
      <c r="I16">
        <v>0</v>
      </c>
      <c r="J16">
        <v>0</v>
      </c>
      <c r="K16">
        <v>0.99990000000000001</v>
      </c>
      <c r="L16">
        <v>0</v>
      </c>
      <c r="M16">
        <v>4</v>
      </c>
      <c r="N16">
        <v>2100</v>
      </c>
      <c r="O16" t="s">
        <v>96</v>
      </c>
      <c r="P16">
        <v>5.0000000000000003e-002</v>
      </c>
      <c r="Q16">
        <v>0</v>
      </c>
      <c r="R16">
        <v>0</v>
      </c>
      <c r="S16">
        <v>5.0000000000000003e-002</v>
      </c>
      <c r="T16">
        <v>0</v>
      </c>
      <c r="U16">
        <v>1.3982000000000001</v>
      </c>
      <c r="V16">
        <v>-1.e-004</v>
      </c>
      <c r="W16">
        <v>0</v>
      </c>
      <c r="X16">
        <v>9418</v>
      </c>
    </row>
    <row r="17">
      <c r="A17" t="s">
        <v>72</v>
      </c>
      <c r="B17" t="s">
        <v>97</v>
      </c>
      <c r="C17" t="s">
        <v>72</v>
      </c>
      <c r="D17" t="s">
        <v>97</v>
      </c>
      <c r="E17">
        <v>3711.02</v>
      </c>
      <c r="F17">
        <v>0</v>
      </c>
      <c r="G17">
        <v>3774.6999999999998</v>
      </c>
      <c r="H17">
        <v>3781.8000000000002</v>
      </c>
      <c r="I17">
        <v>0</v>
      </c>
      <c r="J17">
        <v>0</v>
      </c>
      <c r="K17">
        <v>0.99990000000000001</v>
      </c>
      <c r="L17">
        <v>0</v>
      </c>
      <c r="M17">
        <v>4</v>
      </c>
      <c r="N17">
        <v>2200</v>
      </c>
      <c r="O17" t="s">
        <v>98</v>
      </c>
      <c r="P17">
        <v>0.10000000000000001</v>
      </c>
      <c r="Q17">
        <v>0</v>
      </c>
      <c r="R17">
        <v>0</v>
      </c>
      <c r="S17">
        <v>5.0000000000000003e-002</v>
      </c>
      <c r="T17">
        <v>0</v>
      </c>
      <c r="U17">
        <v>1.3378000000000001</v>
      </c>
      <c r="V17">
        <v>-1.e-004</v>
      </c>
      <c r="W17">
        <v>0</v>
      </c>
      <c r="X17">
        <v>8666</v>
      </c>
    </row>
    <row r="18">
      <c r="A18" t="s">
        <v>72</v>
      </c>
      <c r="B18" t="s">
        <v>99</v>
      </c>
      <c r="C18" t="s">
        <v>72</v>
      </c>
      <c r="D18" t="s">
        <v>99</v>
      </c>
      <c r="E18">
        <v>3221.9000000000001</v>
      </c>
      <c r="F18">
        <v>0</v>
      </c>
      <c r="G18">
        <v>3674.9000000000001</v>
      </c>
      <c r="H18">
        <v>3682</v>
      </c>
      <c r="I18">
        <v>0</v>
      </c>
      <c r="J18">
        <v>0</v>
      </c>
      <c r="K18">
        <v>0.99990000000000001</v>
      </c>
      <c r="L18">
        <v>0</v>
      </c>
      <c r="M18">
        <v>2</v>
      </c>
      <c r="N18">
        <v>2300</v>
      </c>
      <c r="O18" t="s">
        <v>100</v>
      </c>
      <c r="P18">
        <v>0.10000000000000001</v>
      </c>
      <c r="Q18">
        <v>0</v>
      </c>
      <c r="R18">
        <v>0</v>
      </c>
      <c r="S18">
        <v>5.0000000000000003e-002</v>
      </c>
      <c r="T18">
        <v>0</v>
      </c>
      <c r="U18">
        <v>1.2802</v>
      </c>
      <c r="V18">
        <v>-1.e-004</v>
      </c>
      <c r="W18">
        <v>0</v>
      </c>
      <c r="X18">
        <v>5484</v>
      </c>
    </row>
    <row r="19">
      <c r="A19" t="s">
        <v>72</v>
      </c>
      <c r="B19" t="s">
        <v>101</v>
      </c>
      <c r="C19" t="s">
        <v>72</v>
      </c>
      <c r="D19" t="s">
        <v>101</v>
      </c>
      <c r="E19">
        <v>3498.0700000000002</v>
      </c>
      <c r="F19">
        <v>0</v>
      </c>
      <c r="G19">
        <v>3575.0999999999999</v>
      </c>
      <c r="H19">
        <v>3582.1999999999998</v>
      </c>
      <c r="I19">
        <v>0</v>
      </c>
      <c r="J19">
        <v>0</v>
      </c>
      <c r="K19">
        <v>0.99990000000000001</v>
      </c>
      <c r="L19">
        <v>0</v>
      </c>
      <c r="M19">
        <v>389</v>
      </c>
      <c r="N19">
        <v>2400</v>
      </c>
      <c r="O19" t="s">
        <v>102</v>
      </c>
      <c r="P19">
        <v>7.0000000000000007e-002</v>
      </c>
      <c r="Q19">
        <v>0</v>
      </c>
      <c r="R19">
        <v>0</v>
      </c>
      <c r="S19">
        <v>0.10000000000000001</v>
      </c>
      <c r="T19">
        <v>0</v>
      </c>
      <c r="U19">
        <v>1.2789999999999999</v>
      </c>
      <c r="V19">
        <v>-1.e-004</v>
      </c>
      <c r="W19">
        <v>0</v>
      </c>
      <c r="X19">
        <v>4151</v>
      </c>
    </row>
    <row r="20">
      <c r="A20" t="s">
        <v>72</v>
      </c>
      <c r="B20" t="s">
        <v>103</v>
      </c>
      <c r="C20" t="s">
        <v>72</v>
      </c>
      <c r="D20" t="s">
        <v>103</v>
      </c>
      <c r="E20">
        <v>3415.02</v>
      </c>
      <c r="F20">
        <v>0</v>
      </c>
      <c r="G20">
        <v>3475.3000000000002</v>
      </c>
      <c r="H20">
        <v>3482.4000000000001</v>
      </c>
      <c r="I20">
        <v>0</v>
      </c>
      <c r="J20">
        <v>0</v>
      </c>
      <c r="K20">
        <v>0.99980000000000002</v>
      </c>
      <c r="L20">
        <v>0</v>
      </c>
      <c r="M20">
        <v>3</v>
      </c>
      <c r="N20">
        <v>2500</v>
      </c>
      <c r="O20" t="s">
        <v>104</v>
      </c>
      <c r="P20">
        <v>0.14999999999999999</v>
      </c>
      <c r="Q20">
        <v>0</v>
      </c>
      <c r="R20">
        <v>0</v>
      </c>
      <c r="S20">
        <v>0.10000000000000001</v>
      </c>
      <c r="T20">
        <v>0</v>
      </c>
      <c r="U20">
        <v>1.2238</v>
      </c>
      <c r="V20">
        <v>-2.0000000000000001e-004</v>
      </c>
      <c r="W20">
        <v>0</v>
      </c>
      <c r="X20">
        <v>30949</v>
      </c>
    </row>
    <row r="21">
      <c r="A21" t="s">
        <v>72</v>
      </c>
      <c r="B21" t="s">
        <v>105</v>
      </c>
      <c r="C21" t="s">
        <v>72</v>
      </c>
      <c r="D21" t="s">
        <v>105</v>
      </c>
      <c r="E21">
        <v>0</v>
      </c>
      <c r="F21">
        <v>0</v>
      </c>
      <c r="G21">
        <v>3375.5</v>
      </c>
      <c r="H21">
        <v>3382.6999999999998</v>
      </c>
      <c r="I21">
        <v>0</v>
      </c>
      <c r="J21">
        <v>0</v>
      </c>
      <c r="K21">
        <v>0.99980000000000002</v>
      </c>
      <c r="L21">
        <v>0</v>
      </c>
      <c r="M21">
        <v>0</v>
      </c>
      <c r="N21">
        <v>2600</v>
      </c>
      <c r="O21" t="s">
        <v>106</v>
      </c>
      <c r="P21">
        <v>5.0000000000000003e-002</v>
      </c>
      <c r="Q21">
        <v>0</v>
      </c>
      <c r="R21">
        <v>0</v>
      </c>
      <c r="S21">
        <v>0.10000000000000001</v>
      </c>
      <c r="T21">
        <v>0</v>
      </c>
      <c r="U21">
        <v>1.1708000000000001</v>
      </c>
      <c r="V21">
        <v>-2.0000000000000001e-004</v>
      </c>
      <c r="W21">
        <v>0</v>
      </c>
      <c r="X21">
        <v>12031</v>
      </c>
    </row>
    <row r="22">
      <c r="A22" t="s">
        <v>72</v>
      </c>
      <c r="B22" t="s">
        <v>107</v>
      </c>
      <c r="C22" t="s">
        <v>72</v>
      </c>
      <c r="D22" t="s">
        <v>107</v>
      </c>
      <c r="E22">
        <v>2909.5999999999999</v>
      </c>
      <c r="F22">
        <v>0</v>
      </c>
      <c r="G22">
        <v>3275.6999999999998</v>
      </c>
      <c r="H22">
        <v>3282.9000000000001</v>
      </c>
      <c r="I22">
        <v>0</v>
      </c>
      <c r="J22">
        <v>0</v>
      </c>
      <c r="K22">
        <v>0.99980000000000002</v>
      </c>
      <c r="L22">
        <v>0</v>
      </c>
      <c r="M22">
        <v>1</v>
      </c>
      <c r="N22">
        <v>2700</v>
      </c>
      <c r="O22" t="s">
        <v>108</v>
      </c>
      <c r="P22">
        <v>5.0000000000000003e-002</v>
      </c>
      <c r="Q22">
        <v>0</v>
      </c>
      <c r="R22">
        <v>0</v>
      </c>
      <c r="S22">
        <v>0.10000000000000001</v>
      </c>
      <c r="T22">
        <v>0</v>
      </c>
      <c r="U22">
        <v>1.1197999999999999</v>
      </c>
      <c r="V22">
        <v>-2.0000000000000001e-004</v>
      </c>
      <c r="W22">
        <v>0</v>
      </c>
      <c r="X22">
        <v>9519</v>
      </c>
    </row>
    <row r="23">
      <c r="A23" t="s">
        <v>72</v>
      </c>
      <c r="B23" t="s">
        <v>109</v>
      </c>
      <c r="C23" t="s">
        <v>72</v>
      </c>
      <c r="D23" t="s">
        <v>109</v>
      </c>
      <c r="E23">
        <v>2840.9499999999998</v>
      </c>
      <c r="F23">
        <v>0</v>
      </c>
      <c r="G23">
        <v>3175.9000000000001</v>
      </c>
      <c r="H23">
        <v>3183.0999999999999</v>
      </c>
      <c r="I23">
        <v>0</v>
      </c>
      <c r="J23">
        <v>0</v>
      </c>
      <c r="K23">
        <v>0.99980000000000002</v>
      </c>
      <c r="L23">
        <v>0</v>
      </c>
      <c r="M23">
        <v>8</v>
      </c>
      <c r="N23">
        <v>2800</v>
      </c>
      <c r="O23" t="s">
        <v>110</v>
      </c>
      <c r="P23">
        <v>4.0000000000000001e-002</v>
      </c>
      <c r="Q23">
        <v>-1.e-002</v>
      </c>
      <c r="R23">
        <v>0</v>
      </c>
      <c r="S23">
        <v>0.10000000000000001</v>
      </c>
      <c r="T23">
        <v>100</v>
      </c>
      <c r="U23">
        <v>1.0706</v>
      </c>
      <c r="V23">
        <v>-2.0000000000000001e-004</v>
      </c>
      <c r="W23">
        <v>0</v>
      </c>
      <c r="X23">
        <v>7733</v>
      </c>
    </row>
    <row r="24">
      <c r="A24" t="s">
        <v>72</v>
      </c>
      <c r="B24" t="s">
        <v>111</v>
      </c>
      <c r="C24" t="s">
        <v>72</v>
      </c>
      <c r="D24" t="s">
        <v>111</v>
      </c>
      <c r="E24">
        <v>2875.8800000000001</v>
      </c>
      <c r="F24">
        <v>0</v>
      </c>
      <c r="G24">
        <v>3076.0999999999999</v>
      </c>
      <c r="H24">
        <v>3083.3000000000002</v>
      </c>
      <c r="I24">
        <v>0</v>
      </c>
      <c r="J24">
        <v>0</v>
      </c>
      <c r="K24">
        <v>0.99980000000000002</v>
      </c>
      <c r="L24">
        <v>0</v>
      </c>
      <c r="M24">
        <v>61</v>
      </c>
      <c r="N24">
        <v>2900</v>
      </c>
      <c r="O24" t="s">
        <v>112</v>
      </c>
      <c r="P24">
        <v>0.10000000000000001</v>
      </c>
      <c r="Q24">
        <v>0</v>
      </c>
      <c r="R24">
        <v>0</v>
      </c>
      <c r="S24">
        <v>0.10000000000000001</v>
      </c>
      <c r="T24">
        <v>0</v>
      </c>
      <c r="U24">
        <v>1.0230999999999999</v>
      </c>
      <c r="V24">
        <v>-2.0000000000000001e-004</v>
      </c>
      <c r="W24">
        <v>0</v>
      </c>
      <c r="X24">
        <v>6918</v>
      </c>
    </row>
    <row r="25">
      <c r="A25" t="s">
        <v>72</v>
      </c>
      <c r="B25" t="s">
        <v>113</v>
      </c>
      <c r="C25" t="s">
        <v>72</v>
      </c>
      <c r="D25" t="s">
        <v>113</v>
      </c>
      <c r="E25">
        <v>2910.8400000000001</v>
      </c>
      <c r="F25">
        <v>0</v>
      </c>
      <c r="G25">
        <v>2976.4000000000001</v>
      </c>
      <c r="H25">
        <v>2983.5</v>
      </c>
      <c r="I25">
        <v>0</v>
      </c>
      <c r="J25">
        <v>0</v>
      </c>
      <c r="K25">
        <v>0.99970000000000003</v>
      </c>
      <c r="L25">
        <v>0</v>
      </c>
      <c r="M25">
        <v>5941</v>
      </c>
      <c r="N25">
        <v>3000</v>
      </c>
      <c r="O25" t="s">
        <v>114</v>
      </c>
      <c r="P25">
        <v>7.0000000000000007e-002</v>
      </c>
      <c r="Q25">
        <v>-5.0000000000000001e-003</v>
      </c>
      <c r="R25">
        <v>0</v>
      </c>
      <c r="S25">
        <v>0.10000000000000001</v>
      </c>
      <c r="T25">
        <v>100</v>
      </c>
      <c r="U25">
        <v>0.97719999999999996</v>
      </c>
      <c r="V25">
        <v>-2.9999999999999997e-004</v>
      </c>
      <c r="W25">
        <v>0</v>
      </c>
      <c r="X25">
        <v>24679</v>
      </c>
    </row>
    <row r="26">
      <c r="A26" t="s">
        <v>72</v>
      </c>
      <c r="B26" t="s">
        <v>115</v>
      </c>
      <c r="C26" t="s">
        <v>72</v>
      </c>
      <c r="D26" t="s">
        <v>115</v>
      </c>
      <c r="E26">
        <v>2721.6199999999999</v>
      </c>
      <c r="F26">
        <v>0</v>
      </c>
      <c r="G26">
        <v>2876.5999999999999</v>
      </c>
      <c r="H26">
        <v>2883.6999999999998</v>
      </c>
      <c r="I26">
        <v>0</v>
      </c>
      <c r="J26">
        <v>0</v>
      </c>
      <c r="K26">
        <v>0.99970000000000003</v>
      </c>
      <c r="L26">
        <v>0</v>
      </c>
      <c r="M26">
        <v>43</v>
      </c>
      <c r="N26">
        <v>3100</v>
      </c>
      <c r="O26" t="s">
        <v>116</v>
      </c>
      <c r="P26">
        <v>0.10000000000000001</v>
      </c>
      <c r="Q26">
        <v>0</v>
      </c>
      <c r="R26">
        <v>0</v>
      </c>
      <c r="S26">
        <v>0.10000000000000001</v>
      </c>
      <c r="T26">
        <v>0</v>
      </c>
      <c r="U26">
        <v>0.93279999999999996</v>
      </c>
      <c r="V26">
        <v>-2.9999999999999997e-004</v>
      </c>
      <c r="W26">
        <v>0</v>
      </c>
      <c r="X26">
        <v>10047</v>
      </c>
    </row>
    <row r="27">
      <c r="A27" t="s">
        <v>72</v>
      </c>
      <c r="B27" t="s">
        <v>117</v>
      </c>
      <c r="C27" t="s">
        <v>72</v>
      </c>
      <c r="D27" t="s">
        <v>117</v>
      </c>
      <c r="E27">
        <v>0</v>
      </c>
      <c r="F27">
        <v>0</v>
      </c>
      <c r="G27">
        <v>2826.6999999999998</v>
      </c>
      <c r="H27">
        <v>2833.8000000000002</v>
      </c>
      <c r="I27">
        <v>0</v>
      </c>
      <c r="J27">
        <v>0</v>
      </c>
      <c r="K27">
        <v>0.99970000000000003</v>
      </c>
      <c r="L27">
        <v>0</v>
      </c>
      <c r="M27">
        <v>0</v>
      </c>
      <c r="N27">
        <v>3150</v>
      </c>
      <c r="O27" t="s">
        <v>118</v>
      </c>
      <c r="P27">
        <v>0.10000000000000001</v>
      </c>
      <c r="Q27">
        <v>0</v>
      </c>
      <c r="R27">
        <v>0</v>
      </c>
      <c r="S27">
        <v>0.10000000000000001</v>
      </c>
      <c r="T27">
        <v>0</v>
      </c>
      <c r="U27">
        <v>0.91110000000000002</v>
      </c>
      <c r="V27">
        <v>-2.9999999999999997e-004</v>
      </c>
      <c r="W27">
        <v>0</v>
      </c>
      <c r="X27">
        <v>2730</v>
      </c>
    </row>
    <row r="28">
      <c r="A28" t="s">
        <v>72</v>
      </c>
      <c r="B28" t="s">
        <v>119</v>
      </c>
      <c r="C28" t="s">
        <v>72</v>
      </c>
      <c r="D28" t="s">
        <v>119</v>
      </c>
      <c r="E28">
        <v>2698.6700000000001</v>
      </c>
      <c r="F28">
        <v>0</v>
      </c>
      <c r="G28">
        <v>2776.8000000000002</v>
      </c>
      <c r="H28">
        <v>2783.9000000000001</v>
      </c>
      <c r="I28">
        <v>0</v>
      </c>
      <c r="J28">
        <v>0</v>
      </c>
      <c r="K28">
        <v>0.99970000000000003</v>
      </c>
      <c r="L28">
        <v>0</v>
      </c>
      <c r="M28">
        <v>10</v>
      </c>
      <c r="N28">
        <v>3200</v>
      </c>
      <c r="O28" t="s">
        <v>120</v>
      </c>
      <c r="P28">
        <v>0.10000000000000001</v>
      </c>
      <c r="Q28">
        <v>0</v>
      </c>
      <c r="R28">
        <v>0</v>
      </c>
      <c r="S28">
        <v>0.10000000000000001</v>
      </c>
      <c r="T28">
        <v>0</v>
      </c>
      <c r="U28">
        <v>0.88970000000000005</v>
      </c>
      <c r="V28">
        <v>-2.9999999999999997e-004</v>
      </c>
      <c r="W28">
        <v>0</v>
      </c>
      <c r="X28">
        <v>14779</v>
      </c>
    </row>
    <row r="29">
      <c r="A29" t="s">
        <v>72</v>
      </c>
      <c r="B29" t="s">
        <v>121</v>
      </c>
      <c r="C29" t="s">
        <v>72</v>
      </c>
      <c r="D29" t="s">
        <v>121</v>
      </c>
      <c r="E29">
        <v>1869.4000000000001</v>
      </c>
      <c r="F29">
        <v>0</v>
      </c>
      <c r="G29">
        <v>2726.9000000000001</v>
      </c>
      <c r="H29">
        <v>2734.0999999999999</v>
      </c>
      <c r="I29">
        <v>0</v>
      </c>
      <c r="J29">
        <v>0</v>
      </c>
      <c r="K29">
        <v>0.99960000000000004</v>
      </c>
      <c r="L29">
        <v>0</v>
      </c>
      <c r="M29">
        <v>10</v>
      </c>
      <c r="N29">
        <v>3250</v>
      </c>
      <c r="O29" t="s">
        <v>122</v>
      </c>
      <c r="P29">
        <v>0.10000000000000001</v>
      </c>
      <c r="Q29">
        <v>-2.5000000000000001e-002</v>
      </c>
      <c r="R29">
        <v>0</v>
      </c>
      <c r="S29">
        <v>0.14999999999999999</v>
      </c>
      <c r="T29">
        <v>167</v>
      </c>
      <c r="U29">
        <v>0.8931</v>
      </c>
      <c r="V29">
        <v>-4.0000000000000002e-004</v>
      </c>
      <c r="W29">
        <v>0</v>
      </c>
      <c r="X29">
        <v>6719</v>
      </c>
    </row>
    <row r="30">
      <c r="A30" t="s">
        <v>72</v>
      </c>
      <c r="B30" t="s">
        <v>123</v>
      </c>
      <c r="C30" t="s">
        <v>72</v>
      </c>
      <c r="D30" t="s">
        <v>123</v>
      </c>
      <c r="E30">
        <v>2194.6100000000001</v>
      </c>
      <c r="F30">
        <v>0</v>
      </c>
      <c r="G30">
        <v>2677</v>
      </c>
      <c r="H30">
        <v>2684.1999999999998</v>
      </c>
      <c r="I30">
        <v>0</v>
      </c>
      <c r="J30">
        <v>0</v>
      </c>
      <c r="K30">
        <v>0.99960000000000004</v>
      </c>
      <c r="L30">
        <v>0</v>
      </c>
      <c r="M30">
        <v>3</v>
      </c>
      <c r="N30">
        <v>3300</v>
      </c>
      <c r="O30" t="s">
        <v>124</v>
      </c>
      <c r="P30">
        <v>5.9999999999999998e-002</v>
      </c>
      <c r="Q30">
        <v>-4.0000000000000001e-002</v>
      </c>
      <c r="R30">
        <v>0</v>
      </c>
      <c r="S30">
        <v>0.14999999999999999</v>
      </c>
      <c r="T30">
        <v>574</v>
      </c>
      <c r="U30">
        <v>0.87180000000000002</v>
      </c>
      <c r="V30">
        <v>-4.0000000000000002e-004</v>
      </c>
      <c r="W30">
        <v>0</v>
      </c>
      <c r="X30">
        <v>21032</v>
      </c>
    </row>
    <row r="31">
      <c r="A31" t="s">
        <v>72</v>
      </c>
      <c r="B31" t="s">
        <v>125</v>
      </c>
      <c r="C31" t="s">
        <v>72</v>
      </c>
      <c r="D31" t="s">
        <v>125</v>
      </c>
      <c r="E31">
        <v>0</v>
      </c>
      <c r="F31">
        <v>0</v>
      </c>
      <c r="G31">
        <v>2627.0999999999999</v>
      </c>
      <c r="H31">
        <v>2634.3000000000002</v>
      </c>
      <c r="I31">
        <v>0</v>
      </c>
      <c r="J31">
        <v>0</v>
      </c>
      <c r="K31">
        <v>0.99960000000000004</v>
      </c>
      <c r="L31">
        <v>0</v>
      </c>
      <c r="M31">
        <v>0</v>
      </c>
      <c r="N31">
        <v>3350</v>
      </c>
      <c r="O31" t="s">
        <v>126</v>
      </c>
      <c r="P31">
        <v>8.0000000000000002e-002</v>
      </c>
      <c r="Q31">
        <v>-4.4999999999999998e-002</v>
      </c>
      <c r="R31">
        <v>0</v>
      </c>
      <c r="S31">
        <v>0.14999999999999999</v>
      </c>
      <c r="T31">
        <v>183</v>
      </c>
      <c r="U31">
        <v>0.8508</v>
      </c>
      <c r="V31">
        <v>-4.0000000000000002e-004</v>
      </c>
      <c r="W31">
        <v>0</v>
      </c>
      <c r="X31">
        <v>3380</v>
      </c>
    </row>
    <row r="32">
      <c r="A32" t="s">
        <v>72</v>
      </c>
      <c r="B32" t="s">
        <v>127</v>
      </c>
      <c r="C32" t="s">
        <v>72</v>
      </c>
      <c r="D32" t="s">
        <v>127</v>
      </c>
      <c r="E32">
        <v>2502.0599999999999</v>
      </c>
      <c r="F32">
        <v>0</v>
      </c>
      <c r="G32">
        <v>2577.1999999999998</v>
      </c>
      <c r="H32">
        <v>2584.4000000000001</v>
      </c>
      <c r="I32">
        <v>0</v>
      </c>
      <c r="J32">
        <v>0</v>
      </c>
      <c r="K32">
        <v>0.99960000000000004</v>
      </c>
      <c r="L32">
        <v>0</v>
      </c>
      <c r="M32">
        <v>1</v>
      </c>
      <c r="N32">
        <v>3400</v>
      </c>
      <c r="O32" t="s">
        <v>128</v>
      </c>
      <c r="P32">
        <v>0.10000000000000001</v>
      </c>
      <c r="Q32">
        <v>-2.5000000000000001e-002</v>
      </c>
      <c r="R32">
        <v>0</v>
      </c>
      <c r="S32">
        <v>0.14999999999999999</v>
      </c>
      <c r="T32">
        <v>323</v>
      </c>
      <c r="U32">
        <v>0.83020000000000005</v>
      </c>
      <c r="V32">
        <v>-4.0000000000000002e-004</v>
      </c>
      <c r="W32">
        <v>0</v>
      </c>
      <c r="X32">
        <v>17428</v>
      </c>
    </row>
    <row r="33">
      <c r="A33" t="s">
        <v>72</v>
      </c>
      <c r="B33" t="s">
        <v>129</v>
      </c>
      <c r="C33" t="s">
        <v>72</v>
      </c>
      <c r="D33" t="s">
        <v>129</v>
      </c>
      <c r="E33">
        <v>0</v>
      </c>
      <c r="F33">
        <v>0</v>
      </c>
      <c r="G33">
        <v>2527.3000000000002</v>
      </c>
      <c r="H33">
        <v>2534.5</v>
      </c>
      <c r="I33">
        <v>0</v>
      </c>
      <c r="J33">
        <v>0</v>
      </c>
      <c r="K33">
        <v>0.99960000000000004</v>
      </c>
      <c r="L33">
        <v>0</v>
      </c>
      <c r="M33">
        <v>0</v>
      </c>
      <c r="N33">
        <v>3450</v>
      </c>
      <c r="O33" t="s">
        <v>130</v>
      </c>
      <c r="P33">
        <v>0.10000000000000001</v>
      </c>
      <c r="Q33">
        <v>-7.4999999999999997e-002</v>
      </c>
      <c r="R33">
        <v>0</v>
      </c>
      <c r="S33">
        <v>0.14999999999999999</v>
      </c>
      <c r="T33">
        <v>1</v>
      </c>
      <c r="U33">
        <v>0.80979999999999996</v>
      </c>
      <c r="V33">
        <v>-4.0000000000000002e-004</v>
      </c>
      <c r="W33">
        <v>0</v>
      </c>
      <c r="X33">
        <v>4949</v>
      </c>
    </row>
    <row r="34">
      <c r="A34" t="s">
        <v>72</v>
      </c>
      <c r="B34" t="s">
        <v>131</v>
      </c>
      <c r="C34" t="s">
        <v>72</v>
      </c>
      <c r="D34" t="s">
        <v>131</v>
      </c>
      <c r="E34">
        <v>2480</v>
      </c>
      <c r="F34">
        <v>5.6500000000000004</v>
      </c>
      <c r="G34">
        <v>2477.4000000000001</v>
      </c>
      <c r="H34">
        <v>2484.5999999999999</v>
      </c>
      <c r="I34">
        <v>3</v>
      </c>
      <c r="J34">
        <v>0</v>
      </c>
      <c r="K34">
        <v>0.99950000000000006</v>
      </c>
      <c r="L34">
        <v>0</v>
      </c>
      <c r="M34">
        <v>41</v>
      </c>
      <c r="N34">
        <v>3500</v>
      </c>
      <c r="O34" t="s">
        <v>132</v>
      </c>
      <c r="P34">
        <v>0.10000000000000001</v>
      </c>
      <c r="Q34">
        <v>-7.4999999999999997e-002</v>
      </c>
      <c r="R34">
        <v>0</v>
      </c>
      <c r="S34">
        <v>0.14999999999999999</v>
      </c>
      <c r="T34">
        <v>201</v>
      </c>
      <c r="U34">
        <v>0.78969999999999996</v>
      </c>
      <c r="V34">
        <v>-5.0000000000000001e-004</v>
      </c>
      <c r="W34">
        <v>0</v>
      </c>
      <c r="X34">
        <v>20248</v>
      </c>
    </row>
    <row r="35">
      <c r="A35" t="s">
        <v>72</v>
      </c>
      <c r="B35" t="s">
        <v>133</v>
      </c>
      <c r="C35" t="s">
        <v>72</v>
      </c>
      <c r="D35" t="s">
        <v>133</v>
      </c>
      <c r="E35">
        <v>1768.3</v>
      </c>
      <c r="F35">
        <v>0</v>
      </c>
      <c r="G35">
        <v>2427.5</v>
      </c>
      <c r="H35">
        <v>2434.6999999999998</v>
      </c>
      <c r="I35">
        <v>0</v>
      </c>
      <c r="J35">
        <v>0</v>
      </c>
      <c r="K35">
        <v>0.99950000000000006</v>
      </c>
      <c r="L35">
        <v>0</v>
      </c>
      <c r="M35">
        <v>5</v>
      </c>
      <c r="N35">
        <v>3550</v>
      </c>
      <c r="O35" t="s">
        <v>134</v>
      </c>
      <c r="P35">
        <v>0.10000000000000001</v>
      </c>
      <c r="Q35">
        <v>-5.0000000000000003e-002</v>
      </c>
      <c r="R35">
        <v>0</v>
      </c>
      <c r="S35">
        <v>0.14999999999999999</v>
      </c>
      <c r="T35">
        <v>355</v>
      </c>
      <c r="U35">
        <v>0.76990000000000003</v>
      </c>
      <c r="V35">
        <v>-5.0000000000000001e-004</v>
      </c>
      <c r="W35">
        <v>0</v>
      </c>
      <c r="X35">
        <v>8803</v>
      </c>
    </row>
    <row r="36">
      <c r="A36" t="s">
        <v>72</v>
      </c>
      <c r="B36" t="s">
        <v>135</v>
      </c>
      <c r="C36" t="s">
        <v>72</v>
      </c>
      <c r="D36" t="s">
        <v>135</v>
      </c>
      <c r="E36">
        <v>2311.9400000000001</v>
      </c>
      <c r="F36">
        <v>0</v>
      </c>
      <c r="G36">
        <v>2377.5999999999999</v>
      </c>
      <c r="H36">
        <v>2384.8000000000002</v>
      </c>
      <c r="I36">
        <v>0</v>
      </c>
      <c r="J36">
        <v>0</v>
      </c>
      <c r="K36">
        <v>0.99950000000000006</v>
      </c>
      <c r="L36">
        <v>0</v>
      </c>
      <c r="M36">
        <v>42</v>
      </c>
      <c r="N36">
        <v>3600</v>
      </c>
      <c r="O36" t="s">
        <v>136</v>
      </c>
      <c r="P36">
        <v>0.10000000000000001</v>
      </c>
      <c r="Q36">
        <v>-7.4999999999999997e-002</v>
      </c>
      <c r="R36">
        <v>5.0000000000000003e-002</v>
      </c>
      <c r="S36">
        <v>0.20000000000000001</v>
      </c>
      <c r="T36">
        <v>1</v>
      </c>
      <c r="U36">
        <v>0.77910000000000001</v>
      </c>
      <c r="V36">
        <v>-5.0000000000000001e-004</v>
      </c>
      <c r="W36">
        <v>0</v>
      </c>
      <c r="X36">
        <v>15332</v>
      </c>
    </row>
    <row r="37">
      <c r="A37" t="s">
        <v>72</v>
      </c>
      <c r="B37" t="s">
        <v>137</v>
      </c>
      <c r="C37" t="s">
        <v>72</v>
      </c>
      <c r="D37" t="s">
        <v>137</v>
      </c>
      <c r="E37">
        <v>2339.1999999999998</v>
      </c>
      <c r="F37">
        <v>0</v>
      </c>
      <c r="G37">
        <v>2327.6999999999998</v>
      </c>
      <c r="H37">
        <v>2334.9000000000001</v>
      </c>
      <c r="I37">
        <v>0</v>
      </c>
      <c r="J37">
        <v>0</v>
      </c>
      <c r="K37">
        <v>0.99939999999999996</v>
      </c>
      <c r="L37">
        <v>0</v>
      </c>
      <c r="M37">
        <v>7</v>
      </c>
      <c r="N37">
        <v>3650</v>
      </c>
      <c r="O37" t="s">
        <v>138</v>
      </c>
      <c r="P37">
        <v>0.10000000000000001</v>
      </c>
      <c r="Q37">
        <v>-7.4999999999999997e-002</v>
      </c>
      <c r="R37">
        <v>5.0000000000000003e-002</v>
      </c>
      <c r="S37">
        <v>0.20000000000000001</v>
      </c>
      <c r="T37">
        <v>1</v>
      </c>
      <c r="U37">
        <v>0.7591</v>
      </c>
      <c r="V37">
        <v>-5.9999999999999995e-004</v>
      </c>
      <c r="W37">
        <v>0</v>
      </c>
      <c r="X37">
        <v>5695</v>
      </c>
    </row>
    <row r="38">
      <c r="A38" t="s">
        <v>72</v>
      </c>
      <c r="B38" t="s">
        <v>139</v>
      </c>
      <c r="C38" t="s">
        <v>72</v>
      </c>
      <c r="D38" t="s">
        <v>139</v>
      </c>
      <c r="E38">
        <v>1919.8800000000001</v>
      </c>
      <c r="F38">
        <v>0</v>
      </c>
      <c r="G38">
        <v>2277.8000000000002</v>
      </c>
      <c r="H38">
        <v>2285</v>
      </c>
      <c r="I38">
        <v>0</v>
      </c>
      <c r="J38">
        <v>0</v>
      </c>
      <c r="K38">
        <v>0.99939999999999996</v>
      </c>
      <c r="L38">
        <v>0</v>
      </c>
      <c r="M38">
        <v>411</v>
      </c>
      <c r="N38">
        <v>3700</v>
      </c>
      <c r="O38" t="s">
        <v>140</v>
      </c>
      <c r="P38">
        <v>0.10000000000000001</v>
      </c>
      <c r="Q38">
        <v>-7.4999999999999997e-002</v>
      </c>
      <c r="R38">
        <v>5.0000000000000003e-002</v>
      </c>
      <c r="S38">
        <v>0.20000000000000001</v>
      </c>
      <c r="T38">
        <v>1</v>
      </c>
      <c r="U38">
        <v>0.73939999999999995</v>
      </c>
      <c r="V38">
        <v>-5.9999999999999995e-004</v>
      </c>
      <c r="W38">
        <v>0</v>
      </c>
      <c r="X38">
        <v>13549</v>
      </c>
    </row>
    <row r="39">
      <c r="A39" t="s">
        <v>72</v>
      </c>
      <c r="B39" t="s">
        <v>141</v>
      </c>
      <c r="C39" t="s">
        <v>72</v>
      </c>
      <c r="D39" t="s">
        <v>141</v>
      </c>
      <c r="E39">
        <v>2274.71</v>
      </c>
      <c r="F39">
        <v>0</v>
      </c>
      <c r="G39">
        <v>2252.9000000000001</v>
      </c>
      <c r="H39">
        <v>2260.0999999999999</v>
      </c>
      <c r="I39">
        <v>0</v>
      </c>
      <c r="J39">
        <v>0</v>
      </c>
      <c r="K39">
        <v>0.99939999999999996</v>
      </c>
      <c r="L39">
        <v>0</v>
      </c>
      <c r="M39">
        <v>1</v>
      </c>
      <c r="N39">
        <v>3725</v>
      </c>
      <c r="O39" t="s">
        <v>142</v>
      </c>
      <c r="P39">
        <v>0.14999999999999999</v>
      </c>
      <c r="Q39">
        <v>-2.5000000000000001e-002</v>
      </c>
      <c r="R39">
        <v>5.0000000000000003e-002</v>
      </c>
      <c r="S39">
        <v>0.20000000000000001</v>
      </c>
      <c r="T39">
        <v>12</v>
      </c>
      <c r="U39">
        <v>0.72960000000000003</v>
      </c>
      <c r="V39">
        <v>-5.9999999999999995e-004</v>
      </c>
      <c r="W39">
        <v>0</v>
      </c>
      <c r="X39">
        <v>3781</v>
      </c>
    </row>
    <row r="40">
      <c r="A40" t="s">
        <v>72</v>
      </c>
      <c r="B40" t="s">
        <v>143</v>
      </c>
      <c r="C40" t="s">
        <v>72</v>
      </c>
      <c r="D40" t="s">
        <v>143</v>
      </c>
      <c r="E40">
        <v>1898.6700000000001</v>
      </c>
      <c r="F40">
        <v>0</v>
      </c>
      <c r="G40">
        <v>2228</v>
      </c>
      <c r="H40">
        <v>2235.1999999999998</v>
      </c>
      <c r="I40">
        <v>0</v>
      </c>
      <c r="J40">
        <v>0.65690000000000004</v>
      </c>
      <c r="K40">
        <v>0.99939999999999996</v>
      </c>
      <c r="L40">
        <v>0</v>
      </c>
      <c r="M40">
        <v>36</v>
      </c>
      <c r="N40">
        <v>3750</v>
      </c>
      <c r="O40" t="s">
        <v>144</v>
      </c>
      <c r="P40">
        <v>0.10000000000000001</v>
      </c>
      <c r="Q40">
        <v>-7.4999999999999997e-002</v>
      </c>
      <c r="R40">
        <v>5.0000000000000003e-002</v>
      </c>
      <c r="S40">
        <v>0.20000000000000001</v>
      </c>
      <c r="T40">
        <v>1</v>
      </c>
      <c r="U40">
        <v>0.71989999999999998</v>
      </c>
      <c r="V40">
        <v>-5.9999999999999995e-004</v>
      </c>
      <c r="W40">
        <v>0</v>
      </c>
      <c r="X40">
        <v>9556</v>
      </c>
    </row>
    <row r="41">
      <c r="A41" t="s">
        <v>72</v>
      </c>
      <c r="B41" t="s">
        <v>145</v>
      </c>
      <c r="C41" t="s">
        <v>72</v>
      </c>
      <c r="D41" t="s">
        <v>145</v>
      </c>
      <c r="E41">
        <v>0</v>
      </c>
      <c r="F41">
        <v>0</v>
      </c>
      <c r="G41">
        <v>2203</v>
      </c>
      <c r="H41">
        <v>2210.1999999999998</v>
      </c>
      <c r="I41">
        <v>0</v>
      </c>
      <c r="J41">
        <v>0</v>
      </c>
      <c r="K41">
        <v>0.99929999999999997</v>
      </c>
      <c r="L41">
        <v>0</v>
      </c>
      <c r="M41">
        <v>0</v>
      </c>
      <c r="N41">
        <v>3775</v>
      </c>
      <c r="O41" t="s">
        <v>146</v>
      </c>
      <c r="P41">
        <v>0.10000000000000001</v>
      </c>
      <c r="Q41">
        <v>-0.125</v>
      </c>
      <c r="R41">
        <v>5.0000000000000003e-002</v>
      </c>
      <c r="S41">
        <v>0.20000000000000001</v>
      </c>
      <c r="T41">
        <v>2</v>
      </c>
      <c r="U41">
        <v>0.71030000000000004</v>
      </c>
      <c r="V41">
        <v>-6.9999999999999999e-004</v>
      </c>
      <c r="W41">
        <v>0</v>
      </c>
      <c r="X41">
        <v>1788</v>
      </c>
    </row>
    <row r="42">
      <c r="A42" t="s">
        <v>72</v>
      </c>
      <c r="B42" t="s">
        <v>147</v>
      </c>
      <c r="C42" t="s">
        <v>72</v>
      </c>
      <c r="D42" t="s">
        <v>147</v>
      </c>
      <c r="E42">
        <v>2105.8099999999999</v>
      </c>
      <c r="F42">
        <v>0</v>
      </c>
      <c r="G42">
        <v>2178.0999999999999</v>
      </c>
      <c r="H42">
        <v>2185.3000000000002</v>
      </c>
      <c r="I42">
        <v>0</v>
      </c>
      <c r="J42">
        <v>0.63219999999999998</v>
      </c>
      <c r="K42">
        <v>0.99929999999999997</v>
      </c>
      <c r="L42">
        <v>0</v>
      </c>
      <c r="M42">
        <v>124</v>
      </c>
      <c r="N42">
        <v>3800</v>
      </c>
      <c r="O42" t="s">
        <v>148</v>
      </c>
      <c r="P42">
        <v>5.0000000000000003e-002</v>
      </c>
      <c r="Q42">
        <v>-0.17499999999999999</v>
      </c>
      <c r="R42">
        <v>5.0000000000000003e-002</v>
      </c>
      <c r="S42">
        <v>0.20000000000000001</v>
      </c>
      <c r="T42">
        <v>279</v>
      </c>
      <c r="U42">
        <v>0.70069999999999999</v>
      </c>
      <c r="V42">
        <v>-6.9999999999999999e-004</v>
      </c>
      <c r="W42">
        <v>0</v>
      </c>
      <c r="X42">
        <v>10877</v>
      </c>
    </row>
    <row r="43">
      <c r="A43" t="s">
        <v>72</v>
      </c>
      <c r="B43" t="s">
        <v>149</v>
      </c>
      <c r="C43" t="s">
        <v>72</v>
      </c>
      <c r="D43" t="s">
        <v>149</v>
      </c>
      <c r="E43">
        <v>1246.5999999999999</v>
      </c>
      <c r="F43">
        <v>0</v>
      </c>
      <c r="G43">
        <v>2153.0999999999999</v>
      </c>
      <c r="H43">
        <v>2160.3000000000002</v>
      </c>
      <c r="I43">
        <v>0</v>
      </c>
      <c r="J43">
        <v>0</v>
      </c>
      <c r="K43">
        <v>0.99929999999999997</v>
      </c>
      <c r="L43">
        <v>0</v>
      </c>
      <c r="M43">
        <v>2</v>
      </c>
      <c r="N43">
        <v>3825</v>
      </c>
      <c r="O43" t="s">
        <v>150</v>
      </c>
      <c r="P43">
        <v>0.14999999999999999</v>
      </c>
      <c r="Q43">
        <v>-7.4999999999999997e-002</v>
      </c>
      <c r="R43">
        <v>5.0000000000000003e-002</v>
      </c>
      <c r="S43">
        <v>0.20000000000000001</v>
      </c>
      <c r="T43">
        <v>2</v>
      </c>
      <c r="U43">
        <v>0.69110000000000005</v>
      </c>
      <c r="V43">
        <v>-6.9999999999999999e-004</v>
      </c>
      <c r="W43">
        <v>0</v>
      </c>
      <c r="X43">
        <v>2498</v>
      </c>
    </row>
    <row r="44">
      <c r="A44" t="s">
        <v>72</v>
      </c>
      <c r="B44" t="s">
        <v>151</v>
      </c>
      <c r="C44" t="s">
        <v>72</v>
      </c>
      <c r="D44" t="s">
        <v>151</v>
      </c>
      <c r="E44">
        <v>2055.9099999999999</v>
      </c>
      <c r="F44">
        <v>0</v>
      </c>
      <c r="G44">
        <v>2128.1999999999998</v>
      </c>
      <c r="H44">
        <v>2135.4000000000001</v>
      </c>
      <c r="I44">
        <v>0</v>
      </c>
      <c r="J44">
        <v>0.60699999999999998</v>
      </c>
      <c r="K44">
        <v>0.99929999999999997</v>
      </c>
      <c r="L44">
        <v>0</v>
      </c>
      <c r="M44">
        <v>74</v>
      </c>
      <c r="N44">
        <v>3850</v>
      </c>
      <c r="O44" t="s">
        <v>152</v>
      </c>
      <c r="P44">
        <v>0.14999999999999999</v>
      </c>
      <c r="Q44">
        <v>-0.10000000000000001</v>
      </c>
      <c r="R44">
        <v>5.0000000000000003e-002</v>
      </c>
      <c r="S44">
        <v>0.20000000000000001</v>
      </c>
      <c r="T44">
        <v>44</v>
      </c>
      <c r="U44">
        <v>0.68169999999999997</v>
      </c>
      <c r="V44">
        <v>-6.9999999999999999e-004</v>
      </c>
      <c r="W44">
        <v>0</v>
      </c>
      <c r="X44">
        <v>8667</v>
      </c>
    </row>
    <row r="45">
      <c r="A45" t="s">
        <v>72</v>
      </c>
      <c r="B45" t="s">
        <v>153</v>
      </c>
      <c r="C45" t="s">
        <v>72</v>
      </c>
      <c r="D45" t="s">
        <v>153</v>
      </c>
      <c r="E45">
        <v>0</v>
      </c>
      <c r="F45">
        <v>0</v>
      </c>
      <c r="G45">
        <v>2103.1999999999998</v>
      </c>
      <c r="H45">
        <v>2110.4000000000001</v>
      </c>
      <c r="I45">
        <v>0</v>
      </c>
      <c r="J45">
        <v>0</v>
      </c>
      <c r="K45">
        <v>0.99919999999999998</v>
      </c>
      <c r="L45">
        <v>0</v>
      </c>
      <c r="M45">
        <v>0</v>
      </c>
      <c r="N45">
        <v>3875</v>
      </c>
      <c r="O45" t="s">
        <v>154</v>
      </c>
      <c r="P45">
        <v>0.14999999999999999</v>
      </c>
      <c r="Q45">
        <v>-7.4999999999999997e-002</v>
      </c>
      <c r="R45">
        <v>0.10000000000000001</v>
      </c>
      <c r="S45">
        <v>0.25</v>
      </c>
      <c r="T45">
        <v>191</v>
      </c>
      <c r="U45">
        <v>0.69040000000000001</v>
      </c>
      <c r="V45">
        <v>-8.0000000000000004e-004</v>
      </c>
      <c r="W45">
        <v>0</v>
      </c>
      <c r="X45">
        <v>2586</v>
      </c>
    </row>
    <row r="46">
      <c r="A46" t="s">
        <v>72</v>
      </c>
      <c r="B46" t="s">
        <v>155</v>
      </c>
      <c r="C46" t="s">
        <v>72</v>
      </c>
      <c r="D46" t="s">
        <v>155</v>
      </c>
      <c r="E46">
        <v>2002.3299999999999</v>
      </c>
      <c r="F46">
        <v>0</v>
      </c>
      <c r="G46">
        <v>2078.3000000000002</v>
      </c>
      <c r="H46">
        <v>2085.5</v>
      </c>
      <c r="I46">
        <v>0</v>
      </c>
      <c r="J46">
        <v>0.58069999999999999</v>
      </c>
      <c r="K46">
        <v>0.99919999999999998</v>
      </c>
      <c r="L46">
        <v>0</v>
      </c>
      <c r="M46">
        <v>15</v>
      </c>
      <c r="N46">
        <v>3900</v>
      </c>
      <c r="O46" t="s">
        <v>156</v>
      </c>
      <c r="P46">
        <v>0.20000000000000001</v>
      </c>
      <c r="Q46">
        <v>-5.0000000000000003e-002</v>
      </c>
      <c r="R46">
        <v>0.10000000000000001</v>
      </c>
      <c r="S46">
        <v>0.25</v>
      </c>
      <c r="T46">
        <v>134</v>
      </c>
      <c r="U46">
        <v>0.68079999999999996</v>
      </c>
      <c r="V46">
        <v>-8.0000000000000004e-004</v>
      </c>
      <c r="W46">
        <v>0</v>
      </c>
      <c r="X46">
        <v>16197</v>
      </c>
    </row>
    <row r="47">
      <c r="A47" t="s">
        <v>72</v>
      </c>
      <c r="B47" t="s">
        <v>157</v>
      </c>
      <c r="C47" t="s">
        <v>72</v>
      </c>
      <c r="D47" t="s">
        <v>157</v>
      </c>
      <c r="E47">
        <v>0</v>
      </c>
      <c r="F47">
        <v>0</v>
      </c>
      <c r="G47">
        <v>2053.3000000000002</v>
      </c>
      <c r="H47">
        <v>2060.5</v>
      </c>
      <c r="I47">
        <v>0</v>
      </c>
      <c r="J47">
        <v>0</v>
      </c>
      <c r="K47">
        <v>0.99919999999999998</v>
      </c>
      <c r="L47">
        <v>0</v>
      </c>
      <c r="M47">
        <v>0</v>
      </c>
      <c r="N47">
        <v>3925</v>
      </c>
      <c r="O47" t="s">
        <v>158</v>
      </c>
      <c r="P47">
        <v>0.14999999999999999</v>
      </c>
      <c r="Q47">
        <v>-0.125</v>
      </c>
      <c r="R47">
        <v>0.10000000000000001</v>
      </c>
      <c r="S47">
        <v>0.25</v>
      </c>
      <c r="T47">
        <v>202</v>
      </c>
      <c r="U47">
        <v>0.67120000000000002</v>
      </c>
      <c r="V47">
        <v>-8.0000000000000004e-004</v>
      </c>
      <c r="W47">
        <v>0</v>
      </c>
      <c r="X47">
        <v>1638</v>
      </c>
    </row>
    <row r="48">
      <c r="A48" t="s">
        <v>72</v>
      </c>
      <c r="B48" t="s">
        <v>159</v>
      </c>
      <c r="C48" t="s">
        <v>72</v>
      </c>
      <c r="D48" t="s">
        <v>159</v>
      </c>
      <c r="E48">
        <v>0</v>
      </c>
      <c r="F48">
        <v>0</v>
      </c>
      <c r="G48">
        <v>2028.4000000000001</v>
      </c>
      <c r="H48">
        <v>2035.5999999999999</v>
      </c>
      <c r="I48">
        <v>0</v>
      </c>
      <c r="J48">
        <v>0.55249999999999999</v>
      </c>
      <c r="K48">
        <v>0.99919999999999998</v>
      </c>
      <c r="L48">
        <v>0</v>
      </c>
      <c r="M48">
        <v>5</v>
      </c>
      <c r="N48">
        <v>3950</v>
      </c>
      <c r="O48" t="s">
        <v>160</v>
      </c>
      <c r="P48">
        <v>0.20000000000000001</v>
      </c>
      <c r="Q48">
        <v>-7.4999999999999997e-002</v>
      </c>
      <c r="R48">
        <v>0.10000000000000001</v>
      </c>
      <c r="S48">
        <v>0.25</v>
      </c>
      <c r="T48">
        <v>5</v>
      </c>
      <c r="U48">
        <v>0.66180000000000005</v>
      </c>
      <c r="V48">
        <v>-8.0000000000000004e-004</v>
      </c>
      <c r="W48">
        <v>0</v>
      </c>
      <c r="X48">
        <v>5073</v>
      </c>
    </row>
    <row r="49">
      <c r="A49" t="s">
        <v>72</v>
      </c>
      <c r="B49" t="s">
        <v>161</v>
      </c>
      <c r="C49" t="s">
        <v>72</v>
      </c>
      <c r="D49" t="s">
        <v>161</v>
      </c>
      <c r="E49">
        <v>0</v>
      </c>
      <c r="F49">
        <v>0</v>
      </c>
      <c r="G49">
        <v>2003.5</v>
      </c>
      <c r="H49">
        <v>2010.7</v>
      </c>
      <c r="I49">
        <v>0</v>
      </c>
      <c r="J49">
        <v>0.60199999999999998</v>
      </c>
      <c r="K49">
        <v>0.99909999999999999</v>
      </c>
      <c r="L49">
        <v>0</v>
      </c>
      <c r="M49">
        <v>0</v>
      </c>
      <c r="N49">
        <v>3975</v>
      </c>
      <c r="O49" t="s">
        <v>162</v>
      </c>
      <c r="P49">
        <v>0.25</v>
      </c>
      <c r="Q49">
        <v>-2.5000000000000001e-002</v>
      </c>
      <c r="R49">
        <v>0.10000000000000001</v>
      </c>
      <c r="S49">
        <v>0.25</v>
      </c>
      <c r="T49">
        <v>180</v>
      </c>
      <c r="U49">
        <v>0.65239999999999998</v>
      </c>
      <c r="V49">
        <v>-8.9999999999999998e-004</v>
      </c>
      <c r="W49">
        <v>0</v>
      </c>
      <c r="X49">
        <v>1951</v>
      </c>
    </row>
    <row r="50">
      <c r="A50" t="s">
        <v>72</v>
      </c>
      <c r="B50" t="s">
        <v>163</v>
      </c>
      <c r="C50" t="s">
        <v>72</v>
      </c>
      <c r="D50" t="s">
        <v>163</v>
      </c>
      <c r="E50">
        <v>1977.0999999999999</v>
      </c>
      <c r="F50">
        <v>1.6000000000000001</v>
      </c>
      <c r="G50">
        <v>1978.5</v>
      </c>
      <c r="H50">
        <v>1985.7</v>
      </c>
      <c r="I50">
        <v>2</v>
      </c>
      <c r="J50">
        <v>0.5202</v>
      </c>
      <c r="K50">
        <v>0.99909999999999999</v>
      </c>
      <c r="L50">
        <v>0</v>
      </c>
      <c r="M50">
        <v>200486</v>
      </c>
      <c r="N50">
        <v>4000</v>
      </c>
      <c r="O50" t="s">
        <v>164</v>
      </c>
      <c r="P50">
        <v>0.20000000000000001</v>
      </c>
      <c r="Q50">
        <v>-0.16</v>
      </c>
      <c r="R50">
        <v>0.10000000000000001</v>
      </c>
      <c r="S50">
        <v>0.25</v>
      </c>
      <c r="T50">
        <v>904</v>
      </c>
      <c r="U50">
        <v>0.64300000000000002</v>
      </c>
      <c r="V50">
        <v>-8.9999999999999998e-004</v>
      </c>
      <c r="W50">
        <v>0</v>
      </c>
      <c r="X50">
        <v>226525</v>
      </c>
    </row>
    <row r="51">
      <c r="A51" t="s">
        <v>72</v>
      </c>
      <c r="B51" t="s">
        <v>165</v>
      </c>
      <c r="C51" t="s">
        <v>72</v>
      </c>
      <c r="D51" t="s">
        <v>165</v>
      </c>
      <c r="E51">
        <v>0</v>
      </c>
      <c r="F51">
        <v>0</v>
      </c>
      <c r="G51">
        <v>1953.5999999999999</v>
      </c>
      <c r="H51">
        <v>1960.8</v>
      </c>
      <c r="I51">
        <v>0</v>
      </c>
      <c r="J51">
        <v>0.58089999999999997</v>
      </c>
      <c r="K51">
        <v>0.99909999999999999</v>
      </c>
      <c r="L51">
        <v>0</v>
      </c>
      <c r="M51">
        <v>1</v>
      </c>
      <c r="N51">
        <v>4025</v>
      </c>
      <c r="O51" t="s">
        <v>166</v>
      </c>
      <c r="P51">
        <v>0.34999999999999998</v>
      </c>
      <c r="Q51">
        <v>0</v>
      </c>
      <c r="R51">
        <v>0.10000000000000001</v>
      </c>
      <c r="S51">
        <v>0.25</v>
      </c>
      <c r="T51">
        <v>0</v>
      </c>
      <c r="U51">
        <v>0.63370000000000004</v>
      </c>
      <c r="V51">
        <v>-8.9999999999999998e-004</v>
      </c>
      <c r="W51">
        <v>0</v>
      </c>
      <c r="X51">
        <v>1545</v>
      </c>
    </row>
    <row r="52">
      <c r="A52" t="s">
        <v>72</v>
      </c>
      <c r="B52" t="s">
        <v>167</v>
      </c>
      <c r="C52" t="s">
        <v>72</v>
      </c>
      <c r="D52" t="s">
        <v>167</v>
      </c>
      <c r="E52">
        <v>1118.22</v>
      </c>
      <c r="F52">
        <v>0</v>
      </c>
      <c r="G52">
        <v>1928.5999999999999</v>
      </c>
      <c r="H52">
        <v>1935.8</v>
      </c>
      <c r="I52">
        <v>0</v>
      </c>
      <c r="J52">
        <v>0.47260000000000002</v>
      </c>
      <c r="K52">
        <v>0.999</v>
      </c>
      <c r="L52">
        <v>0</v>
      </c>
      <c r="M52">
        <v>6</v>
      </c>
      <c r="N52">
        <v>4050</v>
      </c>
      <c r="O52" t="s">
        <v>168</v>
      </c>
      <c r="P52">
        <v>0.26000000000000001</v>
      </c>
      <c r="Q52">
        <v>-6.5000000000000002e-002</v>
      </c>
      <c r="R52">
        <v>0.10000000000000001</v>
      </c>
      <c r="S52">
        <v>0.25</v>
      </c>
      <c r="T52">
        <v>4479</v>
      </c>
      <c r="U52">
        <v>0.62450000000000006</v>
      </c>
      <c r="V52">
        <v>-1.e-003</v>
      </c>
      <c r="W52">
        <v>0</v>
      </c>
      <c r="X52">
        <v>8873</v>
      </c>
    </row>
    <row r="53">
      <c r="A53" t="s">
        <v>72</v>
      </c>
      <c r="B53" t="s">
        <v>169</v>
      </c>
      <c r="C53" t="s">
        <v>72</v>
      </c>
      <c r="D53" t="s">
        <v>169</v>
      </c>
      <c r="E53">
        <v>0</v>
      </c>
      <c r="F53">
        <v>0</v>
      </c>
      <c r="G53">
        <v>1903.7</v>
      </c>
      <c r="H53">
        <v>1910.9000000000001</v>
      </c>
      <c r="I53">
        <v>0</v>
      </c>
      <c r="J53">
        <v>0.55979999999999996</v>
      </c>
      <c r="K53">
        <v>0.999</v>
      </c>
      <c r="L53">
        <v>0</v>
      </c>
      <c r="M53">
        <v>1</v>
      </c>
      <c r="N53">
        <v>4075</v>
      </c>
      <c r="O53" t="s">
        <v>170</v>
      </c>
      <c r="P53">
        <v>0.40000000000000002</v>
      </c>
      <c r="Q53">
        <v>0</v>
      </c>
      <c r="R53">
        <v>0.10000000000000001</v>
      </c>
      <c r="S53">
        <v>0.25</v>
      </c>
      <c r="T53">
        <v>0</v>
      </c>
      <c r="U53">
        <v>0.61519999999999997</v>
      </c>
      <c r="V53">
        <v>-1.e-003</v>
      </c>
      <c r="W53">
        <v>0</v>
      </c>
      <c r="X53">
        <v>3897</v>
      </c>
    </row>
    <row r="54">
      <c r="A54" t="s">
        <v>72</v>
      </c>
      <c r="B54" t="s">
        <v>171</v>
      </c>
      <c r="C54" t="s">
        <v>72</v>
      </c>
      <c r="D54" t="s">
        <v>171</v>
      </c>
      <c r="E54">
        <v>1814.48</v>
      </c>
      <c r="F54">
        <v>0</v>
      </c>
      <c r="G54">
        <v>1878.7</v>
      </c>
      <c r="H54">
        <v>1885.9000000000001</v>
      </c>
      <c r="I54">
        <v>0</v>
      </c>
      <c r="J54">
        <v>0</v>
      </c>
      <c r="K54">
        <v>0.999</v>
      </c>
      <c r="L54">
        <v>0</v>
      </c>
      <c r="M54">
        <v>58</v>
      </c>
      <c r="N54">
        <v>4100</v>
      </c>
      <c r="O54" t="s">
        <v>172</v>
      </c>
      <c r="P54">
        <v>0.19</v>
      </c>
      <c r="Q54">
        <v>-0.16</v>
      </c>
      <c r="R54">
        <v>0.10000000000000001</v>
      </c>
      <c r="S54">
        <v>0.29999999999999999</v>
      </c>
      <c r="T54">
        <v>208</v>
      </c>
      <c r="U54">
        <v>0.61280000000000001</v>
      </c>
      <c r="V54">
        <v>-1.1000000000000001e-003</v>
      </c>
      <c r="W54">
        <v>0</v>
      </c>
      <c r="X54">
        <v>14950</v>
      </c>
    </row>
    <row r="55">
      <c r="A55" t="s">
        <v>72</v>
      </c>
      <c r="B55" t="s">
        <v>173</v>
      </c>
      <c r="C55" t="s">
        <v>72</v>
      </c>
      <c r="D55" t="s">
        <v>173</v>
      </c>
      <c r="E55">
        <v>0</v>
      </c>
      <c r="F55">
        <v>0</v>
      </c>
      <c r="G55">
        <v>1853.8</v>
      </c>
      <c r="H55">
        <v>1861</v>
      </c>
      <c r="I55">
        <v>0</v>
      </c>
      <c r="J55">
        <v>0.53879999999999995</v>
      </c>
      <c r="K55">
        <v>0.99890000000000001</v>
      </c>
      <c r="L55">
        <v>0</v>
      </c>
      <c r="M55">
        <v>0</v>
      </c>
      <c r="N55">
        <v>4125</v>
      </c>
      <c r="O55" t="s">
        <v>174</v>
      </c>
      <c r="P55">
        <v>0.40000000000000002</v>
      </c>
      <c r="Q55">
        <v>0</v>
      </c>
      <c r="R55">
        <v>0.14999999999999999</v>
      </c>
      <c r="S55">
        <v>0.29999999999999999</v>
      </c>
      <c r="T55">
        <v>0</v>
      </c>
      <c r="U55">
        <v>0.60970000000000002</v>
      </c>
      <c r="V55">
        <v>-1.1000000000000001e-003</v>
      </c>
      <c r="W55">
        <v>0</v>
      </c>
      <c r="X55">
        <v>3617</v>
      </c>
    </row>
    <row r="56">
      <c r="A56" t="s">
        <v>72</v>
      </c>
      <c r="B56" t="s">
        <v>175</v>
      </c>
      <c r="C56" t="s">
        <v>72</v>
      </c>
      <c r="D56" t="s">
        <v>175</v>
      </c>
      <c r="E56">
        <v>1870.4400000000001</v>
      </c>
      <c r="F56">
        <v>0</v>
      </c>
      <c r="G56">
        <v>1828.9000000000001</v>
      </c>
      <c r="H56">
        <v>1836.0999999999999</v>
      </c>
      <c r="I56">
        <v>0</v>
      </c>
      <c r="J56">
        <v>0.55910000000000004</v>
      </c>
      <c r="K56">
        <v>0.99890000000000001</v>
      </c>
      <c r="L56">
        <v>0</v>
      </c>
      <c r="M56">
        <v>57</v>
      </c>
      <c r="N56">
        <v>4150</v>
      </c>
      <c r="O56" t="s">
        <v>176</v>
      </c>
      <c r="P56">
        <v>0.23000000000000001</v>
      </c>
      <c r="Q56">
        <v>-0.14499999999999999</v>
      </c>
      <c r="R56">
        <v>0.14999999999999999</v>
      </c>
      <c r="S56">
        <v>0.29999999999999999</v>
      </c>
      <c r="T56">
        <v>200</v>
      </c>
      <c r="U56">
        <v>0.60040000000000004</v>
      </c>
      <c r="V56">
        <v>-1.1000000000000001e-003</v>
      </c>
      <c r="W56">
        <v>0</v>
      </c>
      <c r="X56">
        <v>3027</v>
      </c>
    </row>
    <row r="57">
      <c r="A57" t="s">
        <v>72</v>
      </c>
      <c r="B57" t="s">
        <v>177</v>
      </c>
      <c r="C57" t="s">
        <v>72</v>
      </c>
      <c r="D57" t="s">
        <v>177</v>
      </c>
      <c r="E57">
        <v>1730.6800000000001</v>
      </c>
      <c r="F57">
        <v>0</v>
      </c>
      <c r="G57">
        <v>1803.9000000000001</v>
      </c>
      <c r="H57">
        <v>1811.0999999999999</v>
      </c>
      <c r="I57">
        <v>0</v>
      </c>
      <c r="J57">
        <v>0.51780000000000004</v>
      </c>
      <c r="K57">
        <v>0.99880000000000002</v>
      </c>
      <c r="L57">
        <v>0</v>
      </c>
      <c r="M57">
        <v>1</v>
      </c>
      <c r="N57">
        <v>4175</v>
      </c>
      <c r="O57" t="s">
        <v>178</v>
      </c>
      <c r="P57">
        <v>0.45000000000000001</v>
      </c>
      <c r="Q57">
        <v>0</v>
      </c>
      <c r="R57">
        <v>0.14999999999999999</v>
      </c>
      <c r="S57">
        <v>0.29999999999999999</v>
      </c>
      <c r="T57">
        <v>0</v>
      </c>
      <c r="U57">
        <v>0.59119999999999995</v>
      </c>
      <c r="V57">
        <v>-1.1999999999999999e-003</v>
      </c>
      <c r="W57">
        <v>0</v>
      </c>
      <c r="X57">
        <v>1288</v>
      </c>
    </row>
    <row r="58">
      <c r="A58" t="s">
        <v>72</v>
      </c>
      <c r="B58" t="s">
        <v>179</v>
      </c>
      <c r="C58" t="s">
        <v>72</v>
      </c>
      <c r="D58" t="s">
        <v>179</v>
      </c>
      <c r="E58">
        <v>1701.8699999999999</v>
      </c>
      <c r="F58">
        <v>0</v>
      </c>
      <c r="G58">
        <v>1779</v>
      </c>
      <c r="H58">
        <v>1786.2</v>
      </c>
      <c r="I58">
        <v>0</v>
      </c>
      <c r="J58">
        <v>0.53949999999999998</v>
      </c>
      <c r="K58">
        <v>0.99880000000000002</v>
      </c>
      <c r="L58">
        <v>0</v>
      </c>
      <c r="M58">
        <v>608</v>
      </c>
      <c r="N58">
        <v>4200</v>
      </c>
      <c r="O58" t="s">
        <v>180</v>
      </c>
      <c r="P58">
        <v>0.44</v>
      </c>
      <c r="Q58">
        <v>0</v>
      </c>
      <c r="R58">
        <v>0.14999999999999999</v>
      </c>
      <c r="S58">
        <v>0.29999999999999999</v>
      </c>
      <c r="T58">
        <v>0</v>
      </c>
      <c r="U58">
        <v>0.58209999999999995</v>
      </c>
      <c r="V58">
        <v>-1.1999999999999999e-003</v>
      </c>
      <c r="W58">
        <v>0</v>
      </c>
      <c r="X58">
        <v>27904</v>
      </c>
    </row>
    <row r="59">
      <c r="A59" t="s">
        <v>72</v>
      </c>
      <c r="B59" t="s">
        <v>181</v>
      </c>
      <c r="C59" t="s">
        <v>72</v>
      </c>
      <c r="D59" t="s">
        <v>181</v>
      </c>
      <c r="E59">
        <v>1052.7</v>
      </c>
      <c r="F59">
        <v>0</v>
      </c>
      <c r="G59">
        <v>1754</v>
      </c>
      <c r="H59">
        <v>1761.2</v>
      </c>
      <c r="I59">
        <v>0</v>
      </c>
      <c r="J59">
        <v>0.49669999999999997</v>
      </c>
      <c r="K59">
        <v>0.99870000000000003</v>
      </c>
      <c r="L59">
        <v>0</v>
      </c>
      <c r="M59">
        <v>10</v>
      </c>
      <c r="N59">
        <v>4225</v>
      </c>
      <c r="O59" t="s">
        <v>182</v>
      </c>
      <c r="P59">
        <v>0.25</v>
      </c>
      <c r="Q59">
        <v>-0.17499999999999999</v>
      </c>
      <c r="R59">
        <v>0.14999999999999999</v>
      </c>
      <c r="S59">
        <v>0.29999999999999999</v>
      </c>
      <c r="T59">
        <v>310</v>
      </c>
      <c r="U59">
        <v>0.57310000000000005</v>
      </c>
      <c r="V59">
        <v>-1.2999999999999999e-003</v>
      </c>
      <c r="W59">
        <v>0</v>
      </c>
      <c r="X59">
        <v>3191</v>
      </c>
    </row>
    <row r="60">
      <c r="A60" t="s">
        <v>72</v>
      </c>
      <c r="B60" t="s">
        <v>183</v>
      </c>
      <c r="C60" t="s">
        <v>72</v>
      </c>
      <c r="D60" t="s">
        <v>183</v>
      </c>
      <c r="E60">
        <v>884.90999999999997</v>
      </c>
      <c r="F60">
        <v>0</v>
      </c>
      <c r="G60">
        <v>1729.0999999999999</v>
      </c>
      <c r="H60">
        <v>1736.3</v>
      </c>
      <c r="I60">
        <v>0</v>
      </c>
      <c r="J60">
        <v>0.52010000000000001</v>
      </c>
      <c r="K60">
        <v>0.99870000000000003</v>
      </c>
      <c r="L60">
        <v>0</v>
      </c>
      <c r="M60">
        <v>103</v>
      </c>
      <c r="N60">
        <v>4250</v>
      </c>
      <c r="O60" t="s">
        <v>184</v>
      </c>
      <c r="P60">
        <v>0.5</v>
      </c>
      <c r="Q60">
        <v>0</v>
      </c>
      <c r="R60">
        <v>0.14999999999999999</v>
      </c>
      <c r="S60">
        <v>0.34999999999999998</v>
      </c>
      <c r="T60">
        <v>0</v>
      </c>
      <c r="U60">
        <v>0.56950000000000001</v>
      </c>
      <c r="V60">
        <v>-1.2999999999999999e-003</v>
      </c>
      <c r="W60">
        <v>0</v>
      </c>
      <c r="X60">
        <v>17131</v>
      </c>
    </row>
    <row r="61">
      <c r="A61" t="s">
        <v>72</v>
      </c>
      <c r="B61" t="s">
        <v>185</v>
      </c>
      <c r="C61" t="s">
        <v>72</v>
      </c>
      <c r="D61" t="s">
        <v>185</v>
      </c>
      <c r="E61">
        <v>1545.76</v>
      </c>
      <c r="F61">
        <v>0</v>
      </c>
      <c r="G61">
        <v>1704.2</v>
      </c>
      <c r="H61">
        <v>1711.4000000000001</v>
      </c>
      <c r="I61">
        <v>0</v>
      </c>
      <c r="J61">
        <v>0.5302</v>
      </c>
      <c r="K61">
        <v>0.99860000000000004</v>
      </c>
      <c r="L61">
        <v>0</v>
      </c>
      <c r="M61">
        <v>2</v>
      </c>
      <c r="N61">
        <v>4275</v>
      </c>
      <c r="O61" t="s">
        <v>186</v>
      </c>
      <c r="P61">
        <v>0.29999999999999999</v>
      </c>
      <c r="Q61">
        <v>-0.17499999999999999</v>
      </c>
      <c r="R61">
        <v>0.20000000000000001</v>
      </c>
      <c r="S61">
        <v>0.34999999999999998</v>
      </c>
      <c r="T61">
        <v>1</v>
      </c>
      <c r="U61">
        <v>0.56479999999999997</v>
      </c>
      <c r="V61">
        <v>-1.4e-003</v>
      </c>
      <c r="W61">
        <v>0</v>
      </c>
      <c r="X61">
        <v>5186</v>
      </c>
    </row>
    <row r="62">
      <c r="A62" t="s">
        <v>72</v>
      </c>
      <c r="B62" t="s">
        <v>187</v>
      </c>
      <c r="C62" t="s">
        <v>72</v>
      </c>
      <c r="D62" t="s">
        <v>187</v>
      </c>
      <c r="E62">
        <v>0</v>
      </c>
      <c r="F62">
        <v>0</v>
      </c>
      <c r="G62">
        <v>1689.2</v>
      </c>
      <c r="H62">
        <v>1696.4000000000001</v>
      </c>
      <c r="I62">
        <v>0</v>
      </c>
      <c r="J62">
        <v>0.51359999999999995</v>
      </c>
      <c r="K62">
        <v>0.99860000000000004</v>
      </c>
      <c r="L62">
        <v>0</v>
      </c>
      <c r="M62">
        <v>0</v>
      </c>
      <c r="N62">
        <v>4290</v>
      </c>
      <c r="O62" t="s">
        <v>188</v>
      </c>
      <c r="P62">
        <v>0.55000000000000004</v>
      </c>
      <c r="Q62">
        <v>0</v>
      </c>
      <c r="R62">
        <v>0.20000000000000001</v>
      </c>
      <c r="S62">
        <v>0.34999999999999998</v>
      </c>
      <c r="T62">
        <v>0</v>
      </c>
      <c r="U62">
        <v>0.55959999999999999</v>
      </c>
      <c r="V62">
        <v>-1.4e-003</v>
      </c>
      <c r="W62">
        <v>0</v>
      </c>
      <c r="X62">
        <v>486</v>
      </c>
    </row>
    <row r="63">
      <c r="A63" t="s">
        <v>72</v>
      </c>
      <c r="B63" t="s">
        <v>189</v>
      </c>
      <c r="C63" t="s">
        <v>72</v>
      </c>
      <c r="D63" t="s">
        <v>189</v>
      </c>
      <c r="E63">
        <v>1604.79</v>
      </c>
      <c r="F63">
        <v>0</v>
      </c>
      <c r="G63">
        <v>1679.2</v>
      </c>
      <c r="H63">
        <v>1686.4000000000001</v>
      </c>
      <c r="I63">
        <v>0</v>
      </c>
      <c r="J63">
        <v>0.50090000000000001</v>
      </c>
      <c r="K63">
        <v>0.99850000000000005</v>
      </c>
      <c r="L63">
        <v>0</v>
      </c>
      <c r="M63">
        <v>975</v>
      </c>
      <c r="N63">
        <v>4300</v>
      </c>
      <c r="O63" t="s">
        <v>190</v>
      </c>
      <c r="P63">
        <v>0.29999999999999999</v>
      </c>
      <c r="Q63">
        <v>-0.17499999999999999</v>
      </c>
      <c r="R63">
        <v>0.20000000000000001</v>
      </c>
      <c r="S63">
        <v>0.34999999999999998</v>
      </c>
      <c r="T63">
        <v>11</v>
      </c>
      <c r="U63">
        <v>0.55600000000000005</v>
      </c>
      <c r="V63">
        <v>-1.5e-003</v>
      </c>
      <c r="W63">
        <v>0</v>
      </c>
      <c r="X63">
        <v>15429</v>
      </c>
    </row>
    <row r="64">
      <c r="A64" t="s">
        <v>72</v>
      </c>
      <c r="B64" t="s">
        <v>191</v>
      </c>
      <c r="C64" t="s">
        <v>72</v>
      </c>
      <c r="D64" t="s">
        <v>191</v>
      </c>
      <c r="E64">
        <v>0</v>
      </c>
      <c r="F64">
        <v>0</v>
      </c>
      <c r="G64">
        <v>1669.2</v>
      </c>
      <c r="H64">
        <v>1676.4000000000001</v>
      </c>
      <c r="I64">
        <v>0</v>
      </c>
      <c r="J64">
        <v>0.4859</v>
      </c>
      <c r="K64">
        <v>0.99850000000000005</v>
      </c>
      <c r="L64">
        <v>0</v>
      </c>
      <c r="M64">
        <v>0</v>
      </c>
      <c r="N64">
        <v>4310</v>
      </c>
      <c r="O64" t="s">
        <v>192</v>
      </c>
      <c r="P64">
        <v>0.84999999999999998</v>
      </c>
      <c r="Q64">
        <v>0</v>
      </c>
      <c r="R64">
        <v>0.20000000000000001</v>
      </c>
      <c r="S64">
        <v>0.34999999999999998</v>
      </c>
      <c r="T64">
        <v>0</v>
      </c>
      <c r="U64">
        <v>0.5524</v>
      </c>
      <c r="V64">
        <v>-1.5e-003</v>
      </c>
      <c r="W64">
        <v>0</v>
      </c>
      <c r="X64">
        <v>425</v>
      </c>
    </row>
    <row r="65">
      <c r="A65" t="s">
        <v>72</v>
      </c>
      <c r="B65" t="s">
        <v>193</v>
      </c>
      <c r="C65" t="s">
        <v>72</v>
      </c>
      <c r="D65" t="s">
        <v>193</v>
      </c>
      <c r="E65">
        <v>0</v>
      </c>
      <c r="F65">
        <v>0</v>
      </c>
      <c r="G65">
        <v>1659.3</v>
      </c>
      <c r="H65">
        <v>1666.5</v>
      </c>
      <c r="I65">
        <v>0</v>
      </c>
      <c r="J65">
        <v>0.51649999999999996</v>
      </c>
      <c r="K65">
        <v>0.99850000000000005</v>
      </c>
      <c r="L65">
        <v>0</v>
      </c>
      <c r="M65">
        <v>0</v>
      </c>
      <c r="N65">
        <v>4320</v>
      </c>
      <c r="O65" t="s">
        <v>194</v>
      </c>
      <c r="P65">
        <v>0.55000000000000004</v>
      </c>
      <c r="Q65">
        <v>0</v>
      </c>
      <c r="R65">
        <v>0.20000000000000001</v>
      </c>
      <c r="S65">
        <v>0.34999999999999998</v>
      </c>
      <c r="T65">
        <v>0</v>
      </c>
      <c r="U65">
        <v>0.54879999999999995</v>
      </c>
      <c r="V65">
        <v>-1.5e-003</v>
      </c>
      <c r="W65">
        <v>0</v>
      </c>
      <c r="X65">
        <v>385</v>
      </c>
    </row>
    <row r="66">
      <c r="A66" t="s">
        <v>72</v>
      </c>
      <c r="B66" t="s">
        <v>195</v>
      </c>
      <c r="C66" t="s">
        <v>72</v>
      </c>
      <c r="D66" t="s">
        <v>195</v>
      </c>
      <c r="E66">
        <v>0</v>
      </c>
      <c r="F66">
        <v>0</v>
      </c>
      <c r="G66">
        <v>1654.3</v>
      </c>
      <c r="H66">
        <v>1661.5</v>
      </c>
      <c r="I66">
        <v>0</v>
      </c>
      <c r="J66">
        <v>0.51139999999999997</v>
      </c>
      <c r="K66">
        <v>0.99850000000000005</v>
      </c>
      <c r="L66">
        <v>0</v>
      </c>
      <c r="M66">
        <v>0</v>
      </c>
      <c r="N66">
        <v>4325</v>
      </c>
      <c r="O66" t="s">
        <v>196</v>
      </c>
      <c r="P66">
        <v>0.34999999999999998</v>
      </c>
      <c r="Q66">
        <v>-0.14999999999999999</v>
      </c>
      <c r="R66">
        <v>0.20000000000000001</v>
      </c>
      <c r="S66">
        <v>0.34999999999999998</v>
      </c>
      <c r="T66">
        <v>764</v>
      </c>
      <c r="U66">
        <v>0.54700000000000004</v>
      </c>
      <c r="V66">
        <v>-1.5e-003</v>
      </c>
      <c r="W66">
        <v>0</v>
      </c>
      <c r="X66">
        <v>4455</v>
      </c>
    </row>
    <row r="67">
      <c r="A67" t="s">
        <v>72</v>
      </c>
      <c r="B67" t="s">
        <v>197</v>
      </c>
      <c r="C67" t="s">
        <v>72</v>
      </c>
      <c r="D67" t="s">
        <v>197</v>
      </c>
      <c r="E67">
        <v>0</v>
      </c>
      <c r="F67">
        <v>0</v>
      </c>
      <c r="G67">
        <v>1649.3</v>
      </c>
      <c r="H67">
        <v>1656.5</v>
      </c>
      <c r="I67">
        <v>0</v>
      </c>
      <c r="J67">
        <v>0.50609999999999999</v>
      </c>
      <c r="K67">
        <v>0.99850000000000005</v>
      </c>
      <c r="L67">
        <v>0</v>
      </c>
      <c r="M67">
        <v>0</v>
      </c>
      <c r="N67">
        <v>4330</v>
      </c>
      <c r="O67" t="s">
        <v>198</v>
      </c>
      <c r="P67">
        <v>0.59999999999999998</v>
      </c>
      <c r="Q67">
        <v>0</v>
      </c>
      <c r="R67">
        <v>0.20000000000000001</v>
      </c>
      <c r="S67">
        <v>0.34999999999999998</v>
      </c>
      <c r="T67">
        <v>0</v>
      </c>
      <c r="U67">
        <v>0.54520000000000002</v>
      </c>
      <c r="V67">
        <v>-1.5e-003</v>
      </c>
      <c r="W67">
        <v>0</v>
      </c>
      <c r="X67">
        <v>246</v>
      </c>
    </row>
    <row r="68">
      <c r="A68" t="s">
        <v>72</v>
      </c>
      <c r="B68" t="s">
        <v>199</v>
      </c>
      <c r="C68" t="s">
        <v>72</v>
      </c>
      <c r="D68" t="s">
        <v>199</v>
      </c>
      <c r="E68">
        <v>0</v>
      </c>
      <c r="F68">
        <v>0</v>
      </c>
      <c r="G68">
        <v>1639.3</v>
      </c>
      <c r="H68">
        <v>1646.5</v>
      </c>
      <c r="I68">
        <v>0</v>
      </c>
      <c r="J68">
        <v>0.49480000000000002</v>
      </c>
      <c r="K68">
        <v>0.99839999999999995</v>
      </c>
      <c r="L68">
        <v>0</v>
      </c>
      <c r="M68">
        <v>0</v>
      </c>
      <c r="N68">
        <v>4340</v>
      </c>
      <c r="O68" t="s">
        <v>200</v>
      </c>
      <c r="P68">
        <v>1.2</v>
      </c>
      <c r="Q68">
        <v>0</v>
      </c>
      <c r="R68">
        <v>0.20000000000000001</v>
      </c>
      <c r="S68">
        <v>0.40000000000000002</v>
      </c>
      <c r="T68">
        <v>0</v>
      </c>
      <c r="U68">
        <v>0.54549999999999998</v>
      </c>
      <c r="V68">
        <v>-1.6000000000000001e-003</v>
      </c>
      <c r="W68">
        <v>0</v>
      </c>
      <c r="X68">
        <v>746</v>
      </c>
    </row>
    <row r="69">
      <c r="A69" t="s">
        <v>72</v>
      </c>
      <c r="B69" t="s">
        <v>201</v>
      </c>
      <c r="C69" t="s">
        <v>72</v>
      </c>
      <c r="D69" t="s">
        <v>201</v>
      </c>
      <c r="E69">
        <v>1618.71</v>
      </c>
      <c r="F69">
        <v>0</v>
      </c>
      <c r="G69">
        <v>1629.3</v>
      </c>
      <c r="H69">
        <v>1636.5</v>
      </c>
      <c r="I69">
        <v>0</v>
      </c>
      <c r="J69">
        <v>0.4819</v>
      </c>
      <c r="K69">
        <v>0.99839999999999995</v>
      </c>
      <c r="L69">
        <v>0</v>
      </c>
      <c r="M69">
        <v>100</v>
      </c>
      <c r="N69">
        <v>4350</v>
      </c>
      <c r="O69" t="s">
        <v>202</v>
      </c>
      <c r="P69">
        <v>0.34999999999999998</v>
      </c>
      <c r="Q69">
        <v>-0.17499999999999999</v>
      </c>
      <c r="R69">
        <v>0.20000000000000001</v>
      </c>
      <c r="S69">
        <v>0.40000000000000002</v>
      </c>
      <c r="T69">
        <v>2</v>
      </c>
      <c r="U69">
        <v>0.5423</v>
      </c>
      <c r="V69">
        <v>-1.6000000000000001e-003</v>
      </c>
      <c r="W69">
        <v>0</v>
      </c>
      <c r="X69">
        <v>4797</v>
      </c>
    </row>
    <row r="70">
      <c r="A70" t="s">
        <v>72</v>
      </c>
      <c r="B70" t="s">
        <v>203</v>
      </c>
      <c r="C70" t="s">
        <v>72</v>
      </c>
      <c r="D70" t="s">
        <v>203</v>
      </c>
      <c r="E70">
        <v>0</v>
      </c>
      <c r="F70">
        <v>0</v>
      </c>
      <c r="G70">
        <v>1619.4000000000001</v>
      </c>
      <c r="H70">
        <v>1626.5999999999999</v>
      </c>
      <c r="I70">
        <v>0</v>
      </c>
      <c r="J70">
        <v>0.50739999999999996</v>
      </c>
      <c r="K70">
        <v>0.99839999999999995</v>
      </c>
      <c r="L70">
        <v>0</v>
      </c>
      <c r="M70">
        <v>0</v>
      </c>
      <c r="N70">
        <v>4360</v>
      </c>
      <c r="O70" t="s">
        <v>204</v>
      </c>
      <c r="P70">
        <v>1.1499999999999999</v>
      </c>
      <c r="Q70">
        <v>0</v>
      </c>
      <c r="R70">
        <v>0.20000000000000001</v>
      </c>
      <c r="S70">
        <v>0.40000000000000002</v>
      </c>
      <c r="T70">
        <v>0</v>
      </c>
      <c r="U70">
        <v>0.53869999999999996</v>
      </c>
      <c r="V70">
        <v>-1.6000000000000001e-003</v>
      </c>
      <c r="W70">
        <v>0</v>
      </c>
      <c r="X70">
        <v>423</v>
      </c>
    </row>
    <row r="71">
      <c r="A71" t="s">
        <v>72</v>
      </c>
      <c r="B71" t="s">
        <v>205</v>
      </c>
      <c r="C71" t="s">
        <v>72</v>
      </c>
      <c r="D71" t="s">
        <v>205</v>
      </c>
      <c r="E71">
        <v>0</v>
      </c>
      <c r="F71">
        <v>0</v>
      </c>
      <c r="G71">
        <v>1609.4000000000001</v>
      </c>
      <c r="H71">
        <v>1616.5999999999999</v>
      </c>
      <c r="I71">
        <v>0</v>
      </c>
      <c r="J71">
        <v>0.49780000000000002</v>
      </c>
      <c r="K71">
        <v>0.99829999999999997</v>
      </c>
      <c r="L71">
        <v>0</v>
      </c>
      <c r="M71">
        <v>0</v>
      </c>
      <c r="N71">
        <v>4370</v>
      </c>
      <c r="O71" t="s">
        <v>206</v>
      </c>
      <c r="P71">
        <v>0.59999999999999998</v>
      </c>
      <c r="Q71">
        <v>0</v>
      </c>
      <c r="R71">
        <v>0.25</v>
      </c>
      <c r="S71">
        <v>0.40000000000000002</v>
      </c>
      <c r="T71">
        <v>0</v>
      </c>
      <c r="U71">
        <v>0.53900000000000003</v>
      </c>
      <c r="V71">
        <v>-1.6999999999999999e-003</v>
      </c>
      <c r="W71">
        <v>0</v>
      </c>
      <c r="X71">
        <v>220</v>
      </c>
    </row>
    <row r="72">
      <c r="A72" t="s">
        <v>72</v>
      </c>
      <c r="B72" t="s">
        <v>207</v>
      </c>
      <c r="C72" t="s">
        <v>72</v>
      </c>
      <c r="D72" t="s">
        <v>207</v>
      </c>
      <c r="E72">
        <v>1344</v>
      </c>
      <c r="F72">
        <v>0</v>
      </c>
      <c r="G72">
        <v>1604.4000000000001</v>
      </c>
      <c r="H72">
        <v>1611.5999999999999</v>
      </c>
      <c r="I72">
        <v>0</v>
      </c>
      <c r="J72">
        <v>0.49280000000000002</v>
      </c>
      <c r="K72">
        <v>0.99829999999999997</v>
      </c>
      <c r="L72">
        <v>0</v>
      </c>
      <c r="M72">
        <v>2</v>
      </c>
      <c r="N72">
        <v>4375</v>
      </c>
      <c r="O72" t="s">
        <v>208</v>
      </c>
      <c r="P72">
        <v>0.34999999999999998</v>
      </c>
      <c r="Q72">
        <v>-0.17499999999999999</v>
      </c>
      <c r="R72">
        <v>0.25</v>
      </c>
      <c r="S72">
        <v>0.40000000000000002</v>
      </c>
      <c r="T72">
        <v>1</v>
      </c>
      <c r="U72">
        <v>0.53720000000000001</v>
      </c>
      <c r="V72">
        <v>-1.6999999999999999e-003</v>
      </c>
      <c r="W72">
        <v>0</v>
      </c>
      <c r="X72">
        <v>6760</v>
      </c>
    </row>
    <row r="73">
      <c r="A73" t="s">
        <v>72</v>
      </c>
      <c r="B73" t="s">
        <v>209</v>
      </c>
      <c r="C73" t="s">
        <v>72</v>
      </c>
      <c r="D73" t="s">
        <v>209</v>
      </c>
      <c r="E73">
        <v>0</v>
      </c>
      <c r="F73">
        <v>0</v>
      </c>
      <c r="G73">
        <v>1599.4000000000001</v>
      </c>
      <c r="H73">
        <v>1606.5999999999999</v>
      </c>
      <c r="I73">
        <v>0</v>
      </c>
      <c r="J73">
        <v>0.48749999999999999</v>
      </c>
      <c r="K73">
        <v>0.99829999999999997</v>
      </c>
      <c r="L73">
        <v>0</v>
      </c>
      <c r="M73">
        <v>0</v>
      </c>
      <c r="N73">
        <v>4380</v>
      </c>
      <c r="O73" t="s">
        <v>210</v>
      </c>
      <c r="P73">
        <v>0.59999999999999998</v>
      </c>
      <c r="Q73">
        <v>0</v>
      </c>
      <c r="R73">
        <v>0.25</v>
      </c>
      <c r="S73">
        <v>0.40000000000000002</v>
      </c>
      <c r="T73">
        <v>0</v>
      </c>
      <c r="U73">
        <v>0.53539999999999999</v>
      </c>
      <c r="V73">
        <v>-1.6999999999999999e-003</v>
      </c>
      <c r="W73">
        <v>0</v>
      </c>
      <c r="X73">
        <v>244</v>
      </c>
    </row>
    <row r="74">
      <c r="A74" t="s">
        <v>72</v>
      </c>
      <c r="B74" t="s">
        <v>211</v>
      </c>
      <c r="C74" t="s">
        <v>72</v>
      </c>
      <c r="D74" t="s">
        <v>211</v>
      </c>
      <c r="E74">
        <v>0</v>
      </c>
      <c r="F74">
        <v>0</v>
      </c>
      <c r="G74">
        <v>1589.4000000000001</v>
      </c>
      <c r="H74">
        <v>1596.7</v>
      </c>
      <c r="I74">
        <v>0</v>
      </c>
      <c r="J74">
        <v>0.49349999999999999</v>
      </c>
      <c r="K74">
        <v>0.99829999999999997</v>
      </c>
      <c r="L74">
        <v>0</v>
      </c>
      <c r="M74">
        <v>14</v>
      </c>
      <c r="N74">
        <v>4390</v>
      </c>
      <c r="O74" t="s">
        <v>212</v>
      </c>
      <c r="P74">
        <v>2</v>
      </c>
      <c r="Q74">
        <v>0</v>
      </c>
      <c r="R74">
        <v>0.25</v>
      </c>
      <c r="S74">
        <v>0.40000000000000002</v>
      </c>
      <c r="T74">
        <v>0</v>
      </c>
      <c r="U74">
        <v>0.53169999999999995</v>
      </c>
      <c r="V74">
        <v>-1.6999999999999999e-003</v>
      </c>
      <c r="W74">
        <v>0</v>
      </c>
      <c r="X74">
        <v>471</v>
      </c>
    </row>
    <row r="75">
      <c r="A75" t="s">
        <v>72</v>
      </c>
      <c r="B75" t="s">
        <v>213</v>
      </c>
      <c r="C75" t="s">
        <v>72</v>
      </c>
      <c r="D75" t="s">
        <v>213</v>
      </c>
      <c r="E75">
        <v>1576.9300000000001</v>
      </c>
      <c r="F75">
        <v>0</v>
      </c>
      <c r="G75">
        <v>1579.5</v>
      </c>
      <c r="H75">
        <v>1586.7</v>
      </c>
      <c r="I75">
        <v>0</v>
      </c>
      <c r="J75">
        <v>0.49790000000000001</v>
      </c>
      <c r="K75">
        <v>0.99819999999999998</v>
      </c>
      <c r="L75">
        <v>0</v>
      </c>
      <c r="M75">
        <v>1472</v>
      </c>
      <c r="N75">
        <v>4400</v>
      </c>
      <c r="O75" t="s">
        <v>214</v>
      </c>
      <c r="P75">
        <v>0.40000000000000002</v>
      </c>
      <c r="Q75">
        <v>-0.17499999999999999</v>
      </c>
      <c r="R75">
        <v>0.25</v>
      </c>
      <c r="S75">
        <v>0.40000000000000002</v>
      </c>
      <c r="T75">
        <v>1</v>
      </c>
      <c r="U75">
        <v>0.5282</v>
      </c>
      <c r="V75">
        <v>-1.8e-003</v>
      </c>
      <c r="W75">
        <v>0</v>
      </c>
      <c r="X75">
        <v>19742</v>
      </c>
    </row>
    <row r="76">
      <c r="A76" t="s">
        <v>72</v>
      </c>
      <c r="B76" t="s">
        <v>215</v>
      </c>
      <c r="C76" t="s">
        <v>72</v>
      </c>
      <c r="D76" t="s">
        <v>215</v>
      </c>
      <c r="E76">
        <v>0</v>
      </c>
      <c r="F76">
        <v>0</v>
      </c>
      <c r="G76">
        <v>1569.5</v>
      </c>
      <c r="H76">
        <v>1576.7</v>
      </c>
      <c r="I76">
        <v>0</v>
      </c>
      <c r="J76">
        <v>0.48899999999999999</v>
      </c>
      <c r="K76">
        <v>0.99819999999999998</v>
      </c>
      <c r="L76">
        <v>0</v>
      </c>
      <c r="M76">
        <v>0</v>
      </c>
      <c r="N76">
        <v>4410</v>
      </c>
      <c r="O76" t="s">
        <v>216</v>
      </c>
      <c r="P76">
        <v>0.65000000000000002</v>
      </c>
      <c r="Q76">
        <v>0</v>
      </c>
      <c r="R76">
        <v>0.25</v>
      </c>
      <c r="S76">
        <v>0.40000000000000002</v>
      </c>
      <c r="T76">
        <v>0</v>
      </c>
      <c r="U76">
        <v>0.52459999999999996</v>
      </c>
      <c r="V76">
        <v>-1.8e-003</v>
      </c>
      <c r="W76">
        <v>0</v>
      </c>
      <c r="X76">
        <v>524</v>
      </c>
    </row>
    <row r="77">
      <c r="A77" t="s">
        <v>72</v>
      </c>
      <c r="B77" t="s">
        <v>217</v>
      </c>
      <c r="C77" t="s">
        <v>72</v>
      </c>
      <c r="D77" t="s">
        <v>217</v>
      </c>
      <c r="E77">
        <v>0</v>
      </c>
      <c r="F77">
        <v>0</v>
      </c>
      <c r="G77">
        <v>1559.5</v>
      </c>
      <c r="H77">
        <v>1566.7</v>
      </c>
      <c r="I77">
        <v>0</v>
      </c>
      <c r="J77">
        <v>0.47939999999999999</v>
      </c>
      <c r="K77">
        <v>0.99819999999999998</v>
      </c>
      <c r="L77">
        <v>0</v>
      </c>
      <c r="M77">
        <v>0</v>
      </c>
      <c r="N77">
        <v>4420</v>
      </c>
      <c r="O77" t="s">
        <v>218</v>
      </c>
      <c r="P77">
        <v>0.65000000000000002</v>
      </c>
      <c r="Q77">
        <v>0</v>
      </c>
      <c r="R77">
        <v>0.25</v>
      </c>
      <c r="S77">
        <v>0.40000000000000002</v>
      </c>
      <c r="T77">
        <v>0</v>
      </c>
      <c r="U77">
        <v>0.52100000000000002</v>
      </c>
      <c r="V77">
        <v>-1.8e-003</v>
      </c>
      <c r="W77">
        <v>0</v>
      </c>
      <c r="X77">
        <v>296</v>
      </c>
    </row>
    <row r="78">
      <c r="A78" t="s">
        <v>72</v>
      </c>
      <c r="B78" t="s">
        <v>219</v>
      </c>
      <c r="C78" t="s">
        <v>72</v>
      </c>
      <c r="D78" t="s">
        <v>219</v>
      </c>
      <c r="E78">
        <v>797.28999999999996</v>
      </c>
      <c r="F78">
        <v>0</v>
      </c>
      <c r="G78">
        <v>1554.5</v>
      </c>
      <c r="H78">
        <v>1561.8</v>
      </c>
      <c r="I78">
        <v>0</v>
      </c>
      <c r="J78">
        <v>0.48870000000000002</v>
      </c>
      <c r="K78">
        <v>0.99819999999999998</v>
      </c>
      <c r="L78">
        <v>0</v>
      </c>
      <c r="M78">
        <v>23</v>
      </c>
      <c r="N78">
        <v>4425</v>
      </c>
      <c r="O78" t="s">
        <v>220</v>
      </c>
      <c r="P78">
        <v>0.40000000000000002</v>
      </c>
      <c r="Q78">
        <v>-0.17499999999999999</v>
      </c>
      <c r="R78">
        <v>0.25</v>
      </c>
      <c r="S78">
        <v>0.45000000000000001</v>
      </c>
      <c r="T78">
        <v>1</v>
      </c>
      <c r="U78">
        <v>0.52239999999999998</v>
      </c>
      <c r="V78">
        <v>-1.8e-003</v>
      </c>
      <c r="W78">
        <v>0</v>
      </c>
      <c r="X78">
        <v>1196</v>
      </c>
    </row>
    <row r="79">
      <c r="A79" t="s">
        <v>72</v>
      </c>
      <c r="B79" t="s">
        <v>221</v>
      </c>
      <c r="C79" t="s">
        <v>72</v>
      </c>
      <c r="D79" t="s">
        <v>221</v>
      </c>
      <c r="E79">
        <v>0</v>
      </c>
      <c r="F79">
        <v>0</v>
      </c>
      <c r="G79">
        <v>1549.5</v>
      </c>
      <c r="H79">
        <v>1556.8</v>
      </c>
      <c r="I79">
        <v>0</v>
      </c>
      <c r="J79">
        <v>0.48430000000000001</v>
      </c>
      <c r="K79">
        <v>0.99809999999999999</v>
      </c>
      <c r="L79">
        <v>0</v>
      </c>
      <c r="M79">
        <v>0</v>
      </c>
      <c r="N79">
        <v>4430</v>
      </c>
      <c r="O79" t="s">
        <v>222</v>
      </c>
      <c r="P79">
        <v>0.65000000000000002</v>
      </c>
      <c r="Q79">
        <v>0</v>
      </c>
      <c r="R79">
        <v>0.25</v>
      </c>
      <c r="S79">
        <v>0.45000000000000001</v>
      </c>
      <c r="T79">
        <v>0</v>
      </c>
      <c r="U79">
        <v>0.52090000000000003</v>
      </c>
      <c r="V79">
        <v>-1.9e-003</v>
      </c>
      <c r="W79">
        <v>0</v>
      </c>
      <c r="X79">
        <v>218</v>
      </c>
    </row>
    <row r="80">
      <c r="A80" t="s">
        <v>72</v>
      </c>
      <c r="B80" t="s">
        <v>223</v>
      </c>
      <c r="C80" t="s">
        <v>72</v>
      </c>
      <c r="D80" t="s">
        <v>223</v>
      </c>
      <c r="E80">
        <v>932.70000000000005</v>
      </c>
      <c r="F80">
        <v>0</v>
      </c>
      <c r="G80">
        <v>1539.5999999999999</v>
      </c>
      <c r="H80">
        <v>1546.8</v>
      </c>
      <c r="I80">
        <v>0</v>
      </c>
      <c r="J80">
        <v>0.48799999999999999</v>
      </c>
      <c r="K80">
        <v>0.99809999999999999</v>
      </c>
      <c r="L80">
        <v>0</v>
      </c>
      <c r="M80">
        <v>10</v>
      </c>
      <c r="N80">
        <v>4440</v>
      </c>
      <c r="O80" t="s">
        <v>224</v>
      </c>
      <c r="P80">
        <v>0.65000000000000002</v>
      </c>
      <c r="Q80">
        <v>0</v>
      </c>
      <c r="R80">
        <v>0.25</v>
      </c>
      <c r="S80">
        <v>0.45000000000000001</v>
      </c>
      <c r="T80">
        <v>0</v>
      </c>
      <c r="U80">
        <v>0.51729999999999998</v>
      </c>
      <c r="V80">
        <v>-1.9e-003</v>
      </c>
      <c r="W80">
        <v>0</v>
      </c>
      <c r="X80">
        <v>565</v>
      </c>
    </row>
    <row r="81">
      <c r="A81" t="s">
        <v>72</v>
      </c>
      <c r="B81" t="s">
        <v>225</v>
      </c>
      <c r="C81" t="s">
        <v>72</v>
      </c>
      <c r="D81" t="s">
        <v>225</v>
      </c>
      <c r="E81">
        <v>1241.5999999999999</v>
      </c>
      <c r="F81">
        <v>0</v>
      </c>
      <c r="G81">
        <v>1529.5999999999999</v>
      </c>
      <c r="H81">
        <v>1536.8</v>
      </c>
      <c r="I81">
        <v>0</v>
      </c>
      <c r="J81">
        <v>0.47960000000000003</v>
      </c>
      <c r="K81">
        <v>0.99809999999999999</v>
      </c>
      <c r="L81">
        <v>0</v>
      </c>
      <c r="M81">
        <v>173</v>
      </c>
      <c r="N81">
        <v>4450</v>
      </c>
      <c r="O81" t="s">
        <v>226</v>
      </c>
      <c r="P81">
        <v>0.40000000000000002</v>
      </c>
      <c r="Q81">
        <v>-0.22500000000000001</v>
      </c>
      <c r="R81">
        <v>0.29999999999999999</v>
      </c>
      <c r="S81">
        <v>0.45000000000000001</v>
      </c>
      <c r="T81">
        <v>669</v>
      </c>
      <c r="U81">
        <v>0.51670000000000005</v>
      </c>
      <c r="V81">
        <v>-1.9e-003</v>
      </c>
      <c r="W81">
        <v>0</v>
      </c>
      <c r="X81">
        <v>4336</v>
      </c>
    </row>
    <row r="82">
      <c r="A82" t="s">
        <v>72</v>
      </c>
      <c r="B82" t="s">
        <v>227</v>
      </c>
      <c r="C82" t="s">
        <v>72</v>
      </c>
      <c r="D82" t="s">
        <v>227</v>
      </c>
      <c r="E82">
        <v>0</v>
      </c>
      <c r="F82">
        <v>0</v>
      </c>
      <c r="G82">
        <v>1519.5999999999999</v>
      </c>
      <c r="H82">
        <v>1526.8</v>
      </c>
      <c r="I82">
        <v>0</v>
      </c>
      <c r="J82">
        <v>0.47070000000000001</v>
      </c>
      <c r="K82">
        <v>0.998</v>
      </c>
      <c r="L82">
        <v>0</v>
      </c>
      <c r="M82">
        <v>0</v>
      </c>
      <c r="N82">
        <v>4460</v>
      </c>
      <c r="O82" t="s">
        <v>228</v>
      </c>
      <c r="P82">
        <v>0.69999999999999996</v>
      </c>
      <c r="Q82">
        <v>0</v>
      </c>
      <c r="R82">
        <v>0.29999999999999999</v>
      </c>
      <c r="S82">
        <v>0.45000000000000001</v>
      </c>
      <c r="T82">
        <v>0</v>
      </c>
      <c r="U82">
        <v>0.51300000000000001</v>
      </c>
      <c r="V82">
        <v>-2.e-003</v>
      </c>
      <c r="W82">
        <v>0</v>
      </c>
      <c r="X82">
        <v>319</v>
      </c>
    </row>
    <row r="83">
      <c r="A83" t="s">
        <v>72</v>
      </c>
      <c r="B83" t="s">
        <v>229</v>
      </c>
      <c r="C83" t="s">
        <v>72</v>
      </c>
      <c r="D83" t="s">
        <v>229</v>
      </c>
      <c r="E83">
        <v>0</v>
      </c>
      <c r="F83">
        <v>0</v>
      </c>
      <c r="G83">
        <v>1509.7</v>
      </c>
      <c r="H83">
        <v>1516.9000000000001</v>
      </c>
      <c r="I83">
        <v>0</v>
      </c>
      <c r="J83">
        <v>0.4854</v>
      </c>
      <c r="K83">
        <v>0.998</v>
      </c>
      <c r="L83">
        <v>0</v>
      </c>
      <c r="M83">
        <v>0</v>
      </c>
      <c r="N83">
        <v>4470</v>
      </c>
      <c r="O83" t="s">
        <v>230</v>
      </c>
      <c r="P83">
        <v>0.69999999999999996</v>
      </c>
      <c r="Q83">
        <v>0</v>
      </c>
      <c r="R83">
        <v>0.29999999999999999</v>
      </c>
      <c r="S83">
        <v>0.45000000000000001</v>
      </c>
      <c r="T83">
        <v>0</v>
      </c>
      <c r="U83">
        <v>0.50939999999999996</v>
      </c>
      <c r="V83">
        <v>-2.e-003</v>
      </c>
      <c r="W83">
        <v>0</v>
      </c>
      <c r="X83">
        <v>254</v>
      </c>
    </row>
    <row r="84">
      <c r="A84" t="s">
        <v>72</v>
      </c>
      <c r="B84" t="s">
        <v>231</v>
      </c>
      <c r="C84" t="s">
        <v>72</v>
      </c>
      <c r="D84" t="s">
        <v>231</v>
      </c>
      <c r="E84">
        <v>0</v>
      </c>
      <c r="F84">
        <v>0</v>
      </c>
      <c r="G84">
        <v>1504.7</v>
      </c>
      <c r="H84">
        <v>1511.9000000000001</v>
      </c>
      <c r="I84">
        <v>0</v>
      </c>
      <c r="J84">
        <v>0.48159999999999997</v>
      </c>
      <c r="K84">
        <v>0.998</v>
      </c>
      <c r="L84">
        <v>0</v>
      </c>
      <c r="M84">
        <v>22</v>
      </c>
      <c r="N84">
        <v>4475</v>
      </c>
      <c r="O84" t="s">
        <v>232</v>
      </c>
      <c r="P84">
        <v>0.5</v>
      </c>
      <c r="Q84">
        <v>-0.125</v>
      </c>
      <c r="R84">
        <v>0.29999999999999999</v>
      </c>
      <c r="S84">
        <v>0.45000000000000001</v>
      </c>
      <c r="T84">
        <v>3</v>
      </c>
      <c r="U84">
        <v>0.50760000000000005</v>
      </c>
      <c r="V84">
        <v>-2.e-003</v>
      </c>
      <c r="W84">
        <v>0</v>
      </c>
      <c r="X84">
        <v>3657</v>
      </c>
    </row>
    <row r="85">
      <c r="A85" t="s">
        <v>72</v>
      </c>
      <c r="B85" t="s">
        <v>233</v>
      </c>
      <c r="C85" t="s">
        <v>72</v>
      </c>
      <c r="D85" t="s">
        <v>233</v>
      </c>
      <c r="E85">
        <v>0</v>
      </c>
      <c r="F85">
        <v>0</v>
      </c>
      <c r="G85">
        <v>1499.7</v>
      </c>
      <c r="H85">
        <v>1506.9000000000001</v>
      </c>
      <c r="I85">
        <v>0</v>
      </c>
      <c r="J85">
        <v>0.4778</v>
      </c>
      <c r="K85">
        <v>0.99790000000000001</v>
      </c>
      <c r="L85">
        <v>0</v>
      </c>
      <c r="M85">
        <v>0</v>
      </c>
      <c r="N85">
        <v>4480</v>
      </c>
      <c r="O85" t="s">
        <v>234</v>
      </c>
      <c r="P85">
        <v>0.69999999999999996</v>
      </c>
      <c r="Q85">
        <v>0</v>
      </c>
      <c r="R85">
        <v>0.29999999999999999</v>
      </c>
      <c r="S85">
        <v>0.45000000000000001</v>
      </c>
      <c r="T85">
        <v>0</v>
      </c>
      <c r="U85">
        <v>0.50580000000000003</v>
      </c>
      <c r="V85">
        <v>-2.0999999999999999e-003</v>
      </c>
      <c r="W85">
        <v>0</v>
      </c>
      <c r="X85">
        <v>365</v>
      </c>
    </row>
    <row r="86">
      <c r="A86" t="s">
        <v>72</v>
      </c>
      <c r="B86" t="s">
        <v>235</v>
      </c>
      <c r="C86" t="s">
        <v>72</v>
      </c>
      <c r="D86" t="s">
        <v>235</v>
      </c>
      <c r="E86">
        <v>673.17999999999995</v>
      </c>
      <c r="F86">
        <v>0</v>
      </c>
      <c r="G86">
        <v>1489.7</v>
      </c>
      <c r="H86">
        <v>1496.9000000000001</v>
      </c>
      <c r="I86">
        <v>0</v>
      </c>
      <c r="J86">
        <v>0.4698</v>
      </c>
      <c r="K86">
        <v>0.99790000000000001</v>
      </c>
      <c r="L86">
        <v>0</v>
      </c>
      <c r="M86">
        <v>4</v>
      </c>
      <c r="N86">
        <v>4490</v>
      </c>
      <c r="O86" t="s">
        <v>236</v>
      </c>
      <c r="P86">
        <v>0.48999999999999999</v>
      </c>
      <c r="Q86">
        <v>-0.16</v>
      </c>
      <c r="R86">
        <v>0.29999999999999999</v>
      </c>
      <c r="S86">
        <v>0.45000000000000001</v>
      </c>
      <c r="T86">
        <v>10</v>
      </c>
      <c r="U86">
        <v>0.50219999999999998</v>
      </c>
      <c r="V86">
        <v>-2.0999999999999999e-003</v>
      </c>
      <c r="W86">
        <v>0</v>
      </c>
      <c r="X86">
        <v>794</v>
      </c>
    </row>
    <row r="87">
      <c r="A87" t="s">
        <v>72</v>
      </c>
      <c r="B87" t="s">
        <v>237</v>
      </c>
      <c r="C87" t="s">
        <v>72</v>
      </c>
      <c r="D87" t="s">
        <v>237</v>
      </c>
      <c r="E87">
        <v>1417.1600000000001</v>
      </c>
      <c r="F87">
        <v>0</v>
      </c>
      <c r="G87">
        <v>1479.7</v>
      </c>
      <c r="H87">
        <v>1486.9000000000001</v>
      </c>
      <c r="I87">
        <v>0</v>
      </c>
      <c r="J87">
        <v>0.46150000000000002</v>
      </c>
      <c r="K87">
        <v>0.99790000000000001</v>
      </c>
      <c r="L87">
        <v>0</v>
      </c>
      <c r="M87">
        <v>4903</v>
      </c>
      <c r="N87">
        <v>4500</v>
      </c>
      <c r="O87" t="s">
        <v>238</v>
      </c>
      <c r="P87">
        <v>0.5</v>
      </c>
      <c r="Q87">
        <v>-0.33500000000000002</v>
      </c>
      <c r="R87">
        <v>0.29999999999999999</v>
      </c>
      <c r="S87">
        <v>0.5</v>
      </c>
      <c r="T87">
        <v>7</v>
      </c>
      <c r="U87">
        <v>0.50170000000000003</v>
      </c>
      <c r="V87">
        <v>-2.2000000000000001e-003</v>
      </c>
      <c r="W87">
        <v>0</v>
      </c>
      <c r="X87">
        <v>43510</v>
      </c>
    </row>
    <row r="88">
      <c r="A88" t="s">
        <v>72</v>
      </c>
      <c r="B88" t="s">
        <v>239</v>
      </c>
      <c r="C88" t="s">
        <v>72</v>
      </c>
      <c r="D88" t="s">
        <v>239</v>
      </c>
      <c r="E88">
        <v>1403.01</v>
      </c>
      <c r="F88">
        <v>0</v>
      </c>
      <c r="G88">
        <v>1469.8</v>
      </c>
      <c r="H88">
        <v>1477</v>
      </c>
      <c r="I88">
        <v>0</v>
      </c>
      <c r="J88">
        <v>0.47460000000000002</v>
      </c>
      <c r="K88">
        <v>0.99780000000000002</v>
      </c>
      <c r="L88">
        <v>0</v>
      </c>
      <c r="M88">
        <v>5</v>
      </c>
      <c r="N88">
        <v>4510</v>
      </c>
      <c r="O88" t="s">
        <v>240</v>
      </c>
      <c r="P88">
        <v>0.75</v>
      </c>
      <c r="Q88">
        <v>0</v>
      </c>
      <c r="R88">
        <v>0.29999999999999999</v>
      </c>
      <c r="S88">
        <v>0.5</v>
      </c>
      <c r="T88">
        <v>0</v>
      </c>
      <c r="U88">
        <v>0.49809999999999999</v>
      </c>
      <c r="V88">
        <v>-2.2000000000000001e-003</v>
      </c>
      <c r="W88">
        <v>0</v>
      </c>
      <c r="X88">
        <v>236</v>
      </c>
    </row>
    <row r="89">
      <c r="A89" t="s">
        <v>72</v>
      </c>
      <c r="B89" t="s">
        <v>241</v>
      </c>
      <c r="C89" t="s">
        <v>72</v>
      </c>
      <c r="D89" t="s">
        <v>241</v>
      </c>
      <c r="E89">
        <v>0</v>
      </c>
      <c r="F89">
        <v>0</v>
      </c>
      <c r="G89">
        <v>1459.8</v>
      </c>
      <c r="H89">
        <v>1467</v>
      </c>
      <c r="I89">
        <v>0</v>
      </c>
      <c r="J89">
        <v>0.46729999999999999</v>
      </c>
      <c r="K89">
        <v>0.99780000000000002</v>
      </c>
      <c r="L89">
        <v>0</v>
      </c>
      <c r="M89">
        <v>0</v>
      </c>
      <c r="N89">
        <v>4520</v>
      </c>
      <c r="O89" t="s">
        <v>242</v>
      </c>
      <c r="P89">
        <v>0.75</v>
      </c>
      <c r="Q89">
        <v>0</v>
      </c>
      <c r="R89">
        <v>0.29999999999999999</v>
      </c>
      <c r="S89">
        <v>0.5</v>
      </c>
      <c r="T89">
        <v>0</v>
      </c>
      <c r="U89">
        <v>0.49459999999999998</v>
      </c>
      <c r="V89">
        <v>-2.2000000000000001e-003</v>
      </c>
      <c r="W89">
        <v>0</v>
      </c>
      <c r="X89">
        <v>442</v>
      </c>
    </row>
    <row r="90">
      <c r="A90" t="s">
        <v>72</v>
      </c>
      <c r="B90" t="s">
        <v>243</v>
      </c>
      <c r="C90" t="s">
        <v>72</v>
      </c>
      <c r="D90" t="s">
        <v>243</v>
      </c>
      <c r="E90">
        <v>1158.8199999999999</v>
      </c>
      <c r="F90">
        <v>0</v>
      </c>
      <c r="G90">
        <v>1454.8</v>
      </c>
      <c r="H90">
        <v>1462</v>
      </c>
      <c r="I90">
        <v>0</v>
      </c>
      <c r="J90">
        <v>0.46350000000000002</v>
      </c>
      <c r="K90">
        <v>0.99770000000000003</v>
      </c>
      <c r="L90">
        <v>0</v>
      </c>
      <c r="M90">
        <v>43</v>
      </c>
      <c r="N90">
        <v>4525</v>
      </c>
      <c r="O90" t="s">
        <v>244</v>
      </c>
      <c r="P90">
        <v>0.59999999999999998</v>
      </c>
      <c r="Q90">
        <v>-7.4999999999999997e-002</v>
      </c>
      <c r="R90">
        <v>0.34999999999999998</v>
      </c>
      <c r="S90">
        <v>0.5</v>
      </c>
      <c r="T90">
        <v>184</v>
      </c>
      <c r="U90">
        <v>0.49559999999999998</v>
      </c>
      <c r="V90">
        <v>-2.3e-003</v>
      </c>
      <c r="W90">
        <v>0</v>
      </c>
      <c r="X90">
        <v>2588</v>
      </c>
    </row>
    <row r="91">
      <c r="A91" t="s">
        <v>72</v>
      </c>
      <c r="B91" t="s">
        <v>245</v>
      </c>
      <c r="C91" t="s">
        <v>72</v>
      </c>
      <c r="D91" t="s">
        <v>245</v>
      </c>
      <c r="E91">
        <v>797.20000000000005</v>
      </c>
      <c r="F91">
        <v>0</v>
      </c>
      <c r="G91">
        <v>1449.8</v>
      </c>
      <c r="H91">
        <v>1457</v>
      </c>
      <c r="I91">
        <v>0</v>
      </c>
      <c r="J91">
        <v>0.4597</v>
      </c>
      <c r="K91">
        <v>0.99770000000000003</v>
      </c>
      <c r="L91">
        <v>0</v>
      </c>
      <c r="M91">
        <v>11</v>
      </c>
      <c r="N91">
        <v>4530</v>
      </c>
      <c r="O91" t="s">
        <v>246</v>
      </c>
      <c r="P91">
        <v>2.5499999999999998</v>
      </c>
      <c r="Q91">
        <v>0</v>
      </c>
      <c r="R91">
        <v>0.34999999999999998</v>
      </c>
      <c r="S91">
        <v>0.5</v>
      </c>
      <c r="T91">
        <v>0</v>
      </c>
      <c r="U91">
        <v>0.49380000000000002</v>
      </c>
      <c r="V91">
        <v>-2.3e-003</v>
      </c>
      <c r="W91">
        <v>0</v>
      </c>
      <c r="X91">
        <v>241</v>
      </c>
    </row>
    <row r="92">
      <c r="A92" t="s">
        <v>72</v>
      </c>
      <c r="B92" t="s">
        <v>247</v>
      </c>
      <c r="C92" t="s">
        <v>72</v>
      </c>
      <c r="D92" t="s">
        <v>247</v>
      </c>
      <c r="E92">
        <v>665.79999999999995</v>
      </c>
      <c r="F92">
        <v>0</v>
      </c>
      <c r="G92">
        <v>1439.9000000000001</v>
      </c>
      <c r="H92">
        <v>1447.0999999999999</v>
      </c>
      <c r="I92">
        <v>0</v>
      </c>
      <c r="J92">
        <v>0.47039999999999998</v>
      </c>
      <c r="K92">
        <v>0.99770000000000003</v>
      </c>
      <c r="L92">
        <v>0</v>
      </c>
      <c r="M92">
        <v>8</v>
      </c>
      <c r="N92">
        <v>4540</v>
      </c>
      <c r="O92" t="s">
        <v>248</v>
      </c>
      <c r="P92">
        <v>0.80000000000000004</v>
      </c>
      <c r="Q92">
        <v>0</v>
      </c>
      <c r="R92">
        <v>0.34999999999999998</v>
      </c>
      <c r="S92">
        <v>0.5</v>
      </c>
      <c r="T92">
        <v>0</v>
      </c>
      <c r="U92">
        <v>0.49020000000000002</v>
      </c>
      <c r="V92">
        <v>-2.3e-003</v>
      </c>
      <c r="W92">
        <v>0</v>
      </c>
      <c r="X92">
        <v>260</v>
      </c>
    </row>
    <row r="93">
      <c r="A93" t="s">
        <v>72</v>
      </c>
      <c r="B93" t="s">
        <v>249</v>
      </c>
      <c r="C93" t="s">
        <v>72</v>
      </c>
      <c r="D93" t="s">
        <v>249</v>
      </c>
      <c r="E93">
        <v>1156.4400000000001</v>
      </c>
      <c r="F93">
        <v>0</v>
      </c>
      <c r="G93">
        <v>1429.9000000000001</v>
      </c>
      <c r="H93">
        <v>1437.0999999999999</v>
      </c>
      <c r="I93">
        <v>0</v>
      </c>
      <c r="J93">
        <v>0.46360000000000001</v>
      </c>
      <c r="K93">
        <v>0.99760000000000004</v>
      </c>
      <c r="L93">
        <v>0</v>
      </c>
      <c r="M93">
        <v>168</v>
      </c>
      <c r="N93">
        <v>4550</v>
      </c>
      <c r="O93" t="s">
        <v>250</v>
      </c>
      <c r="P93">
        <v>0.5</v>
      </c>
      <c r="Q93">
        <v>-0.22500000000000001</v>
      </c>
      <c r="R93">
        <v>0.34999999999999998</v>
      </c>
      <c r="S93">
        <v>0.5</v>
      </c>
      <c r="T93">
        <v>1</v>
      </c>
      <c r="U93">
        <v>0.48670000000000002</v>
      </c>
      <c r="V93">
        <v>-2.3999999999999998e-003</v>
      </c>
      <c r="W93">
        <v>0</v>
      </c>
      <c r="X93">
        <v>13959</v>
      </c>
    </row>
    <row r="94">
      <c r="A94" t="s">
        <v>72</v>
      </c>
      <c r="B94" t="s">
        <v>251</v>
      </c>
      <c r="C94" t="s">
        <v>72</v>
      </c>
      <c r="D94" t="s">
        <v>251</v>
      </c>
      <c r="E94">
        <v>0</v>
      </c>
      <c r="F94">
        <v>0</v>
      </c>
      <c r="G94">
        <v>1419.9000000000001</v>
      </c>
      <c r="H94">
        <v>1427.0999999999999</v>
      </c>
      <c r="I94">
        <v>0</v>
      </c>
      <c r="J94">
        <v>0.45650000000000002</v>
      </c>
      <c r="K94">
        <v>0.99760000000000004</v>
      </c>
      <c r="L94">
        <v>0</v>
      </c>
      <c r="M94">
        <v>0</v>
      </c>
      <c r="N94">
        <v>4560</v>
      </c>
      <c r="O94" t="s">
        <v>252</v>
      </c>
      <c r="P94">
        <v>0.80000000000000004</v>
      </c>
      <c r="Q94">
        <v>0</v>
      </c>
      <c r="R94">
        <v>0.34999999999999998</v>
      </c>
      <c r="S94">
        <v>0.5</v>
      </c>
      <c r="T94">
        <v>0</v>
      </c>
      <c r="U94">
        <v>0.48320000000000002</v>
      </c>
      <c r="V94">
        <v>-2.3999999999999998e-003</v>
      </c>
      <c r="W94">
        <v>0</v>
      </c>
      <c r="X94">
        <v>318</v>
      </c>
    </row>
    <row r="95">
      <c r="A95" t="s">
        <v>72</v>
      </c>
      <c r="B95" t="s">
        <v>253</v>
      </c>
      <c r="C95" t="s">
        <v>72</v>
      </c>
      <c r="D95" t="s">
        <v>253</v>
      </c>
      <c r="E95">
        <v>1423.3399999999999</v>
      </c>
      <c r="F95">
        <v>16.039999999999999</v>
      </c>
      <c r="G95">
        <v>1409.9000000000001</v>
      </c>
      <c r="H95">
        <v>1417.0999999999999</v>
      </c>
      <c r="I95">
        <v>1</v>
      </c>
      <c r="J95">
        <v>0.44929999999999998</v>
      </c>
      <c r="K95">
        <v>0.99750000000000005</v>
      </c>
      <c r="L95">
        <v>0</v>
      </c>
      <c r="M95">
        <v>1</v>
      </c>
      <c r="N95">
        <v>4570</v>
      </c>
      <c r="O95" t="s">
        <v>254</v>
      </c>
      <c r="P95">
        <v>0.80000000000000004</v>
      </c>
      <c r="Q95">
        <v>0</v>
      </c>
      <c r="R95">
        <v>0.34999999999999998</v>
      </c>
      <c r="S95">
        <v>0.55000000000000004</v>
      </c>
      <c r="T95">
        <v>0</v>
      </c>
      <c r="U95">
        <v>0.48220000000000002</v>
      </c>
      <c r="V95">
        <v>-2.5000000000000001e-003</v>
      </c>
      <c r="W95">
        <v>0</v>
      </c>
      <c r="X95">
        <v>193</v>
      </c>
    </row>
    <row r="96">
      <c r="A96" t="s">
        <v>72</v>
      </c>
      <c r="B96" t="s">
        <v>255</v>
      </c>
      <c r="C96" t="s">
        <v>72</v>
      </c>
      <c r="D96" t="s">
        <v>255</v>
      </c>
      <c r="E96">
        <v>1299.76</v>
      </c>
      <c r="F96">
        <v>0</v>
      </c>
      <c r="G96">
        <v>1405</v>
      </c>
      <c r="H96">
        <v>1412.2</v>
      </c>
      <c r="I96">
        <v>0</v>
      </c>
      <c r="J96">
        <v>0.4622</v>
      </c>
      <c r="K96">
        <v>0.99750000000000005</v>
      </c>
      <c r="L96">
        <v>0</v>
      </c>
      <c r="M96">
        <v>30</v>
      </c>
      <c r="N96">
        <v>4575</v>
      </c>
      <c r="O96" t="s">
        <v>256</v>
      </c>
      <c r="P96">
        <v>0.84999999999999998</v>
      </c>
      <c r="Q96">
        <v>0</v>
      </c>
      <c r="R96">
        <v>0.34999999999999998</v>
      </c>
      <c r="S96">
        <v>0.55000000000000004</v>
      </c>
      <c r="T96">
        <v>0</v>
      </c>
      <c r="U96">
        <v>0.48039999999999999</v>
      </c>
      <c r="V96">
        <v>-2.5000000000000001e-003</v>
      </c>
      <c r="W96">
        <v>0</v>
      </c>
      <c r="X96">
        <v>1791</v>
      </c>
    </row>
    <row r="97">
      <c r="A97" t="s">
        <v>72</v>
      </c>
      <c r="B97" t="s">
        <v>257</v>
      </c>
      <c r="C97" t="s">
        <v>72</v>
      </c>
      <c r="D97" t="s">
        <v>257</v>
      </c>
      <c r="E97">
        <v>694</v>
      </c>
      <c r="F97">
        <v>0</v>
      </c>
      <c r="G97">
        <v>1400</v>
      </c>
      <c r="H97">
        <v>1407.2</v>
      </c>
      <c r="I97">
        <v>0</v>
      </c>
      <c r="J97">
        <v>0.45900000000000002</v>
      </c>
      <c r="K97">
        <v>0.99739999999999995</v>
      </c>
      <c r="L97">
        <v>0</v>
      </c>
      <c r="M97">
        <v>9</v>
      </c>
      <c r="N97">
        <v>4580</v>
      </c>
      <c r="O97" t="s">
        <v>258</v>
      </c>
      <c r="P97">
        <v>0.84999999999999998</v>
      </c>
      <c r="Q97">
        <v>0</v>
      </c>
      <c r="R97">
        <v>0.34999999999999998</v>
      </c>
      <c r="S97">
        <v>0.55000000000000004</v>
      </c>
      <c r="T97">
        <v>0</v>
      </c>
      <c r="U97">
        <v>0.47860000000000003</v>
      </c>
      <c r="V97">
        <v>-2.5999999999999999e-003</v>
      </c>
      <c r="W97">
        <v>0</v>
      </c>
      <c r="X97">
        <v>397</v>
      </c>
    </row>
    <row r="98">
      <c r="A98" t="s">
        <v>72</v>
      </c>
      <c r="B98" t="s">
        <v>259</v>
      </c>
      <c r="C98" t="s">
        <v>72</v>
      </c>
      <c r="D98" t="s">
        <v>259</v>
      </c>
      <c r="E98">
        <v>573.70000000000005</v>
      </c>
      <c r="F98">
        <v>0</v>
      </c>
      <c r="G98">
        <v>1390</v>
      </c>
      <c r="H98">
        <v>1397.2</v>
      </c>
      <c r="I98">
        <v>0</v>
      </c>
      <c r="J98">
        <v>0.45240000000000002</v>
      </c>
      <c r="K98">
        <v>0.99739999999999995</v>
      </c>
      <c r="L98">
        <v>0</v>
      </c>
      <c r="M98">
        <v>10</v>
      </c>
      <c r="N98">
        <v>4590</v>
      </c>
      <c r="O98" t="s">
        <v>260</v>
      </c>
      <c r="P98">
        <v>0.58999999999999997</v>
      </c>
      <c r="Q98">
        <v>-0.185</v>
      </c>
      <c r="R98">
        <v>0.40000000000000002</v>
      </c>
      <c r="S98">
        <v>0.55000000000000004</v>
      </c>
      <c r="T98">
        <v>10</v>
      </c>
      <c r="U98">
        <v>0.47760000000000002</v>
      </c>
      <c r="V98">
        <v>-2.5999999999999999e-003</v>
      </c>
      <c r="W98">
        <v>0</v>
      </c>
      <c r="X98">
        <v>1855</v>
      </c>
    </row>
    <row r="99">
      <c r="A99" t="s">
        <v>72</v>
      </c>
      <c r="B99" t="s">
        <v>261</v>
      </c>
      <c r="C99" t="s">
        <v>72</v>
      </c>
      <c r="D99" t="s">
        <v>261</v>
      </c>
      <c r="E99">
        <v>1386.25</v>
      </c>
      <c r="F99">
        <v>8.9000000000000004</v>
      </c>
      <c r="G99">
        <v>1380</v>
      </c>
      <c r="H99">
        <v>1387.2</v>
      </c>
      <c r="I99">
        <v>10</v>
      </c>
      <c r="J99">
        <v>0.4456</v>
      </c>
      <c r="K99">
        <v>0.99729999999999996</v>
      </c>
      <c r="L99">
        <v>0</v>
      </c>
      <c r="M99">
        <v>3516</v>
      </c>
      <c r="N99">
        <v>4600</v>
      </c>
      <c r="O99" t="s">
        <v>262</v>
      </c>
      <c r="P99">
        <v>0.5</v>
      </c>
      <c r="Q99">
        <v>-0.27500000000000002</v>
      </c>
      <c r="R99">
        <v>0.40000000000000002</v>
      </c>
      <c r="S99">
        <v>0.55000000000000004</v>
      </c>
      <c r="T99">
        <v>269</v>
      </c>
      <c r="U99">
        <v>0.47399999999999998</v>
      </c>
      <c r="V99">
        <v>-2.7000000000000001e-003</v>
      </c>
      <c r="W99">
        <v>0</v>
      </c>
      <c r="X99">
        <v>24512</v>
      </c>
    </row>
    <row r="100">
      <c r="A100" t="s">
        <v>72</v>
      </c>
      <c r="B100" t="s">
        <v>263</v>
      </c>
      <c r="C100" t="s">
        <v>72</v>
      </c>
      <c r="D100" t="s">
        <v>263</v>
      </c>
      <c r="E100">
        <v>0</v>
      </c>
      <c r="F100">
        <v>0</v>
      </c>
      <c r="G100">
        <v>1370</v>
      </c>
      <c r="H100">
        <v>1377.3</v>
      </c>
      <c r="I100">
        <v>0</v>
      </c>
      <c r="J100">
        <v>0.44669999999999999</v>
      </c>
      <c r="K100">
        <v>0.99729999999999996</v>
      </c>
      <c r="L100">
        <v>0</v>
      </c>
      <c r="M100">
        <v>0</v>
      </c>
      <c r="N100">
        <v>4610</v>
      </c>
      <c r="O100" t="s">
        <v>264</v>
      </c>
      <c r="P100">
        <v>0.90000000000000002</v>
      </c>
      <c r="Q100">
        <v>0</v>
      </c>
      <c r="R100">
        <v>0.40000000000000002</v>
      </c>
      <c r="S100">
        <v>0.55000000000000004</v>
      </c>
      <c r="T100">
        <v>0</v>
      </c>
      <c r="U100">
        <v>0.47039999999999998</v>
      </c>
      <c r="V100">
        <v>-2.7000000000000001e-003</v>
      </c>
      <c r="W100">
        <v>0</v>
      </c>
      <c r="X100">
        <v>916</v>
      </c>
    </row>
    <row r="101">
      <c r="A101" t="s">
        <v>72</v>
      </c>
      <c r="B101" t="s">
        <v>265</v>
      </c>
      <c r="C101" t="s">
        <v>72</v>
      </c>
      <c r="D101" t="s">
        <v>265</v>
      </c>
      <c r="E101">
        <v>0</v>
      </c>
      <c r="F101">
        <v>0</v>
      </c>
      <c r="G101">
        <v>1360.0999999999999</v>
      </c>
      <c r="H101">
        <v>1367.3</v>
      </c>
      <c r="I101">
        <v>0</v>
      </c>
      <c r="J101">
        <v>0.44740000000000002</v>
      </c>
      <c r="K101">
        <v>0.99719999999999998</v>
      </c>
      <c r="L101">
        <v>0</v>
      </c>
      <c r="M101">
        <v>0</v>
      </c>
      <c r="N101">
        <v>4620</v>
      </c>
      <c r="O101" t="s">
        <v>266</v>
      </c>
      <c r="P101">
        <v>0.94999999999999996</v>
      </c>
      <c r="Q101">
        <v>0</v>
      </c>
      <c r="R101">
        <v>0.40000000000000002</v>
      </c>
      <c r="S101">
        <v>0.59999999999999998</v>
      </c>
      <c r="T101">
        <v>0</v>
      </c>
      <c r="U101">
        <v>0.46920000000000001</v>
      </c>
      <c r="V101">
        <v>-2.8e-003</v>
      </c>
      <c r="W101">
        <v>0</v>
      </c>
      <c r="X101">
        <v>527</v>
      </c>
    </row>
    <row r="102">
      <c r="A102" t="s">
        <v>72</v>
      </c>
      <c r="B102" t="s">
        <v>267</v>
      </c>
      <c r="C102" t="s">
        <v>72</v>
      </c>
      <c r="D102" t="s">
        <v>267</v>
      </c>
      <c r="E102">
        <v>865.5</v>
      </c>
      <c r="F102">
        <v>0</v>
      </c>
      <c r="G102">
        <v>1355.0999999999999</v>
      </c>
      <c r="H102">
        <v>1362.3</v>
      </c>
      <c r="I102">
        <v>0</v>
      </c>
      <c r="J102">
        <v>0.44429999999999997</v>
      </c>
      <c r="K102">
        <v>0.99719999999999998</v>
      </c>
      <c r="L102">
        <v>0</v>
      </c>
      <c r="M102">
        <v>36</v>
      </c>
      <c r="N102">
        <v>4625</v>
      </c>
      <c r="O102" t="s">
        <v>268</v>
      </c>
      <c r="P102">
        <v>0.60999999999999999</v>
      </c>
      <c r="Q102">
        <v>-0.215</v>
      </c>
      <c r="R102">
        <v>0.40000000000000002</v>
      </c>
      <c r="S102">
        <v>0.59999999999999998</v>
      </c>
      <c r="T102">
        <v>4000</v>
      </c>
      <c r="U102">
        <v>0.46739999999999998</v>
      </c>
      <c r="V102">
        <v>-2.8e-003</v>
      </c>
      <c r="W102">
        <v>0</v>
      </c>
      <c r="X102">
        <v>5755</v>
      </c>
    </row>
    <row r="103">
      <c r="A103" t="s">
        <v>72</v>
      </c>
      <c r="B103" t="s">
        <v>269</v>
      </c>
      <c r="C103" t="s">
        <v>72</v>
      </c>
      <c r="D103" t="s">
        <v>269</v>
      </c>
      <c r="E103">
        <v>0</v>
      </c>
      <c r="F103">
        <v>0</v>
      </c>
      <c r="G103">
        <v>1350.0999999999999</v>
      </c>
      <c r="H103">
        <v>1357.3</v>
      </c>
      <c r="I103">
        <v>0</v>
      </c>
      <c r="J103">
        <v>0.441</v>
      </c>
      <c r="K103">
        <v>0.99709999999999999</v>
      </c>
      <c r="L103">
        <v>0</v>
      </c>
      <c r="M103">
        <v>0</v>
      </c>
      <c r="N103">
        <v>4630</v>
      </c>
      <c r="O103" t="s">
        <v>270</v>
      </c>
      <c r="P103">
        <v>1.6499999999999999</v>
      </c>
      <c r="Q103">
        <v>0</v>
      </c>
      <c r="R103">
        <v>0.40000000000000002</v>
      </c>
      <c r="S103">
        <v>0.59999999999999998</v>
      </c>
      <c r="T103">
        <v>0</v>
      </c>
      <c r="U103">
        <v>0.46560000000000001</v>
      </c>
      <c r="V103">
        <v>-2.8999999999999998e-003</v>
      </c>
      <c r="W103">
        <v>0</v>
      </c>
      <c r="X103">
        <v>488</v>
      </c>
    </row>
    <row r="104">
      <c r="A104" t="s">
        <v>72</v>
      </c>
      <c r="B104" t="s">
        <v>271</v>
      </c>
      <c r="C104" t="s">
        <v>72</v>
      </c>
      <c r="D104" t="s">
        <v>271</v>
      </c>
      <c r="E104">
        <v>820.89999999999998</v>
      </c>
      <c r="F104">
        <v>0</v>
      </c>
      <c r="G104">
        <v>1340.0999999999999</v>
      </c>
      <c r="H104">
        <v>1347.4000000000001</v>
      </c>
      <c r="I104">
        <v>0</v>
      </c>
      <c r="J104">
        <v>0.44159999999999999</v>
      </c>
      <c r="K104">
        <v>0.99709999999999999</v>
      </c>
      <c r="L104">
        <v>0</v>
      </c>
      <c r="M104">
        <v>12</v>
      </c>
      <c r="N104">
        <v>4640</v>
      </c>
      <c r="O104" t="s">
        <v>272</v>
      </c>
      <c r="P104">
        <v>1.6499999999999999</v>
      </c>
      <c r="Q104">
        <v>0</v>
      </c>
      <c r="R104">
        <v>0.40000000000000002</v>
      </c>
      <c r="S104">
        <v>0.59999999999999998</v>
      </c>
      <c r="T104">
        <v>0</v>
      </c>
      <c r="U104">
        <v>0.46210000000000001</v>
      </c>
      <c r="V104">
        <v>-2.8999999999999998e-003</v>
      </c>
      <c r="W104">
        <v>0</v>
      </c>
      <c r="X104">
        <v>597</v>
      </c>
    </row>
    <row r="105">
      <c r="A105" t="s">
        <v>72</v>
      </c>
      <c r="B105" t="s">
        <v>273</v>
      </c>
      <c r="C105" t="s">
        <v>72</v>
      </c>
      <c r="D105" t="s">
        <v>273</v>
      </c>
      <c r="E105">
        <v>1232.3099999999999</v>
      </c>
      <c r="F105">
        <v>0</v>
      </c>
      <c r="G105">
        <v>1330.2</v>
      </c>
      <c r="H105">
        <v>1337.4000000000001</v>
      </c>
      <c r="I105">
        <v>0</v>
      </c>
      <c r="J105">
        <v>0.44190000000000002</v>
      </c>
      <c r="K105">
        <v>0.997</v>
      </c>
      <c r="L105">
        <v>0</v>
      </c>
      <c r="M105">
        <v>193</v>
      </c>
      <c r="N105">
        <v>4650</v>
      </c>
      <c r="O105" t="s">
        <v>274</v>
      </c>
      <c r="P105">
        <v>0.59999999999999998</v>
      </c>
      <c r="Q105">
        <v>-0.27500000000000002</v>
      </c>
      <c r="R105">
        <v>0.45000000000000001</v>
      </c>
      <c r="S105">
        <v>0.59999999999999998</v>
      </c>
      <c r="T105">
        <v>61</v>
      </c>
      <c r="U105">
        <v>0.46079999999999999</v>
      </c>
      <c r="V105">
        <v>-3.0000000000000001e-003</v>
      </c>
      <c r="W105">
        <v>0</v>
      </c>
      <c r="X105">
        <v>20011</v>
      </c>
    </row>
    <row r="106">
      <c r="A106" t="s">
        <v>72</v>
      </c>
      <c r="B106" t="s">
        <v>275</v>
      </c>
      <c r="C106" t="s">
        <v>72</v>
      </c>
      <c r="D106" t="s">
        <v>275</v>
      </c>
      <c r="E106">
        <v>0</v>
      </c>
      <c r="F106">
        <v>0</v>
      </c>
      <c r="G106">
        <v>1320.2</v>
      </c>
      <c r="H106">
        <v>1327.4000000000001</v>
      </c>
      <c r="I106">
        <v>0</v>
      </c>
      <c r="J106">
        <v>0.43580000000000002</v>
      </c>
      <c r="K106">
        <v>0.99690000000000001</v>
      </c>
      <c r="L106">
        <v>0</v>
      </c>
      <c r="M106">
        <v>0</v>
      </c>
      <c r="N106">
        <v>4660</v>
      </c>
      <c r="O106" t="s">
        <v>276</v>
      </c>
      <c r="P106">
        <v>0.65000000000000002</v>
      </c>
      <c r="Q106">
        <v>-0.22500000000000001</v>
      </c>
      <c r="R106">
        <v>0.45000000000000001</v>
      </c>
      <c r="S106">
        <v>0.59999999999999998</v>
      </c>
      <c r="T106">
        <v>20</v>
      </c>
      <c r="U106">
        <v>0.4572</v>
      </c>
      <c r="V106">
        <v>-3.0999999999999999e-003</v>
      </c>
      <c r="W106">
        <v>0</v>
      </c>
      <c r="X106">
        <v>681</v>
      </c>
    </row>
    <row r="107">
      <c r="A107" t="s">
        <v>72</v>
      </c>
      <c r="B107" t="s">
        <v>277</v>
      </c>
      <c r="C107" t="s">
        <v>72</v>
      </c>
      <c r="D107" t="s">
        <v>277</v>
      </c>
      <c r="E107">
        <v>1301.27</v>
      </c>
      <c r="F107">
        <v>0</v>
      </c>
      <c r="G107">
        <v>1310.2</v>
      </c>
      <c r="H107">
        <v>1317.4000000000001</v>
      </c>
      <c r="I107">
        <v>0</v>
      </c>
      <c r="J107">
        <v>0.42959999999999998</v>
      </c>
      <c r="K107">
        <v>0.99680000000000002</v>
      </c>
      <c r="L107">
        <v>0</v>
      </c>
      <c r="M107">
        <v>5</v>
      </c>
      <c r="N107">
        <v>4670</v>
      </c>
      <c r="O107" t="s">
        <v>278</v>
      </c>
      <c r="P107">
        <v>0.65000000000000002</v>
      </c>
      <c r="Q107">
        <v>-0.22500000000000001</v>
      </c>
      <c r="R107">
        <v>0.45000000000000001</v>
      </c>
      <c r="S107">
        <v>0.65000000000000002</v>
      </c>
      <c r="T107">
        <v>30</v>
      </c>
      <c r="U107">
        <v>0.45600000000000002</v>
      </c>
      <c r="V107">
        <v>-3.2000000000000002e-003</v>
      </c>
      <c r="W107">
        <v>0</v>
      </c>
      <c r="X107">
        <v>379</v>
      </c>
    </row>
    <row r="108">
      <c r="A108" t="s">
        <v>72</v>
      </c>
      <c r="B108" t="s">
        <v>279</v>
      </c>
      <c r="C108" t="s">
        <v>72</v>
      </c>
      <c r="D108" t="s">
        <v>279</v>
      </c>
      <c r="E108">
        <v>0</v>
      </c>
      <c r="F108">
        <v>0</v>
      </c>
      <c r="G108">
        <v>1305.2</v>
      </c>
      <c r="H108">
        <v>1312.4000000000001</v>
      </c>
      <c r="I108">
        <v>0</v>
      </c>
      <c r="J108">
        <v>0.42649999999999999</v>
      </c>
      <c r="K108">
        <v>0.99680000000000002</v>
      </c>
      <c r="L108">
        <v>0</v>
      </c>
      <c r="M108">
        <v>52</v>
      </c>
      <c r="N108">
        <v>4675</v>
      </c>
      <c r="O108" t="s">
        <v>280</v>
      </c>
      <c r="P108">
        <v>0.65000000000000002</v>
      </c>
      <c r="Q108">
        <v>-0.22500000000000001</v>
      </c>
      <c r="R108">
        <v>0.45000000000000001</v>
      </c>
      <c r="S108">
        <v>0.65000000000000002</v>
      </c>
      <c r="T108">
        <v>10</v>
      </c>
      <c r="U108">
        <v>0.45400000000000001</v>
      </c>
      <c r="V108">
        <v>-3.2000000000000002e-003</v>
      </c>
      <c r="W108">
        <v>0</v>
      </c>
      <c r="X108">
        <v>6184</v>
      </c>
    </row>
    <row r="109">
      <c r="A109" t="s">
        <v>72</v>
      </c>
      <c r="B109" t="s">
        <v>281</v>
      </c>
      <c r="C109" t="s">
        <v>72</v>
      </c>
      <c r="D109" t="s">
        <v>281</v>
      </c>
      <c r="E109">
        <v>1046.28</v>
      </c>
      <c r="F109">
        <v>0</v>
      </c>
      <c r="G109">
        <v>1300.3</v>
      </c>
      <c r="H109">
        <v>1307.5</v>
      </c>
      <c r="I109">
        <v>0</v>
      </c>
      <c r="J109">
        <v>0.43580000000000002</v>
      </c>
      <c r="K109">
        <v>0.99680000000000002</v>
      </c>
      <c r="L109">
        <v>0</v>
      </c>
      <c r="M109">
        <v>14</v>
      </c>
      <c r="N109">
        <v>4680</v>
      </c>
      <c r="O109" t="s">
        <v>282</v>
      </c>
      <c r="P109">
        <v>2.5</v>
      </c>
      <c r="Q109">
        <v>0</v>
      </c>
      <c r="R109">
        <v>0.45000000000000001</v>
      </c>
      <c r="S109">
        <v>0.65000000000000002</v>
      </c>
      <c r="T109">
        <v>0</v>
      </c>
      <c r="U109">
        <v>0.45219999999999999</v>
      </c>
      <c r="V109">
        <v>-3.2000000000000002e-003</v>
      </c>
      <c r="W109">
        <v>0</v>
      </c>
      <c r="X109">
        <v>836</v>
      </c>
    </row>
    <row r="110">
      <c r="A110" t="s">
        <v>72</v>
      </c>
      <c r="B110" t="s">
        <v>283</v>
      </c>
      <c r="C110" t="s">
        <v>72</v>
      </c>
      <c r="D110" t="s">
        <v>283</v>
      </c>
      <c r="E110">
        <v>1281.4200000000001</v>
      </c>
      <c r="F110">
        <v>0</v>
      </c>
      <c r="G110">
        <v>1290.3</v>
      </c>
      <c r="H110">
        <v>1297.5</v>
      </c>
      <c r="I110">
        <v>0</v>
      </c>
      <c r="J110">
        <v>0.42999999999999999</v>
      </c>
      <c r="K110">
        <v>0.99670000000000003</v>
      </c>
      <c r="L110">
        <v>0</v>
      </c>
      <c r="M110">
        <v>1</v>
      </c>
      <c r="N110">
        <v>4690</v>
      </c>
      <c r="O110" t="s">
        <v>284</v>
      </c>
      <c r="P110">
        <v>2.5499999999999998</v>
      </c>
      <c r="Q110">
        <v>0</v>
      </c>
      <c r="R110">
        <v>0.45000000000000001</v>
      </c>
      <c r="S110">
        <v>0.65000000000000002</v>
      </c>
      <c r="T110">
        <v>0</v>
      </c>
      <c r="U110">
        <v>0.4486</v>
      </c>
      <c r="V110">
        <v>-3.3e-003</v>
      </c>
      <c r="W110">
        <v>0</v>
      </c>
      <c r="X110">
        <v>412</v>
      </c>
    </row>
    <row r="111">
      <c r="A111" t="s">
        <v>72</v>
      </c>
      <c r="B111" t="s">
        <v>285</v>
      </c>
      <c r="C111" t="s">
        <v>72</v>
      </c>
      <c r="D111" t="s">
        <v>285</v>
      </c>
      <c r="E111">
        <v>1286.23</v>
      </c>
      <c r="F111">
        <v>8.1300000000000008</v>
      </c>
      <c r="G111">
        <v>1280.3</v>
      </c>
      <c r="H111">
        <v>1287.5</v>
      </c>
      <c r="I111">
        <v>10</v>
      </c>
      <c r="J111">
        <v>0.42399999999999999</v>
      </c>
      <c r="K111">
        <v>0.99660000000000004</v>
      </c>
      <c r="L111">
        <v>0</v>
      </c>
      <c r="M111">
        <v>2177</v>
      </c>
      <c r="N111">
        <v>4700</v>
      </c>
      <c r="O111" t="s">
        <v>286</v>
      </c>
      <c r="P111">
        <v>0.75</v>
      </c>
      <c r="Q111">
        <v>-0.17499999999999999</v>
      </c>
      <c r="R111">
        <v>0.5</v>
      </c>
      <c r="S111">
        <v>0.65000000000000002</v>
      </c>
      <c r="T111">
        <v>453</v>
      </c>
      <c r="U111">
        <v>0.44700000000000001</v>
      </c>
      <c r="V111">
        <v>-3.3999999999999998e-003</v>
      </c>
      <c r="W111">
        <v>0</v>
      </c>
      <c r="X111">
        <v>28368</v>
      </c>
    </row>
    <row r="112">
      <c r="A112" t="s">
        <v>72</v>
      </c>
      <c r="B112" t="s">
        <v>287</v>
      </c>
      <c r="C112" t="s">
        <v>72</v>
      </c>
      <c r="D112" t="s">
        <v>287</v>
      </c>
      <c r="E112">
        <v>0</v>
      </c>
      <c r="F112">
        <v>0</v>
      </c>
      <c r="G112">
        <v>1270.4000000000001</v>
      </c>
      <c r="H112">
        <v>1277.5999999999999</v>
      </c>
      <c r="I112">
        <v>0</v>
      </c>
      <c r="J112">
        <v>0.42930000000000001</v>
      </c>
      <c r="K112">
        <v>0.99650000000000005</v>
      </c>
      <c r="L112">
        <v>0</v>
      </c>
      <c r="M112">
        <v>0</v>
      </c>
      <c r="N112">
        <v>4710</v>
      </c>
      <c r="O112" t="s">
        <v>288</v>
      </c>
      <c r="P112">
        <v>0.62</v>
      </c>
      <c r="Q112">
        <v>-0.33000000000000002</v>
      </c>
      <c r="R112">
        <v>0.5</v>
      </c>
      <c r="S112">
        <v>0.65000000000000002</v>
      </c>
      <c r="T112">
        <v>444</v>
      </c>
      <c r="U112">
        <v>0.44350000000000001</v>
      </c>
      <c r="V112">
        <v>-3.5000000000000001e-003</v>
      </c>
      <c r="W112">
        <v>0</v>
      </c>
      <c r="X112">
        <v>458</v>
      </c>
    </row>
    <row r="113">
      <c r="A113" t="s">
        <v>72</v>
      </c>
      <c r="B113" t="s">
        <v>289</v>
      </c>
      <c r="C113" t="s">
        <v>72</v>
      </c>
      <c r="D113" t="s">
        <v>289</v>
      </c>
      <c r="E113">
        <v>0</v>
      </c>
      <c r="F113">
        <v>0</v>
      </c>
      <c r="G113">
        <v>1260.4000000000001</v>
      </c>
      <c r="H113">
        <v>1267.5999999999999</v>
      </c>
      <c r="I113">
        <v>0</v>
      </c>
      <c r="J113">
        <v>0.42370000000000002</v>
      </c>
      <c r="K113">
        <v>0.99639999999999995</v>
      </c>
      <c r="L113">
        <v>0</v>
      </c>
      <c r="M113">
        <v>0</v>
      </c>
      <c r="N113">
        <v>4720</v>
      </c>
      <c r="O113" t="s">
        <v>290</v>
      </c>
      <c r="P113">
        <v>0.71999999999999997</v>
      </c>
      <c r="Q113">
        <v>-0.255</v>
      </c>
      <c r="R113">
        <v>0.5</v>
      </c>
      <c r="S113">
        <v>0.69999999999999996</v>
      </c>
      <c r="T113">
        <v>75</v>
      </c>
      <c r="U113">
        <v>0.44190000000000002</v>
      </c>
      <c r="V113">
        <v>-3.5999999999999999e-003</v>
      </c>
      <c r="W113">
        <v>0</v>
      </c>
      <c r="X113">
        <v>402</v>
      </c>
    </row>
    <row r="114">
      <c r="A114" t="s">
        <v>72</v>
      </c>
      <c r="B114" t="s">
        <v>291</v>
      </c>
      <c r="C114" t="s">
        <v>72</v>
      </c>
      <c r="D114" t="s">
        <v>291</v>
      </c>
      <c r="E114">
        <v>656.10000000000002</v>
      </c>
      <c r="F114">
        <v>0</v>
      </c>
      <c r="G114">
        <v>1255.4000000000001</v>
      </c>
      <c r="H114">
        <v>1262.5999999999999</v>
      </c>
      <c r="I114">
        <v>0</v>
      </c>
      <c r="J114">
        <v>0.42080000000000001</v>
      </c>
      <c r="K114">
        <v>0.99639999999999995</v>
      </c>
      <c r="L114">
        <v>0</v>
      </c>
      <c r="M114">
        <v>162</v>
      </c>
      <c r="N114">
        <v>4725</v>
      </c>
      <c r="O114" t="s">
        <v>292</v>
      </c>
      <c r="P114">
        <v>0.94999999999999996</v>
      </c>
      <c r="Q114">
        <v>0</v>
      </c>
      <c r="R114">
        <v>0.5</v>
      </c>
      <c r="S114">
        <v>0.69999999999999996</v>
      </c>
      <c r="T114">
        <v>0</v>
      </c>
      <c r="U114">
        <v>0.44009999999999999</v>
      </c>
      <c r="V114">
        <v>-3.5999999999999999e-003</v>
      </c>
      <c r="W114">
        <v>0</v>
      </c>
      <c r="X114">
        <v>2584</v>
      </c>
    </row>
    <row r="115">
      <c r="A115" t="s">
        <v>72</v>
      </c>
      <c r="B115" t="s">
        <v>293</v>
      </c>
      <c r="C115" t="s">
        <v>72</v>
      </c>
      <c r="D115" t="s">
        <v>293</v>
      </c>
      <c r="E115">
        <v>0</v>
      </c>
      <c r="F115">
        <v>0</v>
      </c>
      <c r="G115">
        <v>1250.4000000000001</v>
      </c>
      <c r="H115">
        <v>1257.5999999999999</v>
      </c>
      <c r="I115">
        <v>0</v>
      </c>
      <c r="J115">
        <v>0.41799999999999998</v>
      </c>
      <c r="K115">
        <v>0.99639999999999995</v>
      </c>
      <c r="L115">
        <v>0</v>
      </c>
      <c r="M115">
        <v>0</v>
      </c>
      <c r="N115">
        <v>4730</v>
      </c>
      <c r="O115" t="s">
        <v>294</v>
      </c>
      <c r="P115">
        <v>0.70999999999999996</v>
      </c>
      <c r="Q115">
        <v>-0.26500000000000001</v>
      </c>
      <c r="R115">
        <v>0.5</v>
      </c>
      <c r="S115">
        <v>0.69999999999999996</v>
      </c>
      <c r="T115">
        <v>76</v>
      </c>
      <c r="U115">
        <v>0.43830000000000002</v>
      </c>
      <c r="V115">
        <v>-3.7000000000000002e-003</v>
      </c>
      <c r="W115">
        <v>0</v>
      </c>
      <c r="X115">
        <v>890</v>
      </c>
    </row>
    <row r="116">
      <c r="A116" t="s">
        <v>72</v>
      </c>
      <c r="B116" t="s">
        <v>295</v>
      </c>
      <c r="C116" t="s">
        <v>72</v>
      </c>
      <c r="D116" t="s">
        <v>295</v>
      </c>
      <c r="E116">
        <v>900.40999999999997</v>
      </c>
      <c r="F116">
        <v>0</v>
      </c>
      <c r="G116">
        <v>1240.5</v>
      </c>
      <c r="H116">
        <v>1247.7</v>
      </c>
      <c r="I116">
        <v>0</v>
      </c>
      <c r="J116">
        <v>0.42249999999999999</v>
      </c>
      <c r="K116">
        <v>0.99629999999999996</v>
      </c>
      <c r="L116">
        <v>0</v>
      </c>
      <c r="M116">
        <v>1</v>
      </c>
      <c r="N116">
        <v>4740</v>
      </c>
      <c r="O116" t="s">
        <v>296</v>
      </c>
      <c r="P116">
        <v>2.6000000000000001</v>
      </c>
      <c r="Q116">
        <v>0</v>
      </c>
      <c r="R116">
        <v>0.55000000000000004</v>
      </c>
      <c r="S116">
        <v>0.69999999999999996</v>
      </c>
      <c r="T116">
        <v>0</v>
      </c>
      <c r="U116">
        <v>0.43669999999999998</v>
      </c>
      <c r="V116">
        <v>-3.8e-003</v>
      </c>
      <c r="W116">
        <v>0</v>
      </c>
      <c r="X116">
        <v>1329</v>
      </c>
    </row>
    <row r="117">
      <c r="A117" t="s">
        <v>72</v>
      </c>
      <c r="B117" t="s">
        <v>297</v>
      </c>
      <c r="C117" t="s">
        <v>72</v>
      </c>
      <c r="D117" t="s">
        <v>297</v>
      </c>
      <c r="E117">
        <v>1157.4000000000001</v>
      </c>
      <c r="F117">
        <v>0</v>
      </c>
      <c r="G117">
        <v>1230.5</v>
      </c>
      <c r="H117">
        <v>1237.7</v>
      </c>
      <c r="I117">
        <v>0</v>
      </c>
      <c r="J117">
        <v>0.41699999999999998</v>
      </c>
      <c r="K117">
        <v>0.99619999999999997</v>
      </c>
      <c r="L117">
        <v>0</v>
      </c>
      <c r="M117">
        <v>2793</v>
      </c>
      <c r="N117">
        <v>4750</v>
      </c>
      <c r="O117" t="s">
        <v>298</v>
      </c>
      <c r="P117">
        <v>0.67000000000000004</v>
      </c>
      <c r="Q117">
        <v>-0.35499999999999998</v>
      </c>
      <c r="R117">
        <v>0.55000000000000004</v>
      </c>
      <c r="S117">
        <v>0.69999999999999996</v>
      </c>
      <c r="T117">
        <v>26</v>
      </c>
      <c r="U117">
        <v>0.433</v>
      </c>
      <c r="V117">
        <v>-3.8e-003</v>
      </c>
      <c r="W117">
        <v>0</v>
      </c>
      <c r="X117">
        <v>20858</v>
      </c>
    </row>
    <row r="118">
      <c r="A118" t="s">
        <v>72</v>
      </c>
      <c r="B118" t="s">
        <v>299</v>
      </c>
      <c r="C118" t="s">
        <v>72</v>
      </c>
      <c r="D118" t="s">
        <v>299</v>
      </c>
      <c r="E118">
        <v>581.75</v>
      </c>
      <c r="F118">
        <v>0</v>
      </c>
      <c r="G118">
        <v>1220.5</v>
      </c>
      <c r="H118">
        <v>1227.7</v>
      </c>
      <c r="I118">
        <v>0</v>
      </c>
      <c r="J118">
        <v>0.41149999999999998</v>
      </c>
      <c r="K118">
        <v>0.99609999999999999</v>
      </c>
      <c r="L118">
        <v>0</v>
      </c>
      <c r="M118">
        <v>6</v>
      </c>
      <c r="N118">
        <v>4760</v>
      </c>
      <c r="O118" t="s">
        <v>300</v>
      </c>
      <c r="P118">
        <v>0.71999999999999997</v>
      </c>
      <c r="Q118">
        <v>-0.30499999999999999</v>
      </c>
      <c r="R118">
        <v>0.55000000000000004</v>
      </c>
      <c r="S118">
        <v>0.75</v>
      </c>
      <c r="T118">
        <v>221</v>
      </c>
      <c r="U118">
        <v>0.43120000000000003</v>
      </c>
      <c r="V118">
        <v>-4.0000000000000001e-003</v>
      </c>
      <c r="W118">
        <v>0</v>
      </c>
      <c r="X118">
        <v>792</v>
      </c>
    </row>
    <row r="119">
      <c r="A119" t="s">
        <v>72</v>
      </c>
      <c r="B119" t="s">
        <v>301</v>
      </c>
      <c r="C119" t="s">
        <v>72</v>
      </c>
      <c r="D119" t="s">
        <v>301</v>
      </c>
      <c r="E119">
        <v>935.42999999999995</v>
      </c>
      <c r="F119">
        <v>0</v>
      </c>
      <c r="G119">
        <v>1210.5</v>
      </c>
      <c r="H119">
        <v>1217.8</v>
      </c>
      <c r="I119">
        <v>0</v>
      </c>
      <c r="J119">
        <v>0.4108</v>
      </c>
      <c r="K119">
        <v>0.996</v>
      </c>
      <c r="L119">
        <v>0</v>
      </c>
      <c r="M119">
        <v>19</v>
      </c>
      <c r="N119">
        <v>4770</v>
      </c>
      <c r="O119" t="s">
        <v>302</v>
      </c>
      <c r="P119">
        <v>2.6499999999999999</v>
      </c>
      <c r="Q119">
        <v>0</v>
      </c>
      <c r="R119">
        <v>0.55000000000000004</v>
      </c>
      <c r="S119">
        <v>0.75</v>
      </c>
      <c r="T119">
        <v>0</v>
      </c>
      <c r="U119">
        <v>0.42770000000000002</v>
      </c>
      <c r="V119">
        <v>-4.0000000000000001e-003</v>
      </c>
      <c r="W119">
        <v>0</v>
      </c>
      <c r="X119">
        <v>805</v>
      </c>
    </row>
    <row r="120">
      <c r="A120" t="s">
        <v>72</v>
      </c>
      <c r="B120" t="s">
        <v>303</v>
      </c>
      <c r="C120" t="s">
        <v>72</v>
      </c>
      <c r="D120" t="s">
        <v>303</v>
      </c>
      <c r="E120">
        <v>1136</v>
      </c>
      <c r="F120">
        <v>0</v>
      </c>
      <c r="G120">
        <v>1205.5999999999999</v>
      </c>
      <c r="H120">
        <v>1212.8</v>
      </c>
      <c r="I120">
        <v>0</v>
      </c>
      <c r="J120">
        <v>0.41270000000000001</v>
      </c>
      <c r="K120">
        <v>0.99590000000000001</v>
      </c>
      <c r="L120">
        <v>0</v>
      </c>
      <c r="M120">
        <v>8</v>
      </c>
      <c r="N120">
        <v>4775</v>
      </c>
      <c r="O120" t="s">
        <v>304</v>
      </c>
      <c r="P120">
        <v>0.75</v>
      </c>
      <c r="Q120">
        <v>-0.32500000000000001</v>
      </c>
      <c r="R120">
        <v>0.55000000000000004</v>
      </c>
      <c r="S120">
        <v>0.75</v>
      </c>
      <c r="T120">
        <v>2</v>
      </c>
      <c r="U120">
        <v>0.4259</v>
      </c>
      <c r="V120">
        <v>-4.1000000000000003e-003</v>
      </c>
      <c r="W120">
        <v>0</v>
      </c>
      <c r="X120">
        <v>2374</v>
      </c>
    </row>
    <row r="121">
      <c r="A121" t="s">
        <v>72</v>
      </c>
      <c r="B121" t="s">
        <v>305</v>
      </c>
      <c r="C121" t="s">
        <v>72</v>
      </c>
      <c r="D121" t="s">
        <v>305</v>
      </c>
      <c r="E121">
        <v>706.94000000000005</v>
      </c>
      <c r="F121">
        <v>0</v>
      </c>
      <c r="G121">
        <v>1200.5999999999999</v>
      </c>
      <c r="H121">
        <v>1207.8</v>
      </c>
      <c r="I121">
        <v>0</v>
      </c>
      <c r="J121">
        <v>0.40999999999999998</v>
      </c>
      <c r="K121">
        <v>0.99590000000000001</v>
      </c>
      <c r="L121">
        <v>0</v>
      </c>
      <c r="M121">
        <v>23</v>
      </c>
      <c r="N121">
        <v>4780</v>
      </c>
      <c r="O121" t="s">
        <v>306</v>
      </c>
      <c r="P121">
        <v>2.8500000000000001</v>
      </c>
      <c r="Q121">
        <v>0</v>
      </c>
      <c r="R121">
        <v>0.55000000000000004</v>
      </c>
      <c r="S121">
        <v>0.75</v>
      </c>
      <c r="T121">
        <v>0</v>
      </c>
      <c r="U121">
        <v>0.42420000000000002</v>
      </c>
      <c r="V121">
        <v>-4.1999999999999997e-003</v>
      </c>
      <c r="W121">
        <v>0</v>
      </c>
      <c r="X121">
        <v>244</v>
      </c>
    </row>
    <row r="122">
      <c r="A122" t="s">
        <v>72</v>
      </c>
      <c r="B122" t="s">
        <v>307</v>
      </c>
      <c r="C122" t="s">
        <v>72</v>
      </c>
      <c r="D122" t="s">
        <v>307</v>
      </c>
      <c r="E122">
        <v>677</v>
      </c>
      <c r="F122">
        <v>0</v>
      </c>
      <c r="G122">
        <v>1190.5999999999999</v>
      </c>
      <c r="H122">
        <v>1197.8</v>
      </c>
      <c r="I122">
        <v>0</v>
      </c>
      <c r="J122">
        <v>0.40460000000000002</v>
      </c>
      <c r="K122">
        <v>0.99580000000000002</v>
      </c>
      <c r="L122">
        <v>0</v>
      </c>
      <c r="M122">
        <v>10</v>
      </c>
      <c r="N122">
        <v>4790</v>
      </c>
      <c r="O122" t="s">
        <v>308</v>
      </c>
      <c r="P122">
        <v>0.81000000000000005</v>
      </c>
      <c r="Q122">
        <v>-0.26500000000000001</v>
      </c>
      <c r="R122">
        <v>0.59999999999999998</v>
      </c>
      <c r="S122">
        <v>0.75</v>
      </c>
      <c r="T122">
        <v>12</v>
      </c>
      <c r="U122">
        <v>0.42220000000000002</v>
      </c>
      <c r="V122">
        <v>-4.3e-003</v>
      </c>
      <c r="W122">
        <v>0</v>
      </c>
      <c r="X122">
        <v>568</v>
      </c>
    </row>
    <row r="123">
      <c r="A123" t="s">
        <v>72</v>
      </c>
      <c r="B123" t="s">
        <v>309</v>
      </c>
      <c r="C123" t="s">
        <v>72</v>
      </c>
      <c r="D123" t="s">
        <v>309</v>
      </c>
      <c r="E123">
        <v>932.36000000000001</v>
      </c>
      <c r="F123">
        <v>0</v>
      </c>
      <c r="G123">
        <v>1185.5999999999999</v>
      </c>
      <c r="H123">
        <v>1192.8</v>
      </c>
      <c r="I123">
        <v>0</v>
      </c>
      <c r="J123">
        <v>0.40200000000000002</v>
      </c>
      <c r="K123">
        <v>0.99570000000000003</v>
      </c>
      <c r="L123">
        <v>0</v>
      </c>
      <c r="M123">
        <v>2</v>
      </c>
      <c r="N123">
        <v>4795</v>
      </c>
      <c r="O123" t="s">
        <v>310</v>
      </c>
      <c r="P123">
        <v>4.4000000000000004</v>
      </c>
      <c r="Q123">
        <v>0</v>
      </c>
      <c r="R123">
        <v>0.59999999999999998</v>
      </c>
      <c r="S123">
        <v>0.80000000000000004</v>
      </c>
      <c r="T123">
        <v>0</v>
      </c>
      <c r="U123">
        <v>0.42209999999999998</v>
      </c>
      <c r="V123">
        <v>-4.3e-003</v>
      </c>
      <c r="W123">
        <v>0</v>
      </c>
      <c r="X123">
        <v>371</v>
      </c>
    </row>
    <row r="124">
      <c r="A124" t="s">
        <v>72</v>
      </c>
      <c r="B124" t="s">
        <v>311</v>
      </c>
      <c r="C124" t="s">
        <v>72</v>
      </c>
      <c r="D124" t="s">
        <v>311</v>
      </c>
      <c r="E124">
        <v>1113</v>
      </c>
      <c r="F124">
        <v>0</v>
      </c>
      <c r="G124">
        <v>1180.5999999999999</v>
      </c>
      <c r="H124">
        <v>1187.9000000000001</v>
      </c>
      <c r="I124">
        <v>0</v>
      </c>
      <c r="J124">
        <v>0.40379999999999999</v>
      </c>
      <c r="K124">
        <v>0.99560000000000004</v>
      </c>
      <c r="L124">
        <v>0</v>
      </c>
      <c r="M124">
        <v>5102</v>
      </c>
      <c r="N124">
        <v>4800</v>
      </c>
      <c r="O124" t="s">
        <v>312</v>
      </c>
      <c r="P124">
        <v>0.75</v>
      </c>
      <c r="Q124">
        <v>-0.34999999999999998</v>
      </c>
      <c r="R124">
        <v>0.59999999999999998</v>
      </c>
      <c r="S124">
        <v>0.80000000000000004</v>
      </c>
      <c r="T124">
        <v>154</v>
      </c>
      <c r="U124">
        <v>0.42030000000000001</v>
      </c>
      <c r="V124">
        <v>-4.4000000000000003e-003</v>
      </c>
      <c r="W124">
        <v>0</v>
      </c>
      <c r="X124">
        <v>30742</v>
      </c>
    </row>
    <row r="125">
      <c r="A125" t="s">
        <v>72</v>
      </c>
      <c r="B125" t="s">
        <v>313</v>
      </c>
      <c r="C125" t="s">
        <v>72</v>
      </c>
      <c r="D125" t="s">
        <v>313</v>
      </c>
      <c r="E125">
        <v>0</v>
      </c>
      <c r="F125">
        <v>0</v>
      </c>
      <c r="G125">
        <v>1175.7</v>
      </c>
      <c r="H125">
        <v>1182.9000000000001</v>
      </c>
      <c r="I125">
        <v>0</v>
      </c>
      <c r="J125">
        <v>0.40529999999999999</v>
      </c>
      <c r="K125">
        <v>0.99560000000000004</v>
      </c>
      <c r="L125">
        <v>0</v>
      </c>
      <c r="M125">
        <v>0</v>
      </c>
      <c r="N125">
        <v>4805</v>
      </c>
      <c r="O125" t="s">
        <v>314</v>
      </c>
      <c r="P125">
        <v>4.5</v>
      </c>
      <c r="Q125">
        <v>0</v>
      </c>
      <c r="R125">
        <v>0.59999999999999998</v>
      </c>
      <c r="S125">
        <v>0.80000000000000004</v>
      </c>
      <c r="T125">
        <v>0</v>
      </c>
      <c r="U125">
        <v>0.41849999999999998</v>
      </c>
      <c r="V125">
        <v>-4.4000000000000003e-003</v>
      </c>
      <c r="W125">
        <v>0</v>
      </c>
      <c r="X125">
        <v>679</v>
      </c>
    </row>
    <row r="126">
      <c r="A126" t="s">
        <v>72</v>
      </c>
      <c r="B126" t="s">
        <v>315</v>
      </c>
      <c r="C126" t="s">
        <v>72</v>
      </c>
      <c r="D126" t="s">
        <v>315</v>
      </c>
      <c r="E126">
        <v>457.60000000000002</v>
      </c>
      <c r="F126">
        <v>0</v>
      </c>
      <c r="G126">
        <v>1170.7</v>
      </c>
      <c r="H126">
        <v>1177.9000000000001</v>
      </c>
      <c r="I126">
        <v>0</v>
      </c>
      <c r="J126">
        <v>0.4027</v>
      </c>
      <c r="K126">
        <v>0.99550000000000005</v>
      </c>
      <c r="L126">
        <v>0</v>
      </c>
      <c r="M126">
        <v>19</v>
      </c>
      <c r="N126">
        <v>4810</v>
      </c>
      <c r="O126" t="s">
        <v>316</v>
      </c>
      <c r="P126">
        <v>0.80000000000000004</v>
      </c>
      <c r="Q126">
        <v>-0.32500000000000001</v>
      </c>
      <c r="R126">
        <v>0.59999999999999998</v>
      </c>
      <c r="S126">
        <v>0.80000000000000004</v>
      </c>
      <c r="T126">
        <v>1</v>
      </c>
      <c r="U126">
        <v>0.41670000000000001</v>
      </c>
      <c r="V126">
        <v>-4.4999999999999997e-003</v>
      </c>
      <c r="W126">
        <v>0</v>
      </c>
      <c r="X126">
        <v>473</v>
      </c>
    </row>
    <row r="127">
      <c r="A127" t="s">
        <v>72</v>
      </c>
      <c r="B127" t="s">
        <v>317</v>
      </c>
      <c r="C127" t="s">
        <v>72</v>
      </c>
      <c r="D127" t="s">
        <v>317</v>
      </c>
      <c r="E127">
        <v>0</v>
      </c>
      <c r="F127">
        <v>0</v>
      </c>
      <c r="G127">
        <v>1165.7</v>
      </c>
      <c r="H127">
        <v>1172.9000000000001</v>
      </c>
      <c r="I127">
        <v>0</v>
      </c>
      <c r="J127">
        <v>0.40010000000000001</v>
      </c>
      <c r="K127">
        <v>0.99550000000000005</v>
      </c>
      <c r="L127">
        <v>0</v>
      </c>
      <c r="M127">
        <v>0</v>
      </c>
      <c r="N127">
        <v>4815</v>
      </c>
      <c r="O127" t="s">
        <v>318</v>
      </c>
      <c r="P127">
        <v>4.2000000000000002</v>
      </c>
      <c r="Q127">
        <v>0</v>
      </c>
      <c r="R127">
        <v>0.59999999999999998</v>
      </c>
      <c r="S127">
        <v>0.80000000000000004</v>
      </c>
      <c r="T127">
        <v>0</v>
      </c>
      <c r="U127">
        <v>0.41489999999999999</v>
      </c>
      <c r="V127">
        <v>-4.5999999999999999e-003</v>
      </c>
      <c r="W127">
        <v>0</v>
      </c>
      <c r="X127">
        <v>114</v>
      </c>
    </row>
    <row r="128">
      <c r="A128" t="s">
        <v>72</v>
      </c>
      <c r="B128" t="s">
        <v>319</v>
      </c>
      <c r="C128" t="s">
        <v>72</v>
      </c>
      <c r="D128" t="s">
        <v>319</v>
      </c>
      <c r="E128">
        <v>1134.28</v>
      </c>
      <c r="F128">
        <v>0</v>
      </c>
      <c r="G128">
        <v>1160.7</v>
      </c>
      <c r="H128">
        <v>1167.9000000000001</v>
      </c>
      <c r="I128">
        <v>0</v>
      </c>
      <c r="J128">
        <v>0.39750000000000002</v>
      </c>
      <c r="K128">
        <v>0.99539999999999995</v>
      </c>
      <c r="L128">
        <v>0</v>
      </c>
      <c r="M128">
        <v>2</v>
      </c>
      <c r="N128">
        <v>4820</v>
      </c>
      <c r="O128" t="s">
        <v>320</v>
      </c>
      <c r="P128">
        <v>4.5</v>
      </c>
      <c r="Q128">
        <v>0</v>
      </c>
      <c r="R128">
        <v>0.65000000000000002</v>
      </c>
      <c r="S128">
        <v>0.80000000000000004</v>
      </c>
      <c r="T128">
        <v>0</v>
      </c>
      <c r="U128">
        <v>0.4148</v>
      </c>
      <c r="V128">
        <v>-4.5999999999999999e-003</v>
      </c>
      <c r="W128">
        <v>0</v>
      </c>
      <c r="X128">
        <v>606</v>
      </c>
    </row>
    <row r="129">
      <c r="A129" t="s">
        <v>72</v>
      </c>
      <c r="B129" t="s">
        <v>321</v>
      </c>
      <c r="C129" t="s">
        <v>72</v>
      </c>
      <c r="D129" t="s">
        <v>321</v>
      </c>
      <c r="E129">
        <v>654.89999999999998</v>
      </c>
      <c r="F129">
        <v>0</v>
      </c>
      <c r="G129">
        <v>1155.7</v>
      </c>
      <c r="H129">
        <v>1162.9000000000001</v>
      </c>
      <c r="I129">
        <v>0</v>
      </c>
      <c r="J129">
        <v>0.39489999999999997</v>
      </c>
      <c r="K129">
        <v>0.99529999999999996</v>
      </c>
      <c r="L129">
        <v>0</v>
      </c>
      <c r="M129">
        <v>76</v>
      </c>
      <c r="N129">
        <v>4825</v>
      </c>
      <c r="O129" t="s">
        <v>322</v>
      </c>
      <c r="P129">
        <v>0.90000000000000002</v>
      </c>
      <c r="Q129">
        <v>-0.25</v>
      </c>
      <c r="R129">
        <v>0.65000000000000002</v>
      </c>
      <c r="S129">
        <v>0.80000000000000004</v>
      </c>
      <c r="T129">
        <v>5</v>
      </c>
      <c r="U129">
        <v>0.41289999999999999</v>
      </c>
      <c r="V129">
        <v>-4.7000000000000002e-003</v>
      </c>
      <c r="W129">
        <v>0</v>
      </c>
      <c r="X129">
        <v>5455</v>
      </c>
    </row>
    <row r="130">
      <c r="A130" t="s">
        <v>72</v>
      </c>
      <c r="B130" t="s">
        <v>323</v>
      </c>
      <c r="C130" t="s">
        <v>72</v>
      </c>
      <c r="D130" t="s">
        <v>323</v>
      </c>
      <c r="E130">
        <v>648.60000000000002</v>
      </c>
      <c r="F130">
        <v>0</v>
      </c>
      <c r="G130">
        <v>1150.8</v>
      </c>
      <c r="H130">
        <v>1158</v>
      </c>
      <c r="I130">
        <v>0</v>
      </c>
      <c r="J130">
        <v>0.4002</v>
      </c>
      <c r="K130">
        <v>0.99529999999999996</v>
      </c>
      <c r="L130">
        <v>0</v>
      </c>
      <c r="M130">
        <v>11</v>
      </c>
      <c r="N130">
        <v>4830</v>
      </c>
      <c r="O130" t="s">
        <v>324</v>
      </c>
      <c r="P130">
        <v>4.5999999999999996</v>
      </c>
      <c r="Q130">
        <v>0</v>
      </c>
      <c r="R130">
        <v>0.65000000000000002</v>
      </c>
      <c r="S130">
        <v>0.84999999999999998</v>
      </c>
      <c r="T130">
        <v>0</v>
      </c>
      <c r="U130">
        <v>0.41260000000000002</v>
      </c>
      <c r="V130">
        <v>-4.7000000000000002e-003</v>
      </c>
      <c r="W130">
        <v>0</v>
      </c>
      <c r="X130">
        <v>3694</v>
      </c>
    </row>
    <row r="131">
      <c r="A131" t="s">
        <v>72</v>
      </c>
      <c r="B131" t="s">
        <v>325</v>
      </c>
      <c r="C131" t="s">
        <v>72</v>
      </c>
      <c r="D131" t="s">
        <v>325</v>
      </c>
      <c r="E131">
        <v>0</v>
      </c>
      <c r="F131">
        <v>0</v>
      </c>
      <c r="G131">
        <v>1145.8</v>
      </c>
      <c r="H131">
        <v>1153</v>
      </c>
      <c r="I131">
        <v>0</v>
      </c>
      <c r="J131">
        <v>0.3977</v>
      </c>
      <c r="K131">
        <v>0.99519999999999997</v>
      </c>
      <c r="L131">
        <v>0</v>
      </c>
      <c r="M131">
        <v>0</v>
      </c>
      <c r="N131">
        <v>4835</v>
      </c>
      <c r="O131" t="s">
        <v>326</v>
      </c>
      <c r="P131">
        <v>4.2999999999999998</v>
      </c>
      <c r="Q131">
        <v>0</v>
      </c>
      <c r="R131">
        <v>0.65000000000000002</v>
      </c>
      <c r="S131">
        <v>0.84999999999999998</v>
      </c>
      <c r="T131">
        <v>0</v>
      </c>
      <c r="U131">
        <v>0.4108</v>
      </c>
      <c r="V131">
        <v>-4.7999999999999996e-003</v>
      </c>
      <c r="W131">
        <v>0</v>
      </c>
      <c r="X131">
        <v>166</v>
      </c>
    </row>
    <row r="132">
      <c r="A132" t="s">
        <v>72</v>
      </c>
      <c r="B132" t="s">
        <v>327</v>
      </c>
      <c r="C132" t="s">
        <v>72</v>
      </c>
      <c r="D132" t="s">
        <v>327</v>
      </c>
      <c r="E132">
        <v>642.70000000000005</v>
      </c>
      <c r="F132">
        <v>0</v>
      </c>
      <c r="G132">
        <v>1140.8</v>
      </c>
      <c r="H132">
        <v>1148</v>
      </c>
      <c r="I132">
        <v>0</v>
      </c>
      <c r="J132">
        <v>0.3952</v>
      </c>
      <c r="K132">
        <v>0.99519999999999997</v>
      </c>
      <c r="L132">
        <v>0</v>
      </c>
      <c r="M132">
        <v>28</v>
      </c>
      <c r="N132">
        <v>4840</v>
      </c>
      <c r="O132" t="s">
        <v>328</v>
      </c>
      <c r="P132">
        <v>4.5999999999999996</v>
      </c>
      <c r="Q132">
        <v>0</v>
      </c>
      <c r="R132">
        <v>0.65000000000000002</v>
      </c>
      <c r="S132">
        <v>0.84999999999999998</v>
      </c>
      <c r="T132">
        <v>0</v>
      </c>
      <c r="U132">
        <v>0.40899999999999997</v>
      </c>
      <c r="V132">
        <v>-4.8999999999999998e-003</v>
      </c>
      <c r="W132">
        <v>0</v>
      </c>
      <c r="X132">
        <v>504</v>
      </c>
    </row>
    <row r="133">
      <c r="A133" t="s">
        <v>72</v>
      </c>
      <c r="B133" t="s">
        <v>329</v>
      </c>
      <c r="C133" t="s">
        <v>72</v>
      </c>
      <c r="D133" t="s">
        <v>329</v>
      </c>
      <c r="E133">
        <v>0</v>
      </c>
      <c r="F133">
        <v>0</v>
      </c>
      <c r="G133">
        <v>1135.8</v>
      </c>
      <c r="H133">
        <v>1143</v>
      </c>
      <c r="I133">
        <v>0</v>
      </c>
      <c r="J133">
        <v>0.3926</v>
      </c>
      <c r="K133">
        <v>0.99509999999999998</v>
      </c>
      <c r="L133">
        <v>0</v>
      </c>
      <c r="M133">
        <v>0</v>
      </c>
      <c r="N133">
        <v>4845</v>
      </c>
      <c r="O133" t="s">
        <v>330</v>
      </c>
      <c r="P133">
        <v>4.5999999999999996</v>
      </c>
      <c r="Q133">
        <v>0</v>
      </c>
      <c r="R133">
        <v>0.65000000000000002</v>
      </c>
      <c r="S133">
        <v>0.84999999999999998</v>
      </c>
      <c r="T133">
        <v>0</v>
      </c>
      <c r="U133">
        <v>0.40720000000000001</v>
      </c>
      <c r="V133">
        <v>-4.8999999999999998e-003</v>
      </c>
      <c r="W133">
        <v>0</v>
      </c>
      <c r="X133">
        <v>130</v>
      </c>
    </row>
    <row r="134">
      <c r="A134" t="s">
        <v>72</v>
      </c>
      <c r="B134" t="s">
        <v>331</v>
      </c>
      <c r="C134" t="s">
        <v>72</v>
      </c>
      <c r="D134" t="s">
        <v>331</v>
      </c>
      <c r="E134">
        <v>848.04999999999995</v>
      </c>
      <c r="F134">
        <v>0</v>
      </c>
      <c r="G134">
        <v>1130.8</v>
      </c>
      <c r="H134">
        <v>1138</v>
      </c>
      <c r="I134">
        <v>0</v>
      </c>
      <c r="J134">
        <v>0.3901</v>
      </c>
      <c r="K134">
        <v>0.995</v>
      </c>
      <c r="L134">
        <v>0</v>
      </c>
      <c r="M134">
        <v>1351</v>
      </c>
      <c r="N134">
        <v>4850</v>
      </c>
      <c r="O134" t="s">
        <v>332</v>
      </c>
      <c r="P134">
        <v>0.90000000000000002</v>
      </c>
      <c r="Q134">
        <v>-0.29999999999999999</v>
      </c>
      <c r="R134">
        <v>0.65000000000000002</v>
      </c>
      <c r="S134">
        <v>0.84999999999999998</v>
      </c>
      <c r="T134">
        <v>19</v>
      </c>
      <c r="U134">
        <v>0.40560000000000002</v>
      </c>
      <c r="V134">
        <v>-5.0000000000000001e-003</v>
      </c>
      <c r="W134">
        <v>0</v>
      </c>
      <c r="X134">
        <v>7111</v>
      </c>
    </row>
    <row r="135">
      <c r="A135" t="s">
        <v>72</v>
      </c>
      <c r="B135" t="s">
        <v>333</v>
      </c>
      <c r="C135" t="s">
        <v>72</v>
      </c>
      <c r="D135" t="s">
        <v>333</v>
      </c>
      <c r="E135">
        <v>0</v>
      </c>
      <c r="F135">
        <v>0</v>
      </c>
      <c r="G135">
        <v>1125.8</v>
      </c>
      <c r="H135">
        <v>1133</v>
      </c>
      <c r="I135">
        <v>0</v>
      </c>
      <c r="J135">
        <v>0.38750000000000001</v>
      </c>
      <c r="K135">
        <v>0.995</v>
      </c>
      <c r="L135">
        <v>0</v>
      </c>
      <c r="M135">
        <v>0</v>
      </c>
      <c r="N135">
        <v>4855</v>
      </c>
      <c r="O135" t="s">
        <v>334</v>
      </c>
      <c r="P135">
        <v>4.7000000000000002</v>
      </c>
      <c r="Q135">
        <v>0</v>
      </c>
      <c r="R135">
        <v>0.69999999999999996</v>
      </c>
      <c r="S135">
        <v>0.84999999999999998</v>
      </c>
      <c r="T135">
        <v>0</v>
      </c>
      <c r="U135">
        <v>0.40550000000000003</v>
      </c>
      <c r="V135">
        <v>-5.0000000000000001e-003</v>
      </c>
      <c r="W135">
        <v>0</v>
      </c>
      <c r="X135">
        <v>163</v>
      </c>
    </row>
    <row r="136">
      <c r="A136" t="s">
        <v>72</v>
      </c>
      <c r="B136" t="s">
        <v>335</v>
      </c>
      <c r="C136" t="s">
        <v>72</v>
      </c>
      <c r="D136" t="s">
        <v>335</v>
      </c>
      <c r="E136">
        <v>0</v>
      </c>
      <c r="F136">
        <v>0</v>
      </c>
      <c r="G136">
        <v>1120.9000000000001</v>
      </c>
      <c r="H136">
        <v>1128.0999999999999</v>
      </c>
      <c r="I136">
        <v>0</v>
      </c>
      <c r="J136">
        <v>0.39240000000000003</v>
      </c>
      <c r="K136">
        <v>0.99490000000000001</v>
      </c>
      <c r="L136">
        <v>0</v>
      </c>
      <c r="M136">
        <v>0</v>
      </c>
      <c r="N136">
        <v>4860</v>
      </c>
      <c r="O136" t="s">
        <v>336</v>
      </c>
      <c r="P136">
        <v>4.7000000000000002</v>
      </c>
      <c r="Q136">
        <v>0</v>
      </c>
      <c r="R136">
        <v>0.69999999999999996</v>
      </c>
      <c r="S136">
        <v>0.90000000000000002</v>
      </c>
      <c r="T136">
        <v>0</v>
      </c>
      <c r="U136">
        <v>0.4047</v>
      </c>
      <c r="V136">
        <v>-5.1000000000000004e-003</v>
      </c>
      <c r="W136">
        <v>0</v>
      </c>
      <c r="X136">
        <v>325</v>
      </c>
    </row>
    <row r="137">
      <c r="A137" t="s">
        <v>72</v>
      </c>
      <c r="B137" t="s">
        <v>337</v>
      </c>
      <c r="C137" t="s">
        <v>72</v>
      </c>
      <c r="D137" t="s">
        <v>337</v>
      </c>
      <c r="E137">
        <v>515.51999999999998</v>
      </c>
      <c r="F137">
        <v>0</v>
      </c>
      <c r="G137">
        <v>1115.9000000000001</v>
      </c>
      <c r="H137">
        <v>1123.0999999999999</v>
      </c>
      <c r="I137">
        <v>0</v>
      </c>
      <c r="J137">
        <v>0.38990000000000002</v>
      </c>
      <c r="K137">
        <v>0.99480000000000002</v>
      </c>
      <c r="L137">
        <v>0</v>
      </c>
      <c r="M137">
        <v>1</v>
      </c>
      <c r="N137">
        <v>4865</v>
      </c>
      <c r="O137" t="s">
        <v>338</v>
      </c>
      <c r="P137">
        <v>3.1299999999999999</v>
      </c>
      <c r="Q137">
        <v>0</v>
      </c>
      <c r="R137">
        <v>0.69999999999999996</v>
      </c>
      <c r="S137">
        <v>0.90000000000000002</v>
      </c>
      <c r="T137">
        <v>0</v>
      </c>
      <c r="U137">
        <v>0.40329999999999999</v>
      </c>
      <c r="V137">
        <v>-5.1999999999999998e-003</v>
      </c>
      <c r="W137">
        <v>0</v>
      </c>
      <c r="X137">
        <v>94</v>
      </c>
    </row>
    <row r="138">
      <c r="A138" t="s">
        <v>72</v>
      </c>
      <c r="B138" t="s">
        <v>339</v>
      </c>
      <c r="C138" t="s">
        <v>72</v>
      </c>
      <c r="D138" t="s">
        <v>339</v>
      </c>
      <c r="E138">
        <v>0</v>
      </c>
      <c r="F138">
        <v>0</v>
      </c>
      <c r="G138">
        <v>1110.9000000000001</v>
      </c>
      <c r="H138">
        <v>1118.0999999999999</v>
      </c>
      <c r="I138">
        <v>0</v>
      </c>
      <c r="J138">
        <v>0.38740000000000002</v>
      </c>
      <c r="K138">
        <v>0.99480000000000002</v>
      </c>
      <c r="L138">
        <v>0</v>
      </c>
      <c r="M138">
        <v>0</v>
      </c>
      <c r="N138">
        <v>4870</v>
      </c>
      <c r="O138" t="s">
        <v>340</v>
      </c>
      <c r="P138">
        <v>0.90000000000000002</v>
      </c>
      <c r="Q138">
        <v>-0.34999999999999998</v>
      </c>
      <c r="R138">
        <v>0.69999999999999996</v>
      </c>
      <c r="S138">
        <v>0.90000000000000002</v>
      </c>
      <c r="T138">
        <v>92</v>
      </c>
      <c r="U138">
        <v>0.40129999999999999</v>
      </c>
      <c r="V138">
        <v>-5.3e-003</v>
      </c>
      <c r="W138">
        <v>0</v>
      </c>
      <c r="X138">
        <v>509</v>
      </c>
    </row>
    <row r="139">
      <c r="A139" t="s">
        <v>72</v>
      </c>
      <c r="B139" t="s">
        <v>341</v>
      </c>
      <c r="C139" t="s">
        <v>72</v>
      </c>
      <c r="D139" t="s">
        <v>341</v>
      </c>
      <c r="E139">
        <v>650.69000000000005</v>
      </c>
      <c r="F139">
        <v>0</v>
      </c>
      <c r="G139">
        <v>1105.9000000000001</v>
      </c>
      <c r="H139">
        <v>1113.0999999999999</v>
      </c>
      <c r="I139">
        <v>0</v>
      </c>
      <c r="J139">
        <v>0.38490000000000002</v>
      </c>
      <c r="K139">
        <v>0.99470000000000003</v>
      </c>
      <c r="L139">
        <v>0</v>
      </c>
      <c r="M139">
        <v>205</v>
      </c>
      <c r="N139">
        <v>4875</v>
      </c>
      <c r="O139" t="s">
        <v>342</v>
      </c>
      <c r="P139">
        <v>0.91000000000000003</v>
      </c>
      <c r="Q139">
        <v>-0.34000000000000002</v>
      </c>
      <c r="R139">
        <v>0.69999999999999996</v>
      </c>
      <c r="S139">
        <v>0.90000000000000002</v>
      </c>
      <c r="T139">
        <v>22</v>
      </c>
      <c r="U139">
        <v>0.39950000000000002</v>
      </c>
      <c r="V139">
        <v>-5.3e-003</v>
      </c>
      <c r="W139">
        <v>0</v>
      </c>
      <c r="X139">
        <v>1835</v>
      </c>
    </row>
    <row r="140">
      <c r="A140" t="s">
        <v>72</v>
      </c>
      <c r="B140" t="s">
        <v>343</v>
      </c>
      <c r="C140" t="s">
        <v>72</v>
      </c>
      <c r="D140" t="s">
        <v>343</v>
      </c>
      <c r="E140">
        <v>1070.3299999999999</v>
      </c>
      <c r="F140">
        <v>0</v>
      </c>
      <c r="G140">
        <v>1100.9000000000001</v>
      </c>
      <c r="H140">
        <v>1108.0999999999999</v>
      </c>
      <c r="I140">
        <v>0</v>
      </c>
      <c r="J140">
        <v>0.38240000000000002</v>
      </c>
      <c r="K140">
        <v>0.99460000000000004</v>
      </c>
      <c r="L140">
        <v>0</v>
      </c>
      <c r="M140">
        <v>52</v>
      </c>
      <c r="N140">
        <v>4880</v>
      </c>
      <c r="O140" t="s">
        <v>344</v>
      </c>
      <c r="P140">
        <v>1</v>
      </c>
      <c r="Q140">
        <v>-0.27500000000000002</v>
      </c>
      <c r="R140">
        <v>0.69999999999999996</v>
      </c>
      <c r="S140">
        <v>0.90000000000000002</v>
      </c>
      <c r="T140">
        <v>14</v>
      </c>
      <c r="U140">
        <v>0.39789999999999998</v>
      </c>
      <c r="V140">
        <v>-5.4000000000000003e-003</v>
      </c>
      <c r="W140">
        <v>0</v>
      </c>
      <c r="X140">
        <v>264</v>
      </c>
    </row>
    <row r="141">
      <c r="A141" t="s">
        <v>72</v>
      </c>
      <c r="B141" t="s">
        <v>345</v>
      </c>
      <c r="C141" t="s">
        <v>72</v>
      </c>
      <c r="D141" t="s">
        <v>345</v>
      </c>
      <c r="E141">
        <v>691.87</v>
      </c>
      <c r="F141">
        <v>0</v>
      </c>
      <c r="G141">
        <v>1096</v>
      </c>
      <c r="H141">
        <v>1103.2</v>
      </c>
      <c r="I141">
        <v>0</v>
      </c>
      <c r="J141">
        <v>0.38679999999999998</v>
      </c>
      <c r="K141">
        <v>0.99450000000000005</v>
      </c>
      <c r="L141">
        <v>0</v>
      </c>
      <c r="M141">
        <v>50</v>
      </c>
      <c r="N141">
        <v>4885</v>
      </c>
      <c r="O141" t="s">
        <v>346</v>
      </c>
      <c r="P141">
        <v>1.55</v>
      </c>
      <c r="Q141">
        <v>0</v>
      </c>
      <c r="R141">
        <v>0.75</v>
      </c>
      <c r="S141">
        <v>0.90000000000000002</v>
      </c>
      <c r="T141">
        <v>0</v>
      </c>
      <c r="U141">
        <v>0.39739999999999998</v>
      </c>
      <c r="V141">
        <v>-5.4999999999999997e-003</v>
      </c>
      <c r="W141">
        <v>0</v>
      </c>
      <c r="X141">
        <v>135</v>
      </c>
    </row>
    <row r="142">
      <c r="A142" t="s">
        <v>72</v>
      </c>
      <c r="B142" t="s">
        <v>347</v>
      </c>
      <c r="C142" t="s">
        <v>72</v>
      </c>
      <c r="D142" t="s">
        <v>347</v>
      </c>
      <c r="E142">
        <v>0</v>
      </c>
      <c r="F142">
        <v>0</v>
      </c>
      <c r="G142">
        <v>1091</v>
      </c>
      <c r="H142">
        <v>1098.2</v>
      </c>
      <c r="I142">
        <v>0</v>
      </c>
      <c r="J142">
        <v>0.38429999999999997</v>
      </c>
      <c r="K142">
        <v>0.99450000000000005</v>
      </c>
      <c r="L142">
        <v>0</v>
      </c>
      <c r="M142">
        <v>0</v>
      </c>
      <c r="N142">
        <v>4890</v>
      </c>
      <c r="O142" t="s">
        <v>348</v>
      </c>
      <c r="P142">
        <v>2.9500000000000002</v>
      </c>
      <c r="Q142">
        <v>0</v>
      </c>
      <c r="R142">
        <v>0.75</v>
      </c>
      <c r="S142">
        <v>0.94999999999999996</v>
      </c>
      <c r="T142">
        <v>0</v>
      </c>
      <c r="U142">
        <v>0.39689999999999998</v>
      </c>
      <c r="V142">
        <v>-5.4999999999999997e-003</v>
      </c>
      <c r="W142">
        <v>0</v>
      </c>
      <c r="X142">
        <v>643</v>
      </c>
    </row>
    <row r="143">
      <c r="A143" t="s">
        <v>72</v>
      </c>
      <c r="B143" t="s">
        <v>349</v>
      </c>
      <c r="C143" t="s">
        <v>72</v>
      </c>
      <c r="D143" t="s">
        <v>349</v>
      </c>
      <c r="E143">
        <v>406.91000000000003</v>
      </c>
      <c r="F143">
        <v>0</v>
      </c>
      <c r="G143">
        <v>1086</v>
      </c>
      <c r="H143">
        <v>1093.2</v>
      </c>
      <c r="I143">
        <v>0</v>
      </c>
      <c r="J143">
        <v>0.38190000000000002</v>
      </c>
      <c r="K143">
        <v>0.99439999999999995</v>
      </c>
      <c r="L143">
        <v>0</v>
      </c>
      <c r="M143">
        <v>297</v>
      </c>
      <c r="N143">
        <v>4895</v>
      </c>
      <c r="O143" t="s">
        <v>350</v>
      </c>
      <c r="P143">
        <v>0.90000000000000002</v>
      </c>
      <c r="Q143">
        <v>-0.40000000000000002</v>
      </c>
      <c r="R143">
        <v>0.75</v>
      </c>
      <c r="S143">
        <v>0.94999999999999996</v>
      </c>
      <c r="T143">
        <v>1</v>
      </c>
      <c r="U143">
        <v>0.39479999999999998</v>
      </c>
      <c r="V143">
        <v>-5.5999999999999999e-003</v>
      </c>
      <c r="W143">
        <v>0</v>
      </c>
      <c r="X143">
        <v>454</v>
      </c>
    </row>
    <row r="144">
      <c r="A144" t="s">
        <v>72</v>
      </c>
      <c r="B144" t="s">
        <v>351</v>
      </c>
      <c r="C144" t="s">
        <v>72</v>
      </c>
      <c r="D144" t="s">
        <v>351</v>
      </c>
      <c r="E144">
        <v>1021.8200000000001</v>
      </c>
      <c r="F144">
        <v>0</v>
      </c>
      <c r="G144">
        <v>1081</v>
      </c>
      <c r="H144">
        <v>1088.2</v>
      </c>
      <c r="I144">
        <v>0</v>
      </c>
      <c r="J144">
        <v>0.37940000000000002</v>
      </c>
      <c r="K144">
        <v>0.99429999999999996</v>
      </c>
      <c r="L144">
        <v>0</v>
      </c>
      <c r="M144">
        <v>5353</v>
      </c>
      <c r="N144">
        <v>4900</v>
      </c>
      <c r="O144" t="s">
        <v>352</v>
      </c>
      <c r="P144">
        <v>1</v>
      </c>
      <c r="Q144">
        <v>-0.32500000000000001</v>
      </c>
      <c r="R144">
        <v>0.75</v>
      </c>
      <c r="S144">
        <v>0.94999999999999996</v>
      </c>
      <c r="T144">
        <v>412</v>
      </c>
      <c r="U144">
        <v>0.39300000000000002</v>
      </c>
      <c r="V144">
        <v>-5.7000000000000002e-003</v>
      </c>
      <c r="W144">
        <v>0</v>
      </c>
      <c r="X144">
        <v>27618</v>
      </c>
    </row>
    <row r="145">
      <c r="A145" t="s">
        <v>72</v>
      </c>
      <c r="B145" t="s">
        <v>353</v>
      </c>
      <c r="C145" t="s">
        <v>72</v>
      </c>
      <c r="D145" t="s">
        <v>353</v>
      </c>
      <c r="E145">
        <v>1045.5799999999999</v>
      </c>
      <c r="F145">
        <v>0</v>
      </c>
      <c r="G145">
        <v>1076</v>
      </c>
      <c r="H145">
        <v>1083.2</v>
      </c>
      <c r="I145">
        <v>0</v>
      </c>
      <c r="J145">
        <v>0.377</v>
      </c>
      <c r="K145">
        <v>0.99419999999999997</v>
      </c>
      <c r="L145">
        <v>0</v>
      </c>
      <c r="M145">
        <v>241</v>
      </c>
      <c r="N145">
        <v>4905</v>
      </c>
      <c r="O145" t="s">
        <v>354</v>
      </c>
      <c r="P145">
        <v>1.8500000000000001</v>
      </c>
      <c r="Q145">
        <v>0</v>
      </c>
      <c r="R145">
        <v>0.75</v>
      </c>
      <c r="S145">
        <v>0.94999999999999996</v>
      </c>
      <c r="T145">
        <v>0</v>
      </c>
      <c r="U145">
        <v>0.39119999999999999</v>
      </c>
      <c r="V145">
        <v>-5.7999999999999996e-003</v>
      </c>
      <c r="W145">
        <v>0</v>
      </c>
      <c r="X145">
        <v>342</v>
      </c>
    </row>
    <row r="146">
      <c r="A146" t="s">
        <v>72</v>
      </c>
      <c r="B146" t="s">
        <v>355</v>
      </c>
      <c r="C146" t="s">
        <v>72</v>
      </c>
      <c r="D146" t="s">
        <v>355</v>
      </c>
      <c r="E146">
        <v>609.52999999999997</v>
      </c>
      <c r="F146">
        <v>0</v>
      </c>
      <c r="G146">
        <v>1071.0999999999999</v>
      </c>
      <c r="H146">
        <v>1078.3</v>
      </c>
      <c r="I146">
        <v>0</v>
      </c>
      <c r="J146">
        <v>0.38090000000000002</v>
      </c>
      <c r="K146">
        <v>0.99419999999999997</v>
      </c>
      <c r="L146">
        <v>0</v>
      </c>
      <c r="M146">
        <v>548</v>
      </c>
      <c r="N146">
        <v>4910</v>
      </c>
      <c r="O146" t="s">
        <v>356</v>
      </c>
      <c r="P146">
        <v>2</v>
      </c>
      <c r="Q146">
        <v>0</v>
      </c>
      <c r="R146">
        <v>0.80000000000000004</v>
      </c>
      <c r="S146">
        <v>0.94999999999999996</v>
      </c>
      <c r="T146">
        <v>0</v>
      </c>
      <c r="U146">
        <v>0.39079999999999998</v>
      </c>
      <c r="V146">
        <v>-5.7999999999999996e-003</v>
      </c>
      <c r="W146">
        <v>0</v>
      </c>
      <c r="X146">
        <v>944</v>
      </c>
    </row>
    <row r="147">
      <c r="A147" t="s">
        <v>72</v>
      </c>
      <c r="B147" t="s">
        <v>357</v>
      </c>
      <c r="C147" t="s">
        <v>72</v>
      </c>
      <c r="D147" t="s">
        <v>357</v>
      </c>
      <c r="E147">
        <v>602.20000000000005</v>
      </c>
      <c r="F147">
        <v>0</v>
      </c>
      <c r="G147">
        <v>1066.0999999999999</v>
      </c>
      <c r="H147">
        <v>1073.3</v>
      </c>
      <c r="I147">
        <v>0</v>
      </c>
      <c r="J147">
        <v>0.3785</v>
      </c>
      <c r="K147">
        <v>0.99409999999999998</v>
      </c>
      <c r="L147">
        <v>0</v>
      </c>
      <c r="M147">
        <v>100</v>
      </c>
      <c r="N147">
        <v>4915</v>
      </c>
      <c r="O147" t="s">
        <v>358</v>
      </c>
      <c r="P147">
        <v>4.7000000000000002</v>
      </c>
      <c r="Q147">
        <v>0</v>
      </c>
      <c r="R147">
        <v>0.80000000000000004</v>
      </c>
      <c r="S147">
        <v>1</v>
      </c>
      <c r="T147">
        <v>0</v>
      </c>
      <c r="U147">
        <v>0.39029999999999998</v>
      </c>
      <c r="V147">
        <v>-5.8999999999999999e-003</v>
      </c>
      <c r="W147">
        <v>0</v>
      </c>
      <c r="X147">
        <v>160</v>
      </c>
    </row>
    <row r="148">
      <c r="A148" t="s">
        <v>72</v>
      </c>
      <c r="B148" t="s">
        <v>359</v>
      </c>
      <c r="C148" t="s">
        <v>72</v>
      </c>
      <c r="D148" t="s">
        <v>359</v>
      </c>
      <c r="E148">
        <v>780.36000000000001</v>
      </c>
      <c r="F148">
        <v>0</v>
      </c>
      <c r="G148">
        <v>1061.0999999999999</v>
      </c>
      <c r="H148">
        <v>1068.3</v>
      </c>
      <c r="I148">
        <v>0</v>
      </c>
      <c r="J148">
        <v>0.37609999999999999</v>
      </c>
      <c r="K148">
        <v>0.99399999999999999</v>
      </c>
      <c r="L148">
        <v>0</v>
      </c>
      <c r="M148">
        <v>158</v>
      </c>
      <c r="N148">
        <v>4920</v>
      </c>
      <c r="O148" t="s">
        <v>360</v>
      </c>
      <c r="P148">
        <v>2.8199999999999998</v>
      </c>
      <c r="Q148">
        <v>0</v>
      </c>
      <c r="R148">
        <v>0.80000000000000004</v>
      </c>
      <c r="S148">
        <v>1</v>
      </c>
      <c r="T148">
        <v>0</v>
      </c>
      <c r="U148">
        <v>0.38850000000000001</v>
      </c>
      <c r="V148">
        <v>-6.0000000000000001e-003</v>
      </c>
      <c r="W148">
        <v>0</v>
      </c>
      <c r="X148">
        <v>533</v>
      </c>
    </row>
    <row r="149">
      <c r="A149" t="s">
        <v>72</v>
      </c>
      <c r="B149" t="s">
        <v>361</v>
      </c>
      <c r="C149" t="s">
        <v>72</v>
      </c>
      <c r="D149" t="s">
        <v>361</v>
      </c>
      <c r="E149">
        <v>302.67000000000002</v>
      </c>
      <c r="F149">
        <v>0</v>
      </c>
      <c r="G149">
        <v>1056.0999999999999</v>
      </c>
      <c r="H149">
        <v>1063.3</v>
      </c>
      <c r="I149">
        <v>0</v>
      </c>
      <c r="J149">
        <v>0.37369999999999998</v>
      </c>
      <c r="K149">
        <v>0.99390000000000001</v>
      </c>
      <c r="L149">
        <v>0</v>
      </c>
      <c r="M149">
        <v>290</v>
      </c>
      <c r="N149">
        <v>4925</v>
      </c>
      <c r="O149" t="s">
        <v>362</v>
      </c>
      <c r="P149">
        <v>1.05</v>
      </c>
      <c r="Q149">
        <v>-0.32500000000000001</v>
      </c>
      <c r="R149">
        <v>0.80000000000000004</v>
      </c>
      <c r="S149">
        <v>1</v>
      </c>
      <c r="T149">
        <v>9</v>
      </c>
      <c r="U149">
        <v>0.38669999999999999</v>
      </c>
      <c r="V149">
        <v>-6.1000000000000004e-003</v>
      </c>
      <c r="W149">
        <v>0</v>
      </c>
      <c r="X149">
        <v>4499</v>
      </c>
    </row>
    <row r="150">
      <c r="A150" t="s">
        <v>72</v>
      </c>
      <c r="B150" t="s">
        <v>363</v>
      </c>
      <c r="C150" t="s">
        <v>72</v>
      </c>
      <c r="D150" t="s">
        <v>363</v>
      </c>
      <c r="E150">
        <v>388.13</v>
      </c>
      <c r="F150">
        <v>0</v>
      </c>
      <c r="G150">
        <v>1051.0999999999999</v>
      </c>
      <c r="H150">
        <v>1058.3</v>
      </c>
      <c r="I150">
        <v>0</v>
      </c>
      <c r="J150">
        <v>0.37130000000000002</v>
      </c>
      <c r="K150">
        <v>0.99380000000000002</v>
      </c>
      <c r="L150">
        <v>0</v>
      </c>
      <c r="M150">
        <v>841</v>
      </c>
      <c r="N150">
        <v>4930</v>
      </c>
      <c r="O150" t="s">
        <v>364</v>
      </c>
      <c r="P150">
        <v>2.8199999999999998</v>
      </c>
      <c r="Q150">
        <v>0</v>
      </c>
      <c r="R150">
        <v>0.80000000000000004</v>
      </c>
      <c r="S150">
        <v>1</v>
      </c>
      <c r="T150">
        <v>0</v>
      </c>
      <c r="U150">
        <v>0.38490000000000002</v>
      </c>
      <c r="V150">
        <v>-6.1999999999999998e-003</v>
      </c>
      <c r="W150">
        <v>0</v>
      </c>
      <c r="X150">
        <v>2205</v>
      </c>
    </row>
    <row r="151">
      <c r="A151" t="s">
        <v>72</v>
      </c>
      <c r="B151" t="s">
        <v>365</v>
      </c>
      <c r="C151" t="s">
        <v>72</v>
      </c>
      <c r="D151" t="s">
        <v>365</v>
      </c>
      <c r="E151">
        <v>478.86000000000001</v>
      </c>
      <c r="F151">
        <v>0</v>
      </c>
      <c r="G151">
        <v>1046.2</v>
      </c>
      <c r="H151">
        <v>1053.4000000000001</v>
      </c>
      <c r="I151">
        <v>0</v>
      </c>
      <c r="J151">
        <v>0.37480000000000002</v>
      </c>
      <c r="K151">
        <v>0.99380000000000002</v>
      </c>
      <c r="L151">
        <v>0</v>
      </c>
      <c r="M151">
        <v>430</v>
      </c>
      <c r="N151">
        <v>4935</v>
      </c>
      <c r="O151" t="s">
        <v>366</v>
      </c>
      <c r="P151">
        <v>1.3700000000000001</v>
      </c>
      <c r="Q151">
        <v>0</v>
      </c>
      <c r="R151">
        <v>0.84999999999999998</v>
      </c>
      <c r="S151">
        <v>1</v>
      </c>
      <c r="T151">
        <v>0</v>
      </c>
      <c r="U151">
        <v>0.38429999999999997</v>
      </c>
      <c r="V151">
        <v>-6.3e-003</v>
      </c>
      <c r="W151">
        <v>0</v>
      </c>
      <c r="X151">
        <v>722</v>
      </c>
    </row>
    <row r="152">
      <c r="A152" t="s">
        <v>72</v>
      </c>
      <c r="B152" t="s">
        <v>367</v>
      </c>
      <c r="C152" t="s">
        <v>72</v>
      </c>
      <c r="D152" t="s">
        <v>367</v>
      </c>
      <c r="E152">
        <v>888.37</v>
      </c>
      <c r="F152">
        <v>0</v>
      </c>
      <c r="G152">
        <v>1041.2</v>
      </c>
      <c r="H152">
        <v>1048.4000000000001</v>
      </c>
      <c r="I152">
        <v>0</v>
      </c>
      <c r="J152">
        <v>0.3725</v>
      </c>
      <c r="K152">
        <v>0.99370000000000003</v>
      </c>
      <c r="L152">
        <v>0</v>
      </c>
      <c r="M152">
        <v>239</v>
      </c>
      <c r="N152">
        <v>4940</v>
      </c>
      <c r="O152" t="s">
        <v>368</v>
      </c>
      <c r="P152">
        <v>3.2000000000000002</v>
      </c>
      <c r="Q152">
        <v>0</v>
      </c>
      <c r="R152">
        <v>0.84999999999999998</v>
      </c>
      <c r="S152">
        <v>1.05</v>
      </c>
      <c r="T152">
        <v>0</v>
      </c>
      <c r="U152">
        <v>0.3836</v>
      </c>
      <c r="V152">
        <v>-6.4000000000000003e-003</v>
      </c>
      <c r="W152">
        <v>0</v>
      </c>
      <c r="X152">
        <v>1671</v>
      </c>
    </row>
    <row r="153">
      <c r="A153" t="s">
        <v>72</v>
      </c>
      <c r="B153" t="s">
        <v>369</v>
      </c>
      <c r="C153" t="s">
        <v>72</v>
      </c>
      <c r="D153" t="s">
        <v>369</v>
      </c>
      <c r="E153">
        <v>446.80000000000001</v>
      </c>
      <c r="F153">
        <v>0</v>
      </c>
      <c r="G153">
        <v>1036.2</v>
      </c>
      <c r="H153">
        <v>1043.4000000000001</v>
      </c>
      <c r="I153">
        <v>0</v>
      </c>
      <c r="J153">
        <v>0.37009999999999998</v>
      </c>
      <c r="K153">
        <v>0.99360000000000004</v>
      </c>
      <c r="L153">
        <v>0</v>
      </c>
      <c r="M153">
        <v>39</v>
      </c>
      <c r="N153">
        <v>4945</v>
      </c>
      <c r="O153" t="s">
        <v>370</v>
      </c>
      <c r="P153">
        <v>1.05</v>
      </c>
      <c r="Q153">
        <v>-0.40000000000000002</v>
      </c>
      <c r="R153">
        <v>0.84999999999999998</v>
      </c>
      <c r="S153">
        <v>1.05</v>
      </c>
      <c r="T153">
        <v>112</v>
      </c>
      <c r="U153">
        <v>0.38179999999999997</v>
      </c>
      <c r="V153">
        <v>-6.4000000000000003e-003</v>
      </c>
      <c r="W153">
        <v>0</v>
      </c>
      <c r="X153">
        <v>107</v>
      </c>
    </row>
    <row r="154">
      <c r="A154" t="s">
        <v>72</v>
      </c>
      <c r="B154" t="s">
        <v>371</v>
      </c>
      <c r="C154" t="s">
        <v>72</v>
      </c>
      <c r="D154" t="s">
        <v>371</v>
      </c>
      <c r="E154">
        <v>1005.92</v>
      </c>
      <c r="F154">
        <v>0</v>
      </c>
      <c r="G154">
        <v>1031.2</v>
      </c>
      <c r="H154">
        <v>1038.4000000000001</v>
      </c>
      <c r="I154">
        <v>0</v>
      </c>
      <c r="J154">
        <v>0.36780000000000002</v>
      </c>
      <c r="K154">
        <v>0.99350000000000005</v>
      </c>
      <c r="L154">
        <v>0</v>
      </c>
      <c r="M154">
        <v>2177</v>
      </c>
      <c r="N154">
        <v>4950</v>
      </c>
      <c r="O154" t="s">
        <v>372</v>
      </c>
      <c r="P154">
        <v>1.1000000000000001</v>
      </c>
      <c r="Q154">
        <v>-0.34999999999999998</v>
      </c>
      <c r="R154">
        <v>0.84999999999999998</v>
      </c>
      <c r="S154">
        <v>1.05</v>
      </c>
      <c r="T154">
        <v>383</v>
      </c>
      <c r="U154">
        <v>0.38</v>
      </c>
      <c r="V154">
        <v>-6.4999999999999997e-003</v>
      </c>
      <c r="W154">
        <v>0</v>
      </c>
      <c r="X154">
        <v>17183</v>
      </c>
    </row>
    <row r="155">
      <c r="A155" t="s">
        <v>72</v>
      </c>
      <c r="B155" t="s">
        <v>373</v>
      </c>
      <c r="C155" t="s">
        <v>72</v>
      </c>
      <c r="D155" t="s">
        <v>373</v>
      </c>
      <c r="E155">
        <v>438.60000000000002</v>
      </c>
      <c r="F155">
        <v>0</v>
      </c>
      <c r="G155">
        <v>1026.2</v>
      </c>
      <c r="H155">
        <v>1033.4000000000001</v>
      </c>
      <c r="I155">
        <v>0</v>
      </c>
      <c r="J155">
        <v>0.3654</v>
      </c>
      <c r="K155">
        <v>0.99339999999999995</v>
      </c>
      <c r="L155">
        <v>0</v>
      </c>
      <c r="M155">
        <v>304</v>
      </c>
      <c r="N155">
        <v>4955</v>
      </c>
      <c r="O155" t="s">
        <v>374</v>
      </c>
      <c r="P155">
        <v>5.5999999999999996</v>
      </c>
      <c r="Q155">
        <v>0</v>
      </c>
      <c r="R155">
        <v>0.84999999999999998</v>
      </c>
      <c r="S155">
        <v>1.05</v>
      </c>
      <c r="T155">
        <v>0</v>
      </c>
      <c r="U155">
        <v>0.37819999999999998</v>
      </c>
      <c r="V155">
        <v>-6.6e-003</v>
      </c>
      <c r="W155">
        <v>0</v>
      </c>
      <c r="X155">
        <v>374</v>
      </c>
    </row>
    <row r="156">
      <c r="A156" t="s">
        <v>72</v>
      </c>
      <c r="B156" t="s">
        <v>375</v>
      </c>
      <c r="C156" t="s">
        <v>72</v>
      </c>
      <c r="D156" t="s">
        <v>375</v>
      </c>
      <c r="E156">
        <v>497.10000000000002</v>
      </c>
      <c r="F156">
        <v>0</v>
      </c>
      <c r="G156">
        <v>1021.3</v>
      </c>
      <c r="H156">
        <v>1028.5</v>
      </c>
      <c r="I156">
        <v>0</v>
      </c>
      <c r="J156">
        <v>0.36859999999999998</v>
      </c>
      <c r="K156">
        <v>0.99329999999999996</v>
      </c>
      <c r="L156">
        <v>0</v>
      </c>
      <c r="M156">
        <v>242</v>
      </c>
      <c r="N156">
        <v>4960</v>
      </c>
      <c r="O156" t="s">
        <v>376</v>
      </c>
      <c r="P156">
        <v>1.1699999999999999</v>
      </c>
      <c r="Q156">
        <v>-0.33000000000000002</v>
      </c>
      <c r="R156">
        <v>0.90000000000000002</v>
      </c>
      <c r="S156">
        <v>1.05</v>
      </c>
      <c r="T156">
        <v>6</v>
      </c>
      <c r="U156">
        <v>0.3775</v>
      </c>
      <c r="V156">
        <v>-6.7000000000000002e-003</v>
      </c>
      <c r="W156">
        <v>0</v>
      </c>
      <c r="X156">
        <v>698</v>
      </c>
    </row>
    <row r="157">
      <c r="A157" t="s">
        <v>72</v>
      </c>
      <c r="B157" t="s">
        <v>377</v>
      </c>
      <c r="C157" t="s">
        <v>72</v>
      </c>
      <c r="D157" t="s">
        <v>377</v>
      </c>
      <c r="E157">
        <v>314</v>
      </c>
      <c r="F157">
        <v>0</v>
      </c>
      <c r="G157">
        <v>1016.3</v>
      </c>
      <c r="H157">
        <v>1023.5</v>
      </c>
      <c r="I157">
        <v>0</v>
      </c>
      <c r="J157">
        <v>0.36620000000000003</v>
      </c>
      <c r="K157">
        <v>0.99319999999999997</v>
      </c>
      <c r="L157">
        <v>0</v>
      </c>
      <c r="M157">
        <v>1206</v>
      </c>
      <c r="N157">
        <v>4965</v>
      </c>
      <c r="O157" t="s">
        <v>378</v>
      </c>
      <c r="P157">
        <v>5.7000000000000002</v>
      </c>
      <c r="Q157">
        <v>0</v>
      </c>
      <c r="R157">
        <v>0.90000000000000002</v>
      </c>
      <c r="S157">
        <v>1.1000000000000001</v>
      </c>
      <c r="T157">
        <v>0</v>
      </c>
      <c r="U157">
        <v>0.37690000000000001</v>
      </c>
      <c r="V157">
        <v>-6.7999999999999996e-003</v>
      </c>
      <c r="W157">
        <v>0</v>
      </c>
      <c r="X157">
        <v>1386</v>
      </c>
    </row>
    <row r="158">
      <c r="A158" t="s">
        <v>72</v>
      </c>
      <c r="B158" t="s">
        <v>379</v>
      </c>
      <c r="C158" t="s">
        <v>72</v>
      </c>
      <c r="D158" t="s">
        <v>379</v>
      </c>
      <c r="E158">
        <v>338.89999999999998</v>
      </c>
      <c r="F158">
        <v>0</v>
      </c>
      <c r="G158">
        <v>1011.3</v>
      </c>
      <c r="H158">
        <v>1018.5</v>
      </c>
      <c r="I158">
        <v>0</v>
      </c>
      <c r="J158">
        <v>0.3639</v>
      </c>
      <c r="K158">
        <v>0.99309999999999998</v>
      </c>
      <c r="L158">
        <v>0</v>
      </c>
      <c r="M158">
        <v>807</v>
      </c>
      <c r="N158">
        <v>4970</v>
      </c>
      <c r="O158" t="s">
        <v>380</v>
      </c>
      <c r="P158">
        <v>1.6000000000000001</v>
      </c>
      <c r="Q158">
        <v>0</v>
      </c>
      <c r="R158">
        <v>0.90000000000000002</v>
      </c>
      <c r="S158">
        <v>1.1000000000000001</v>
      </c>
      <c r="T158">
        <v>0</v>
      </c>
      <c r="U158">
        <v>0.375</v>
      </c>
      <c r="V158">
        <v>-6.8999999999999999e-003</v>
      </c>
      <c r="W158">
        <v>0</v>
      </c>
      <c r="X158">
        <v>1182</v>
      </c>
    </row>
    <row r="159">
      <c r="A159" t="s">
        <v>72</v>
      </c>
      <c r="B159" t="s">
        <v>381</v>
      </c>
      <c r="C159" t="s">
        <v>72</v>
      </c>
      <c r="D159" t="s">
        <v>381</v>
      </c>
      <c r="E159">
        <v>938.86000000000001</v>
      </c>
      <c r="F159">
        <v>0</v>
      </c>
      <c r="G159">
        <v>1006.3</v>
      </c>
      <c r="H159">
        <v>1013.5</v>
      </c>
      <c r="I159">
        <v>0</v>
      </c>
      <c r="J159">
        <v>0.36159999999999998</v>
      </c>
      <c r="K159">
        <v>0.99299999999999999</v>
      </c>
      <c r="L159">
        <v>0</v>
      </c>
      <c r="M159">
        <v>778</v>
      </c>
      <c r="N159">
        <v>4975</v>
      </c>
      <c r="O159" t="s">
        <v>382</v>
      </c>
      <c r="P159">
        <v>1.1000000000000001</v>
      </c>
      <c r="Q159">
        <v>-0.42499999999999999</v>
      </c>
      <c r="R159">
        <v>0.90000000000000002</v>
      </c>
      <c r="S159">
        <v>1.1000000000000001</v>
      </c>
      <c r="T159">
        <v>44</v>
      </c>
      <c r="U159">
        <v>0.37330000000000002</v>
      </c>
      <c r="V159">
        <v>-7.0000000000000001e-003</v>
      </c>
      <c r="W159">
        <v>0</v>
      </c>
      <c r="X159">
        <v>7171</v>
      </c>
    </row>
    <row r="160">
      <c r="A160" t="s">
        <v>72</v>
      </c>
      <c r="B160" t="s">
        <v>383</v>
      </c>
      <c r="C160" t="s">
        <v>72</v>
      </c>
      <c r="D160" t="s">
        <v>383</v>
      </c>
      <c r="E160">
        <v>715.39999999999998</v>
      </c>
      <c r="F160">
        <v>0</v>
      </c>
      <c r="G160">
        <v>1001.3</v>
      </c>
      <c r="H160">
        <v>1008.5</v>
      </c>
      <c r="I160">
        <v>0</v>
      </c>
      <c r="J160">
        <v>0.35920000000000002</v>
      </c>
      <c r="K160">
        <v>0.9929</v>
      </c>
      <c r="L160">
        <v>0</v>
      </c>
      <c r="M160">
        <v>194</v>
      </c>
      <c r="N160">
        <v>4980</v>
      </c>
      <c r="O160" t="s">
        <v>384</v>
      </c>
      <c r="P160">
        <v>1.1499999999999999</v>
      </c>
      <c r="Q160">
        <v>-0.42499999999999999</v>
      </c>
      <c r="R160">
        <v>0.90000000000000002</v>
      </c>
      <c r="S160">
        <v>1.1000000000000001</v>
      </c>
      <c r="T160">
        <v>111</v>
      </c>
      <c r="U160">
        <v>0.3715</v>
      </c>
      <c r="V160">
        <v>-7.1000000000000004e-003</v>
      </c>
      <c r="W160">
        <v>0</v>
      </c>
      <c r="X160">
        <v>498</v>
      </c>
    </row>
    <row r="161">
      <c r="A161" t="s">
        <v>72</v>
      </c>
      <c r="B161" t="s">
        <v>385</v>
      </c>
      <c r="C161" t="s">
        <v>72</v>
      </c>
      <c r="D161" t="s">
        <v>385</v>
      </c>
      <c r="E161">
        <v>517.63</v>
      </c>
      <c r="F161">
        <v>0</v>
      </c>
      <c r="G161">
        <v>996.39999999999998</v>
      </c>
      <c r="H161">
        <v>1003.6</v>
      </c>
      <c r="I161">
        <v>0</v>
      </c>
      <c r="J161">
        <v>0.36209999999999998</v>
      </c>
      <c r="K161">
        <v>0.99280000000000002</v>
      </c>
      <c r="L161">
        <v>0</v>
      </c>
      <c r="M161">
        <v>372</v>
      </c>
      <c r="N161">
        <v>4985</v>
      </c>
      <c r="O161" t="s">
        <v>386</v>
      </c>
      <c r="P161">
        <v>1.6499999999999999</v>
      </c>
      <c r="Q161">
        <v>0</v>
      </c>
      <c r="R161">
        <v>0.94999999999999996</v>
      </c>
      <c r="S161">
        <v>1.1499999999999999</v>
      </c>
      <c r="T161">
        <v>0</v>
      </c>
      <c r="U161">
        <v>0.37180000000000002</v>
      </c>
      <c r="V161">
        <v>-7.1999999999999998e-003</v>
      </c>
      <c r="W161">
        <v>0</v>
      </c>
      <c r="X161">
        <v>704</v>
      </c>
    </row>
    <row r="162">
      <c r="A162" t="s">
        <v>72</v>
      </c>
      <c r="B162" t="s">
        <v>387</v>
      </c>
      <c r="C162" t="s">
        <v>72</v>
      </c>
      <c r="D162" t="s">
        <v>387</v>
      </c>
      <c r="E162">
        <v>921.77999999999997</v>
      </c>
      <c r="F162">
        <v>0</v>
      </c>
      <c r="G162">
        <v>991.39999999999998</v>
      </c>
      <c r="H162">
        <v>998.60000000000002</v>
      </c>
      <c r="I162">
        <v>0</v>
      </c>
      <c r="J162">
        <v>0.35980000000000001</v>
      </c>
      <c r="K162">
        <v>0.99270000000000003</v>
      </c>
      <c r="L162">
        <v>0</v>
      </c>
      <c r="M162">
        <v>1375</v>
      </c>
      <c r="N162">
        <v>4990</v>
      </c>
      <c r="O162" t="s">
        <v>388</v>
      </c>
      <c r="P162">
        <v>1.1000000000000001</v>
      </c>
      <c r="Q162">
        <v>-0.47499999999999998</v>
      </c>
      <c r="R162">
        <v>0.94999999999999996</v>
      </c>
      <c r="S162">
        <v>1.1499999999999999</v>
      </c>
      <c r="T162">
        <v>20</v>
      </c>
      <c r="U162">
        <v>0.37</v>
      </c>
      <c r="V162">
        <v>-7.3000000000000001e-003</v>
      </c>
      <c r="W162">
        <v>0</v>
      </c>
      <c r="X162">
        <v>1698</v>
      </c>
    </row>
    <row r="163">
      <c r="A163" t="s">
        <v>72</v>
      </c>
      <c r="B163" t="s">
        <v>389</v>
      </c>
      <c r="C163" t="s">
        <v>72</v>
      </c>
      <c r="D163" t="s">
        <v>389</v>
      </c>
      <c r="E163">
        <v>478.19999999999999</v>
      </c>
      <c r="F163">
        <v>0</v>
      </c>
      <c r="G163">
        <v>986.39999999999998</v>
      </c>
      <c r="H163">
        <v>993.60000000000002</v>
      </c>
      <c r="I163">
        <v>0</v>
      </c>
      <c r="J163">
        <v>0.35749999999999998</v>
      </c>
      <c r="K163">
        <v>0.99260000000000004</v>
      </c>
      <c r="L163">
        <v>0</v>
      </c>
      <c r="M163">
        <v>629</v>
      </c>
      <c r="N163">
        <v>4995</v>
      </c>
      <c r="O163" t="s">
        <v>390</v>
      </c>
      <c r="P163">
        <v>1.6499999999999999</v>
      </c>
      <c r="Q163">
        <v>0</v>
      </c>
      <c r="R163">
        <v>0.94999999999999996</v>
      </c>
      <c r="S163">
        <v>1.1499999999999999</v>
      </c>
      <c r="T163">
        <v>0</v>
      </c>
      <c r="U163">
        <v>0.36820000000000003</v>
      </c>
      <c r="V163">
        <v>-7.4000000000000003e-003</v>
      </c>
      <c r="W163">
        <v>0</v>
      </c>
      <c r="X163">
        <v>829</v>
      </c>
    </row>
    <row r="164">
      <c r="A164" t="s">
        <v>72</v>
      </c>
      <c r="B164" t="s">
        <v>391</v>
      </c>
      <c r="C164" t="s">
        <v>72</v>
      </c>
      <c r="D164" t="s">
        <v>391</v>
      </c>
      <c r="E164">
        <v>987.94000000000005</v>
      </c>
      <c r="F164">
        <v>8.8399999999999999</v>
      </c>
      <c r="G164">
        <v>981.39999999999998</v>
      </c>
      <c r="H164">
        <v>988.60000000000002</v>
      </c>
      <c r="I164">
        <v>9998</v>
      </c>
      <c r="J164">
        <v>0.35520000000000002</v>
      </c>
      <c r="K164">
        <v>0.99250000000000005</v>
      </c>
      <c r="L164">
        <v>0</v>
      </c>
      <c r="M164">
        <v>374189</v>
      </c>
      <c r="N164">
        <v>5000</v>
      </c>
      <c r="O164" t="s">
        <v>392</v>
      </c>
      <c r="P164">
        <v>1.2</v>
      </c>
      <c r="Q164">
        <v>-0.42499999999999999</v>
      </c>
      <c r="R164">
        <v>0.94999999999999996</v>
      </c>
      <c r="S164">
        <v>1.1499999999999999</v>
      </c>
      <c r="T164">
        <v>11173</v>
      </c>
      <c r="U164">
        <v>0.3664</v>
      </c>
      <c r="V164">
        <v>-7.4999999999999997e-003</v>
      </c>
      <c r="W164">
        <v>0</v>
      </c>
      <c r="X164">
        <v>392862</v>
      </c>
    </row>
    <row r="165">
      <c r="A165" t="s">
        <v>72</v>
      </c>
      <c r="B165" t="s">
        <v>393</v>
      </c>
      <c r="C165" t="s">
        <v>72</v>
      </c>
      <c r="D165" t="s">
        <v>393</v>
      </c>
      <c r="E165">
        <v>324.70999999999998</v>
      </c>
      <c r="F165">
        <v>0</v>
      </c>
      <c r="G165">
        <v>976.39999999999998</v>
      </c>
      <c r="H165">
        <v>983.70000000000005</v>
      </c>
      <c r="I165">
        <v>0</v>
      </c>
      <c r="J165">
        <v>0.35539999999999999</v>
      </c>
      <c r="K165">
        <v>0.99239999999999995</v>
      </c>
      <c r="L165">
        <v>0</v>
      </c>
      <c r="M165">
        <v>728</v>
      </c>
      <c r="N165">
        <v>5005</v>
      </c>
      <c r="O165" t="s">
        <v>394</v>
      </c>
      <c r="P165">
        <v>1.7</v>
      </c>
      <c r="Q165">
        <v>0</v>
      </c>
      <c r="R165">
        <v>1</v>
      </c>
      <c r="S165">
        <v>1.2</v>
      </c>
      <c r="T165">
        <v>0</v>
      </c>
      <c r="U165">
        <v>0.36680000000000001</v>
      </c>
      <c r="V165">
        <v>-7.6e-003</v>
      </c>
      <c r="W165">
        <v>0</v>
      </c>
      <c r="X165">
        <v>808</v>
      </c>
    </row>
    <row r="166">
      <c r="A166" t="s">
        <v>72</v>
      </c>
      <c r="B166" t="s">
        <v>395</v>
      </c>
      <c r="C166" t="s">
        <v>72</v>
      </c>
      <c r="D166" t="s">
        <v>395</v>
      </c>
      <c r="E166">
        <v>955.65999999999997</v>
      </c>
      <c r="F166">
        <v>0</v>
      </c>
      <c r="G166">
        <v>971.5</v>
      </c>
      <c r="H166">
        <v>978.70000000000005</v>
      </c>
      <c r="I166">
        <v>0</v>
      </c>
      <c r="J166">
        <v>0.35549999999999998</v>
      </c>
      <c r="K166">
        <v>0.99229999999999996</v>
      </c>
      <c r="L166">
        <v>0</v>
      </c>
      <c r="M166">
        <v>1795</v>
      </c>
      <c r="N166">
        <v>5010</v>
      </c>
      <c r="O166" t="s">
        <v>396</v>
      </c>
      <c r="P166">
        <v>1.7</v>
      </c>
      <c r="Q166">
        <v>0</v>
      </c>
      <c r="R166">
        <v>1</v>
      </c>
      <c r="S166">
        <v>1.2</v>
      </c>
      <c r="T166">
        <v>0</v>
      </c>
      <c r="U166">
        <v>0.36480000000000001</v>
      </c>
      <c r="V166">
        <v>-7.7000000000000002e-003</v>
      </c>
      <c r="W166">
        <v>0</v>
      </c>
      <c r="X166">
        <v>1682</v>
      </c>
    </row>
    <row r="167">
      <c r="A167" t="s">
        <v>72</v>
      </c>
      <c r="B167" t="s">
        <v>397</v>
      </c>
      <c r="C167" t="s">
        <v>72</v>
      </c>
      <c r="D167" t="s">
        <v>397</v>
      </c>
      <c r="E167">
        <v>325</v>
      </c>
      <c r="F167">
        <v>0</v>
      </c>
      <c r="G167">
        <v>966.5</v>
      </c>
      <c r="H167">
        <v>973.70000000000005</v>
      </c>
      <c r="I167">
        <v>0</v>
      </c>
      <c r="J167">
        <v>0.35320000000000001</v>
      </c>
      <c r="K167">
        <v>0.99219999999999997</v>
      </c>
      <c r="L167">
        <v>0</v>
      </c>
      <c r="M167">
        <v>1447</v>
      </c>
      <c r="N167">
        <v>5015</v>
      </c>
      <c r="O167" t="s">
        <v>398</v>
      </c>
      <c r="P167">
        <v>1.1499999999999999</v>
      </c>
      <c r="Q167">
        <v>-0.52500000000000002</v>
      </c>
      <c r="R167">
        <v>1</v>
      </c>
      <c r="S167">
        <v>1.2</v>
      </c>
      <c r="T167">
        <v>2</v>
      </c>
      <c r="U167">
        <v>0.36299999999999999</v>
      </c>
      <c r="V167">
        <v>-7.7999999999999996e-003</v>
      </c>
      <c r="W167">
        <v>0</v>
      </c>
      <c r="X167">
        <v>1476</v>
      </c>
    </row>
    <row r="168">
      <c r="A168" t="s">
        <v>72</v>
      </c>
      <c r="B168" t="s">
        <v>399</v>
      </c>
      <c r="C168" t="s">
        <v>72</v>
      </c>
      <c r="D168" t="s">
        <v>399</v>
      </c>
      <c r="E168">
        <v>318.31999999999999</v>
      </c>
      <c r="F168">
        <v>0</v>
      </c>
      <c r="G168">
        <v>961.5</v>
      </c>
      <c r="H168">
        <v>968.70000000000005</v>
      </c>
      <c r="I168">
        <v>0</v>
      </c>
      <c r="J168">
        <v>0.35089999999999999</v>
      </c>
      <c r="K168">
        <v>0.99209999999999998</v>
      </c>
      <c r="L168">
        <v>0</v>
      </c>
      <c r="M168">
        <v>3881</v>
      </c>
      <c r="N168">
        <v>5020</v>
      </c>
      <c r="O168" t="s">
        <v>400</v>
      </c>
      <c r="P168">
        <v>3.7999999999999998</v>
      </c>
      <c r="Q168">
        <v>0</v>
      </c>
      <c r="R168">
        <v>1</v>
      </c>
      <c r="S168">
        <v>1.2</v>
      </c>
      <c r="T168">
        <v>0</v>
      </c>
      <c r="U168">
        <v>0.36120000000000002</v>
      </c>
      <c r="V168">
        <v>-7.9000000000000008e-003</v>
      </c>
      <c r="W168">
        <v>0</v>
      </c>
      <c r="X168">
        <v>3975</v>
      </c>
    </row>
    <row r="169">
      <c r="A169" t="s">
        <v>72</v>
      </c>
      <c r="B169" t="s">
        <v>401</v>
      </c>
      <c r="C169" t="s">
        <v>72</v>
      </c>
      <c r="D169" t="s">
        <v>401</v>
      </c>
      <c r="E169">
        <v>961.05999999999995</v>
      </c>
      <c r="F169">
        <v>0</v>
      </c>
      <c r="G169">
        <v>956.5</v>
      </c>
      <c r="H169">
        <v>963.70000000000005</v>
      </c>
      <c r="I169">
        <v>0</v>
      </c>
      <c r="J169">
        <v>0.34870000000000001</v>
      </c>
      <c r="K169">
        <v>0.99199999999999999</v>
      </c>
      <c r="L169">
        <v>0</v>
      </c>
      <c r="M169">
        <v>1502</v>
      </c>
      <c r="N169">
        <v>5025</v>
      </c>
      <c r="O169" t="s">
        <v>402</v>
      </c>
      <c r="P169">
        <v>1.3</v>
      </c>
      <c r="Q169">
        <v>-0.42499999999999999</v>
      </c>
      <c r="R169">
        <v>1.05</v>
      </c>
      <c r="S169">
        <v>1.25</v>
      </c>
      <c r="T169">
        <v>1</v>
      </c>
      <c r="U169">
        <v>0.36130000000000001</v>
      </c>
      <c r="V169">
        <v>-8.0000000000000002e-003</v>
      </c>
      <c r="W169">
        <v>0</v>
      </c>
      <c r="X169">
        <v>7728</v>
      </c>
    </row>
    <row r="170">
      <c r="A170" t="s">
        <v>72</v>
      </c>
      <c r="B170" t="s">
        <v>403</v>
      </c>
      <c r="C170" t="s">
        <v>72</v>
      </c>
      <c r="D170" t="s">
        <v>403</v>
      </c>
      <c r="E170">
        <v>910.79999999999995</v>
      </c>
      <c r="F170">
        <v>0</v>
      </c>
      <c r="G170">
        <v>951.60000000000002</v>
      </c>
      <c r="H170">
        <v>958.79999999999995</v>
      </c>
      <c r="I170">
        <v>0</v>
      </c>
      <c r="J170">
        <v>0.35099999999999998</v>
      </c>
      <c r="K170">
        <v>0.9919</v>
      </c>
      <c r="L170">
        <v>0</v>
      </c>
      <c r="M170">
        <v>2182</v>
      </c>
      <c r="N170">
        <v>5030</v>
      </c>
      <c r="O170" t="s">
        <v>404</v>
      </c>
      <c r="P170">
        <v>1.3700000000000001</v>
      </c>
      <c r="Q170">
        <v>-0.35499999999999998</v>
      </c>
      <c r="R170">
        <v>1.05</v>
      </c>
      <c r="S170">
        <v>1.25</v>
      </c>
      <c r="T170">
        <v>2</v>
      </c>
      <c r="U170">
        <v>0.35949999999999999</v>
      </c>
      <c r="V170">
        <v>-8.0999999999999996e-003</v>
      </c>
      <c r="W170">
        <v>0</v>
      </c>
      <c r="X170">
        <v>2247</v>
      </c>
    </row>
    <row r="171">
      <c r="A171" t="s">
        <v>72</v>
      </c>
      <c r="B171" t="s">
        <v>405</v>
      </c>
      <c r="C171" t="s">
        <v>72</v>
      </c>
      <c r="D171" t="s">
        <v>405</v>
      </c>
      <c r="E171">
        <v>667.79999999999995</v>
      </c>
      <c r="F171">
        <v>0</v>
      </c>
      <c r="G171">
        <v>946.60000000000002</v>
      </c>
      <c r="H171">
        <v>953.79999999999995</v>
      </c>
      <c r="I171">
        <v>0</v>
      </c>
      <c r="J171">
        <v>0.34870000000000001</v>
      </c>
      <c r="K171">
        <v>0.99180000000000001</v>
      </c>
      <c r="L171">
        <v>0</v>
      </c>
      <c r="M171">
        <v>1964</v>
      </c>
      <c r="N171">
        <v>5035</v>
      </c>
      <c r="O171" t="s">
        <v>406</v>
      </c>
      <c r="P171">
        <v>2.7200000000000002</v>
      </c>
      <c r="Q171">
        <v>0</v>
      </c>
      <c r="R171">
        <v>1.05</v>
      </c>
      <c r="S171">
        <v>1.25</v>
      </c>
      <c r="T171">
        <v>0</v>
      </c>
      <c r="U171">
        <v>0.35759999999999997</v>
      </c>
      <c r="V171">
        <v>-8.3000000000000001e-003</v>
      </c>
      <c r="W171">
        <v>0</v>
      </c>
      <c r="X171">
        <v>1911</v>
      </c>
    </row>
    <row r="172">
      <c r="A172" t="s">
        <v>72</v>
      </c>
      <c r="B172" t="s">
        <v>407</v>
      </c>
      <c r="C172" t="s">
        <v>72</v>
      </c>
      <c r="D172" t="s">
        <v>407</v>
      </c>
      <c r="E172">
        <v>507.26999999999998</v>
      </c>
      <c r="F172">
        <v>0</v>
      </c>
      <c r="G172">
        <v>941.60000000000002</v>
      </c>
      <c r="H172">
        <v>948.79999999999995</v>
      </c>
      <c r="I172">
        <v>0</v>
      </c>
      <c r="J172">
        <v>0.34649999999999997</v>
      </c>
      <c r="K172">
        <v>0.99160000000000004</v>
      </c>
      <c r="L172">
        <v>0</v>
      </c>
      <c r="M172">
        <v>4803</v>
      </c>
      <c r="N172">
        <v>5040</v>
      </c>
      <c r="O172" t="s">
        <v>408</v>
      </c>
      <c r="P172">
        <v>3.8999999999999999</v>
      </c>
      <c r="Q172">
        <v>0</v>
      </c>
      <c r="R172">
        <v>1.05</v>
      </c>
      <c r="S172">
        <v>1.25</v>
      </c>
      <c r="T172">
        <v>0</v>
      </c>
      <c r="U172">
        <v>0.35580000000000001</v>
      </c>
      <c r="V172">
        <v>-8.3999999999999995e-003</v>
      </c>
      <c r="W172">
        <v>0</v>
      </c>
      <c r="X172">
        <v>5034</v>
      </c>
    </row>
    <row r="173">
      <c r="A173" t="s">
        <v>72</v>
      </c>
      <c r="B173" t="s">
        <v>409</v>
      </c>
      <c r="C173" t="s">
        <v>72</v>
      </c>
      <c r="D173" t="s">
        <v>409</v>
      </c>
      <c r="E173">
        <v>391.50999999999999</v>
      </c>
      <c r="F173">
        <v>0</v>
      </c>
      <c r="G173">
        <v>936.60000000000002</v>
      </c>
      <c r="H173">
        <v>943.79999999999995</v>
      </c>
      <c r="I173">
        <v>0</v>
      </c>
      <c r="J173">
        <v>0.34420000000000001</v>
      </c>
      <c r="K173">
        <v>0.99150000000000005</v>
      </c>
      <c r="L173">
        <v>0</v>
      </c>
      <c r="M173">
        <v>1467</v>
      </c>
      <c r="N173">
        <v>5045</v>
      </c>
      <c r="O173" t="s">
        <v>410</v>
      </c>
      <c r="P173">
        <v>2.2999999999999998</v>
      </c>
      <c r="Q173">
        <v>0</v>
      </c>
      <c r="R173">
        <v>1.1000000000000001</v>
      </c>
      <c r="S173">
        <v>1.3</v>
      </c>
      <c r="T173">
        <v>0</v>
      </c>
      <c r="U173">
        <v>0.35580000000000001</v>
      </c>
      <c r="V173">
        <v>-8.5000000000000006e-003</v>
      </c>
      <c r="W173">
        <v>0</v>
      </c>
      <c r="X173">
        <v>1597</v>
      </c>
    </row>
    <row r="174">
      <c r="A174" t="s">
        <v>72</v>
      </c>
      <c r="B174" t="s">
        <v>411</v>
      </c>
      <c r="C174" t="s">
        <v>72</v>
      </c>
      <c r="D174" t="s">
        <v>411</v>
      </c>
      <c r="E174">
        <v>857.45000000000005</v>
      </c>
      <c r="F174">
        <v>0</v>
      </c>
      <c r="G174">
        <v>931.70000000000005</v>
      </c>
      <c r="H174">
        <v>938.89999999999998</v>
      </c>
      <c r="I174">
        <v>0</v>
      </c>
      <c r="J174">
        <v>0.3463</v>
      </c>
      <c r="K174">
        <v>0.99139999999999995</v>
      </c>
      <c r="L174">
        <v>0</v>
      </c>
      <c r="M174">
        <v>4686</v>
      </c>
      <c r="N174">
        <v>5050</v>
      </c>
      <c r="O174" t="s">
        <v>412</v>
      </c>
      <c r="P174">
        <v>1.3100000000000001</v>
      </c>
      <c r="Q174">
        <v>-0.46500000000000002</v>
      </c>
      <c r="R174">
        <v>1.1000000000000001</v>
      </c>
      <c r="S174">
        <v>1.3</v>
      </c>
      <c r="T174">
        <v>210</v>
      </c>
      <c r="U174">
        <v>0.35399999999999998</v>
      </c>
      <c r="V174">
        <v>-8.6e-003</v>
      </c>
      <c r="W174">
        <v>0</v>
      </c>
      <c r="X174">
        <v>9905</v>
      </c>
    </row>
    <row r="175">
      <c r="A175" t="s">
        <v>72</v>
      </c>
      <c r="B175" t="s">
        <v>413</v>
      </c>
      <c r="C175" t="s">
        <v>72</v>
      </c>
      <c r="D175" t="s">
        <v>413</v>
      </c>
      <c r="E175">
        <v>529.77999999999997</v>
      </c>
      <c r="F175">
        <v>0</v>
      </c>
      <c r="G175">
        <v>926.70000000000005</v>
      </c>
      <c r="H175">
        <v>933.89999999999998</v>
      </c>
      <c r="I175">
        <v>0</v>
      </c>
      <c r="J175">
        <v>0.34399999999999997</v>
      </c>
      <c r="K175">
        <v>0.99129999999999996</v>
      </c>
      <c r="L175">
        <v>0</v>
      </c>
      <c r="M175">
        <v>541</v>
      </c>
      <c r="N175">
        <v>5055</v>
      </c>
      <c r="O175" t="s">
        <v>414</v>
      </c>
      <c r="P175">
        <v>3.9100000000000001</v>
      </c>
      <c r="Q175">
        <v>0</v>
      </c>
      <c r="R175">
        <v>1.1000000000000001</v>
      </c>
      <c r="S175">
        <v>1.3</v>
      </c>
      <c r="T175">
        <v>0</v>
      </c>
      <c r="U175">
        <v>0.35220000000000001</v>
      </c>
      <c r="V175">
        <v>-8.6999999999999994e-003</v>
      </c>
      <c r="W175">
        <v>0</v>
      </c>
      <c r="X175">
        <v>689</v>
      </c>
    </row>
    <row r="176">
      <c r="A176" t="s">
        <v>72</v>
      </c>
      <c r="B176" t="s">
        <v>415</v>
      </c>
      <c r="C176" t="s">
        <v>72</v>
      </c>
      <c r="D176" t="s">
        <v>415</v>
      </c>
      <c r="E176">
        <v>658.89999999999998</v>
      </c>
      <c r="F176">
        <v>0</v>
      </c>
      <c r="G176">
        <v>921.70000000000005</v>
      </c>
      <c r="H176">
        <v>928.89999999999998</v>
      </c>
      <c r="I176">
        <v>0</v>
      </c>
      <c r="J176">
        <v>0.34179999999999999</v>
      </c>
      <c r="K176">
        <v>0.99119999999999997</v>
      </c>
      <c r="L176">
        <v>1.e-004</v>
      </c>
      <c r="M176">
        <v>1275</v>
      </c>
      <c r="N176">
        <v>5060</v>
      </c>
      <c r="O176" t="s">
        <v>416</v>
      </c>
      <c r="P176">
        <v>2.2000000000000002</v>
      </c>
      <c r="Q176">
        <v>0</v>
      </c>
      <c r="R176">
        <v>1.1000000000000001</v>
      </c>
      <c r="S176">
        <v>1.3500000000000001</v>
      </c>
      <c r="T176">
        <v>0</v>
      </c>
      <c r="U176">
        <v>0.3513</v>
      </c>
      <c r="V176">
        <v>-8.8999999999999999e-003</v>
      </c>
      <c r="W176">
        <v>1.e-004</v>
      </c>
      <c r="X176">
        <v>1698</v>
      </c>
    </row>
    <row r="177">
      <c r="A177" t="s">
        <v>72</v>
      </c>
      <c r="B177" t="s">
        <v>417</v>
      </c>
      <c r="C177" t="s">
        <v>72</v>
      </c>
      <c r="D177" t="s">
        <v>417</v>
      </c>
      <c r="E177">
        <v>872.60000000000002</v>
      </c>
      <c r="F177">
        <v>0</v>
      </c>
      <c r="G177">
        <v>916.70000000000005</v>
      </c>
      <c r="H177">
        <v>923.89999999999998</v>
      </c>
      <c r="I177">
        <v>0</v>
      </c>
      <c r="J177">
        <v>0.33960000000000001</v>
      </c>
      <c r="K177">
        <v>0.99099999999999999</v>
      </c>
      <c r="L177">
        <v>1.e-004</v>
      </c>
      <c r="M177">
        <v>984</v>
      </c>
      <c r="N177">
        <v>5065</v>
      </c>
      <c r="O177" t="s">
        <v>418</v>
      </c>
      <c r="P177">
        <v>1.97</v>
      </c>
      <c r="Q177">
        <v>0</v>
      </c>
      <c r="R177">
        <v>1.1499999999999999</v>
      </c>
      <c r="S177">
        <v>1.3500000000000001</v>
      </c>
      <c r="T177">
        <v>0</v>
      </c>
      <c r="U177">
        <v>0.3503</v>
      </c>
      <c r="V177">
        <v>-8.9999999999999993e-003</v>
      </c>
      <c r="W177">
        <v>1.e-004</v>
      </c>
      <c r="X177">
        <v>3753</v>
      </c>
    </row>
    <row r="178">
      <c r="A178" t="s">
        <v>72</v>
      </c>
      <c r="B178" t="s">
        <v>419</v>
      </c>
      <c r="C178" t="s">
        <v>72</v>
      </c>
      <c r="D178" t="s">
        <v>419</v>
      </c>
      <c r="E178">
        <v>905.20000000000005</v>
      </c>
      <c r="F178">
        <v>0</v>
      </c>
      <c r="G178">
        <v>911.79999999999995</v>
      </c>
      <c r="H178">
        <v>919</v>
      </c>
      <c r="I178">
        <v>0</v>
      </c>
      <c r="J178">
        <v>0.34139999999999998</v>
      </c>
      <c r="K178">
        <v>0.9909</v>
      </c>
      <c r="L178">
        <v>1.e-004</v>
      </c>
      <c r="M178">
        <v>1731</v>
      </c>
      <c r="N178">
        <v>5070</v>
      </c>
      <c r="O178" t="s">
        <v>420</v>
      </c>
      <c r="P178">
        <v>1.8999999999999999</v>
      </c>
      <c r="Q178">
        <v>0</v>
      </c>
      <c r="R178">
        <v>1.1499999999999999</v>
      </c>
      <c r="S178">
        <v>1.3500000000000001</v>
      </c>
      <c r="T178">
        <v>0</v>
      </c>
      <c r="U178">
        <v>0.34849999999999998</v>
      </c>
      <c r="V178">
        <v>-9.1000000000000004e-003</v>
      </c>
      <c r="W178">
        <v>1.e-004</v>
      </c>
      <c r="X178">
        <v>2254</v>
      </c>
    </row>
    <row r="179">
      <c r="A179" t="s">
        <v>72</v>
      </c>
      <c r="B179" t="s">
        <v>421</v>
      </c>
      <c r="C179" t="s">
        <v>72</v>
      </c>
      <c r="D179" t="s">
        <v>421</v>
      </c>
      <c r="E179">
        <v>850.12</v>
      </c>
      <c r="F179">
        <v>0</v>
      </c>
      <c r="G179">
        <v>906.79999999999995</v>
      </c>
      <c r="H179">
        <v>914</v>
      </c>
      <c r="I179">
        <v>0</v>
      </c>
      <c r="J179">
        <v>0.3392</v>
      </c>
      <c r="K179">
        <v>0.99080000000000001</v>
      </c>
      <c r="L179">
        <v>1.e-004</v>
      </c>
      <c r="M179">
        <v>2047</v>
      </c>
      <c r="N179">
        <v>5075</v>
      </c>
      <c r="O179" t="s">
        <v>422</v>
      </c>
      <c r="P179">
        <v>1.3999999999999999</v>
      </c>
      <c r="Q179">
        <v>-0.47499999999999998</v>
      </c>
      <c r="R179">
        <v>1.1499999999999999</v>
      </c>
      <c r="S179">
        <v>1.3500000000000001</v>
      </c>
      <c r="T179">
        <v>21</v>
      </c>
      <c r="U179">
        <v>0.34660000000000002</v>
      </c>
      <c r="V179">
        <v>-9.1999999999999998e-003</v>
      </c>
      <c r="W179">
        <v>1.e-004</v>
      </c>
      <c r="X179">
        <v>5149</v>
      </c>
    </row>
    <row r="180">
      <c r="A180" t="s">
        <v>72</v>
      </c>
      <c r="B180" t="s">
        <v>423</v>
      </c>
      <c r="C180" t="s">
        <v>72</v>
      </c>
      <c r="D180" t="s">
        <v>423</v>
      </c>
      <c r="E180">
        <v>504.58999999999997</v>
      </c>
      <c r="F180">
        <v>0</v>
      </c>
      <c r="G180">
        <v>901.79999999999995</v>
      </c>
      <c r="H180">
        <v>909</v>
      </c>
      <c r="I180">
        <v>0</v>
      </c>
      <c r="J180">
        <v>0.33700000000000002</v>
      </c>
      <c r="K180">
        <v>0.99060000000000004</v>
      </c>
      <c r="L180">
        <v>1.e-004</v>
      </c>
      <c r="M180">
        <v>1870</v>
      </c>
      <c r="N180">
        <v>5080</v>
      </c>
      <c r="O180" t="s">
        <v>424</v>
      </c>
      <c r="P180">
        <v>1.95</v>
      </c>
      <c r="Q180">
        <v>0</v>
      </c>
      <c r="R180">
        <v>1.2</v>
      </c>
      <c r="S180">
        <v>1.3999999999999999</v>
      </c>
      <c r="T180">
        <v>0</v>
      </c>
      <c r="U180">
        <v>0.34649999999999997</v>
      </c>
      <c r="V180">
        <v>-9.4000000000000004e-003</v>
      </c>
      <c r="W180">
        <v>1.e-004</v>
      </c>
      <c r="X180">
        <v>2229</v>
      </c>
    </row>
    <row r="181">
      <c r="A181" t="s">
        <v>72</v>
      </c>
      <c r="B181" t="s">
        <v>425</v>
      </c>
      <c r="C181" t="s">
        <v>72</v>
      </c>
      <c r="D181" t="s">
        <v>425</v>
      </c>
      <c r="E181">
        <v>280.19999999999999</v>
      </c>
      <c r="F181">
        <v>0</v>
      </c>
      <c r="G181">
        <v>896.79999999999995</v>
      </c>
      <c r="H181">
        <v>904</v>
      </c>
      <c r="I181">
        <v>0</v>
      </c>
      <c r="J181">
        <v>0.33479999999999999</v>
      </c>
      <c r="K181">
        <v>0.99050000000000005</v>
      </c>
      <c r="L181">
        <v>1.e-004</v>
      </c>
      <c r="M181">
        <v>1475</v>
      </c>
      <c r="N181">
        <v>5085</v>
      </c>
      <c r="O181" t="s">
        <v>426</v>
      </c>
      <c r="P181">
        <v>6.0800000000000001</v>
      </c>
      <c r="Q181">
        <v>0</v>
      </c>
      <c r="R181">
        <v>1.2</v>
      </c>
      <c r="S181">
        <v>1.3999999999999999</v>
      </c>
      <c r="T181">
        <v>0</v>
      </c>
      <c r="U181">
        <v>0.34470000000000001</v>
      </c>
      <c r="V181">
        <v>-9.4999999999999998e-003</v>
      </c>
      <c r="W181">
        <v>1.e-004</v>
      </c>
      <c r="X181">
        <v>1510</v>
      </c>
    </row>
    <row r="182">
      <c r="A182" t="s">
        <v>72</v>
      </c>
      <c r="B182" t="s">
        <v>427</v>
      </c>
      <c r="C182" t="s">
        <v>72</v>
      </c>
      <c r="D182" t="s">
        <v>427</v>
      </c>
      <c r="E182">
        <v>848.20000000000005</v>
      </c>
      <c r="F182">
        <v>0</v>
      </c>
      <c r="G182">
        <v>891.89999999999998</v>
      </c>
      <c r="H182">
        <v>899.10000000000002</v>
      </c>
      <c r="I182">
        <v>0</v>
      </c>
      <c r="J182">
        <v>0.33639999999999998</v>
      </c>
      <c r="K182">
        <v>0.99039999999999995</v>
      </c>
      <c r="L182">
        <v>1.e-004</v>
      </c>
      <c r="M182">
        <v>2228</v>
      </c>
      <c r="N182">
        <v>5090</v>
      </c>
      <c r="O182" t="s">
        <v>428</v>
      </c>
      <c r="P182">
        <v>4.2000000000000002</v>
      </c>
      <c r="Q182">
        <v>0</v>
      </c>
      <c r="R182">
        <v>1.2</v>
      </c>
      <c r="S182">
        <v>1.3999999999999999</v>
      </c>
      <c r="T182">
        <v>0</v>
      </c>
      <c r="U182">
        <v>0.34279999999999999</v>
      </c>
      <c r="V182">
        <v>-9.5999999999999992e-003</v>
      </c>
      <c r="W182">
        <v>1.e-004</v>
      </c>
      <c r="X182">
        <v>2505</v>
      </c>
    </row>
    <row r="183">
      <c r="A183" t="s">
        <v>72</v>
      </c>
      <c r="B183" t="s">
        <v>429</v>
      </c>
      <c r="C183" t="s">
        <v>72</v>
      </c>
      <c r="D183" t="s">
        <v>429</v>
      </c>
      <c r="E183">
        <v>817.80999999999995</v>
      </c>
      <c r="F183">
        <v>0</v>
      </c>
      <c r="G183">
        <v>886.89999999999998</v>
      </c>
      <c r="H183">
        <v>894.10000000000002</v>
      </c>
      <c r="I183">
        <v>0</v>
      </c>
      <c r="J183">
        <v>0.3342</v>
      </c>
      <c r="K183">
        <v>0.99019999999999997</v>
      </c>
      <c r="L183">
        <v>1.e-004</v>
      </c>
      <c r="M183">
        <v>1904</v>
      </c>
      <c r="N183">
        <v>5095</v>
      </c>
      <c r="O183" t="s">
        <v>430</v>
      </c>
      <c r="P183">
        <v>15.52</v>
      </c>
      <c r="Q183">
        <v>0</v>
      </c>
      <c r="R183">
        <v>1.2</v>
      </c>
      <c r="S183">
        <v>1.45</v>
      </c>
      <c r="T183">
        <v>0</v>
      </c>
      <c r="U183">
        <v>0.34179999999999999</v>
      </c>
      <c r="V183">
        <v>-9.7999999999999997e-003</v>
      </c>
      <c r="W183">
        <v>1.e-004</v>
      </c>
      <c r="X183">
        <v>1977</v>
      </c>
    </row>
    <row r="184">
      <c r="A184" t="s">
        <v>72</v>
      </c>
      <c r="B184" t="s">
        <v>431</v>
      </c>
      <c r="C184" t="s">
        <v>72</v>
      </c>
      <c r="D184" t="s">
        <v>431</v>
      </c>
      <c r="E184">
        <v>835.98000000000002</v>
      </c>
      <c r="F184">
        <v>0</v>
      </c>
      <c r="G184">
        <v>881.89999999999998</v>
      </c>
      <c r="H184">
        <v>889.10000000000002</v>
      </c>
      <c r="I184">
        <v>0</v>
      </c>
      <c r="J184">
        <v>0.33200000000000002</v>
      </c>
      <c r="K184">
        <v>0.99009999999999998</v>
      </c>
      <c r="L184">
        <v>1.e-004</v>
      </c>
      <c r="M184">
        <v>24503</v>
      </c>
      <c r="N184">
        <v>5100</v>
      </c>
      <c r="O184" t="s">
        <v>432</v>
      </c>
      <c r="P184">
        <v>1.3999999999999999</v>
      </c>
      <c r="Q184">
        <v>-0.57499999999999996</v>
      </c>
      <c r="R184">
        <v>1.25</v>
      </c>
      <c r="S184">
        <v>1.45</v>
      </c>
      <c r="T184">
        <v>17</v>
      </c>
      <c r="U184">
        <v>0.34079999999999999</v>
      </c>
      <c r="V184">
        <v>-9.9000000000000008e-003</v>
      </c>
      <c r="W184">
        <v>1.e-004</v>
      </c>
      <c r="X184">
        <v>37581</v>
      </c>
    </row>
    <row r="185">
      <c r="A185" t="s">
        <v>72</v>
      </c>
      <c r="B185" t="s">
        <v>433</v>
      </c>
      <c r="C185" t="s">
        <v>72</v>
      </c>
      <c r="D185" t="s">
        <v>433</v>
      </c>
      <c r="E185">
        <v>538.17999999999995</v>
      </c>
      <c r="F185">
        <v>0</v>
      </c>
      <c r="G185">
        <v>876.89999999999998</v>
      </c>
      <c r="H185">
        <v>884.10000000000002</v>
      </c>
      <c r="I185">
        <v>0</v>
      </c>
      <c r="J185">
        <v>0.32979999999999998</v>
      </c>
      <c r="K185">
        <v>0.98999999999999999</v>
      </c>
      <c r="L185">
        <v>1.e-004</v>
      </c>
      <c r="M185">
        <v>1767</v>
      </c>
      <c r="N185">
        <v>5105</v>
      </c>
      <c r="O185" t="s">
        <v>434</v>
      </c>
      <c r="P185">
        <v>4.2000000000000002</v>
      </c>
      <c r="Q185">
        <v>0</v>
      </c>
      <c r="R185">
        <v>1.25</v>
      </c>
      <c r="S185">
        <v>1.45</v>
      </c>
      <c r="T185">
        <v>0</v>
      </c>
      <c r="U185">
        <v>0.33889999999999998</v>
      </c>
      <c r="V185">
        <v>-1.01e-002</v>
      </c>
      <c r="W185">
        <v>1.e-004</v>
      </c>
      <c r="X185">
        <v>1724</v>
      </c>
    </row>
    <row r="186">
      <c r="A186" t="s">
        <v>72</v>
      </c>
      <c r="B186" t="s">
        <v>435</v>
      </c>
      <c r="C186" t="s">
        <v>72</v>
      </c>
      <c r="D186" t="s">
        <v>435</v>
      </c>
      <c r="E186">
        <v>760</v>
      </c>
      <c r="F186">
        <v>0</v>
      </c>
      <c r="G186">
        <v>872</v>
      </c>
      <c r="H186">
        <v>879.20000000000005</v>
      </c>
      <c r="I186">
        <v>0</v>
      </c>
      <c r="J186">
        <v>0.33119999999999999</v>
      </c>
      <c r="K186">
        <v>0.98980000000000001</v>
      </c>
      <c r="L186">
        <v>1.e-004</v>
      </c>
      <c r="M186">
        <v>2582</v>
      </c>
      <c r="N186">
        <v>5110</v>
      </c>
      <c r="O186" t="s">
        <v>436</v>
      </c>
      <c r="P186">
        <v>2.6499999999999999</v>
      </c>
      <c r="Q186">
        <v>0</v>
      </c>
      <c r="R186">
        <v>1.25</v>
      </c>
      <c r="S186">
        <v>1.5</v>
      </c>
      <c r="T186">
        <v>0</v>
      </c>
      <c r="U186">
        <v>0.33800000000000002</v>
      </c>
      <c r="V186">
        <v>-1.0200000000000001e-002</v>
      </c>
      <c r="W186">
        <v>1.e-004</v>
      </c>
      <c r="X186">
        <v>2811</v>
      </c>
    </row>
    <row r="187">
      <c r="A187" t="s">
        <v>72</v>
      </c>
      <c r="B187" t="s">
        <v>437</v>
      </c>
      <c r="C187" t="s">
        <v>72</v>
      </c>
      <c r="D187" t="s">
        <v>437</v>
      </c>
      <c r="E187">
        <v>314.16000000000003</v>
      </c>
      <c r="F187">
        <v>0</v>
      </c>
      <c r="G187">
        <v>867</v>
      </c>
      <c r="H187">
        <v>874.20000000000005</v>
      </c>
      <c r="I187">
        <v>0</v>
      </c>
      <c r="J187">
        <v>0.3291</v>
      </c>
      <c r="K187">
        <v>0.98970000000000002</v>
      </c>
      <c r="L187">
        <v>1.e-004</v>
      </c>
      <c r="M187">
        <v>2445</v>
      </c>
      <c r="N187">
        <v>5115</v>
      </c>
      <c r="O187" t="s">
        <v>438</v>
      </c>
      <c r="P187">
        <v>1.6200000000000001</v>
      </c>
      <c r="Q187">
        <v>-0.42999999999999999</v>
      </c>
      <c r="R187">
        <v>1.3</v>
      </c>
      <c r="S187">
        <v>1.5</v>
      </c>
      <c r="T187">
        <v>1</v>
      </c>
      <c r="U187">
        <v>0.33689999999999998</v>
      </c>
      <c r="V187">
        <v>-1.04e-002</v>
      </c>
      <c r="W187">
        <v>1.e-004</v>
      </c>
      <c r="X187">
        <v>2506</v>
      </c>
    </row>
    <row r="188">
      <c r="A188" t="s">
        <v>72</v>
      </c>
      <c r="B188" t="s">
        <v>439</v>
      </c>
      <c r="C188" t="s">
        <v>72</v>
      </c>
      <c r="D188" t="s">
        <v>439</v>
      </c>
      <c r="E188">
        <v>711.82000000000005</v>
      </c>
      <c r="F188">
        <v>0</v>
      </c>
      <c r="G188">
        <v>862</v>
      </c>
      <c r="H188">
        <v>869.20000000000005</v>
      </c>
      <c r="I188">
        <v>0</v>
      </c>
      <c r="J188">
        <v>0.32690000000000002</v>
      </c>
      <c r="K188">
        <v>0.98950000000000005</v>
      </c>
      <c r="L188">
        <v>1.e-004</v>
      </c>
      <c r="M188">
        <v>3551</v>
      </c>
      <c r="N188">
        <v>5120</v>
      </c>
      <c r="O188" t="s">
        <v>440</v>
      </c>
      <c r="P188">
        <v>1.6200000000000001</v>
      </c>
      <c r="Q188">
        <v>-0.45500000000000002</v>
      </c>
      <c r="R188">
        <v>1.3</v>
      </c>
      <c r="S188">
        <v>1.5</v>
      </c>
      <c r="T188">
        <v>73</v>
      </c>
      <c r="U188">
        <v>0.33500000000000002</v>
      </c>
      <c r="V188">
        <v>-1.0500000000000001e-002</v>
      </c>
      <c r="W188">
        <v>1.e-004</v>
      </c>
      <c r="X188">
        <v>4067</v>
      </c>
    </row>
    <row r="189">
      <c r="A189" t="s">
        <v>72</v>
      </c>
      <c r="B189" t="s">
        <v>441</v>
      </c>
      <c r="C189" t="s">
        <v>72</v>
      </c>
      <c r="D189" t="s">
        <v>441</v>
      </c>
      <c r="E189">
        <v>858</v>
      </c>
      <c r="F189">
        <v>0</v>
      </c>
      <c r="G189">
        <v>857</v>
      </c>
      <c r="H189">
        <v>864.20000000000005</v>
      </c>
      <c r="I189">
        <v>0</v>
      </c>
      <c r="J189">
        <v>0.32469999999999999</v>
      </c>
      <c r="K189">
        <v>0.98939999999999995</v>
      </c>
      <c r="L189">
        <v>1.e-004</v>
      </c>
      <c r="M189">
        <v>3005</v>
      </c>
      <c r="N189">
        <v>5125</v>
      </c>
      <c r="O189" t="s">
        <v>442</v>
      </c>
      <c r="P189">
        <v>1.6000000000000001</v>
      </c>
      <c r="Q189">
        <v>-0.47499999999999998</v>
      </c>
      <c r="R189">
        <v>1.3</v>
      </c>
      <c r="S189">
        <v>1.55</v>
      </c>
      <c r="T189">
        <v>4</v>
      </c>
      <c r="U189">
        <v>0.33400000000000002</v>
      </c>
      <c r="V189">
        <v>-1.06e-002</v>
      </c>
      <c r="W189">
        <v>1.e-004</v>
      </c>
      <c r="X189">
        <v>5391</v>
      </c>
    </row>
    <row r="190">
      <c r="A190" t="s">
        <v>72</v>
      </c>
      <c r="B190" t="s">
        <v>443</v>
      </c>
      <c r="C190" t="s">
        <v>72</v>
      </c>
      <c r="D190" t="s">
        <v>443</v>
      </c>
      <c r="E190">
        <v>537.08000000000004</v>
      </c>
      <c r="F190">
        <v>0</v>
      </c>
      <c r="G190">
        <v>852.10000000000002</v>
      </c>
      <c r="H190">
        <v>859.29999999999995</v>
      </c>
      <c r="I190">
        <v>0</v>
      </c>
      <c r="J190">
        <v>0.32600000000000001</v>
      </c>
      <c r="K190">
        <v>0.98919999999999997</v>
      </c>
      <c r="L190">
        <v>1.e-004</v>
      </c>
      <c r="M190">
        <v>2254</v>
      </c>
      <c r="N190">
        <v>5130</v>
      </c>
      <c r="O190" t="s">
        <v>444</v>
      </c>
      <c r="P190">
        <v>3.52</v>
      </c>
      <c r="Q190">
        <v>0</v>
      </c>
      <c r="R190">
        <v>1.3500000000000001</v>
      </c>
      <c r="S190">
        <v>1.55</v>
      </c>
      <c r="T190">
        <v>0</v>
      </c>
      <c r="U190">
        <v>0.33289999999999997</v>
      </c>
      <c r="V190">
        <v>-1.0800000000000001e-002</v>
      </c>
      <c r="W190">
        <v>1.e-004</v>
      </c>
      <c r="X190">
        <v>2357</v>
      </c>
    </row>
    <row r="191">
      <c r="A191" t="s">
        <v>72</v>
      </c>
      <c r="B191" t="s">
        <v>445</v>
      </c>
      <c r="C191" t="s">
        <v>72</v>
      </c>
      <c r="D191" t="s">
        <v>445</v>
      </c>
      <c r="E191">
        <v>574.29999999999995</v>
      </c>
      <c r="F191">
        <v>0</v>
      </c>
      <c r="G191">
        <v>847.10000000000002</v>
      </c>
      <c r="H191">
        <v>854.29999999999995</v>
      </c>
      <c r="I191">
        <v>0</v>
      </c>
      <c r="J191">
        <v>0.32379999999999998</v>
      </c>
      <c r="K191">
        <v>0.98899999999999999</v>
      </c>
      <c r="L191">
        <v>1.e-004</v>
      </c>
      <c r="M191">
        <v>2101</v>
      </c>
      <c r="N191">
        <v>5135</v>
      </c>
      <c r="O191" t="s">
        <v>446</v>
      </c>
      <c r="P191">
        <v>3.5499999999999998</v>
      </c>
      <c r="Q191">
        <v>0</v>
      </c>
      <c r="R191">
        <v>1.3500000000000001</v>
      </c>
      <c r="S191">
        <v>1.55</v>
      </c>
      <c r="T191">
        <v>0</v>
      </c>
      <c r="U191">
        <v>0.33100000000000002</v>
      </c>
      <c r="V191">
        <v>-1.0999999999999999e-002</v>
      </c>
      <c r="W191">
        <v>1.e-004</v>
      </c>
      <c r="X191">
        <v>2247</v>
      </c>
    </row>
    <row r="192">
      <c r="A192" t="s">
        <v>72</v>
      </c>
      <c r="B192" t="s">
        <v>447</v>
      </c>
      <c r="C192" t="s">
        <v>72</v>
      </c>
      <c r="D192" t="s">
        <v>447</v>
      </c>
      <c r="E192">
        <v>782.27999999999997</v>
      </c>
      <c r="F192">
        <v>0</v>
      </c>
      <c r="G192">
        <v>842.10000000000002</v>
      </c>
      <c r="H192">
        <v>849.29999999999995</v>
      </c>
      <c r="I192">
        <v>0</v>
      </c>
      <c r="J192">
        <v>0.3216</v>
      </c>
      <c r="K192">
        <v>0.9889</v>
      </c>
      <c r="L192">
        <v>1.e-004</v>
      </c>
      <c r="M192">
        <v>4539</v>
      </c>
      <c r="N192">
        <v>5140</v>
      </c>
      <c r="O192" t="s">
        <v>448</v>
      </c>
      <c r="P192">
        <v>14.1</v>
      </c>
      <c r="Q192">
        <v>0</v>
      </c>
      <c r="R192">
        <v>1.3500000000000001</v>
      </c>
      <c r="S192">
        <v>1.6000000000000001</v>
      </c>
      <c r="T192">
        <v>0</v>
      </c>
      <c r="U192">
        <v>0.32990000000000003</v>
      </c>
      <c r="V192">
        <v>-1.11e-002</v>
      </c>
      <c r="W192">
        <v>1.e-004</v>
      </c>
      <c r="X192">
        <v>4920</v>
      </c>
    </row>
    <row r="193">
      <c r="A193" t="s">
        <v>72</v>
      </c>
      <c r="B193" t="s">
        <v>449</v>
      </c>
      <c r="C193" t="s">
        <v>72</v>
      </c>
      <c r="D193" t="s">
        <v>449</v>
      </c>
      <c r="E193">
        <v>315.62</v>
      </c>
      <c r="F193">
        <v>0</v>
      </c>
      <c r="G193">
        <v>837.10000000000002</v>
      </c>
      <c r="H193">
        <v>844.29999999999995</v>
      </c>
      <c r="I193">
        <v>0</v>
      </c>
      <c r="J193">
        <v>0.31950000000000001</v>
      </c>
      <c r="K193">
        <v>0.98870000000000002</v>
      </c>
      <c r="L193">
        <v>1.e-004</v>
      </c>
      <c r="M193">
        <v>1987</v>
      </c>
      <c r="N193">
        <v>5145</v>
      </c>
      <c r="O193" t="s">
        <v>450</v>
      </c>
      <c r="P193">
        <v>13.4</v>
      </c>
      <c r="Q193">
        <v>0</v>
      </c>
      <c r="R193">
        <v>1.3999999999999999</v>
      </c>
      <c r="S193">
        <v>1.6000000000000001</v>
      </c>
      <c r="T193">
        <v>0</v>
      </c>
      <c r="U193">
        <v>0.32869999999999999</v>
      </c>
      <c r="V193">
        <v>-1.1299999999999999e-002</v>
      </c>
      <c r="W193">
        <v>1.e-004</v>
      </c>
      <c r="X193">
        <v>3420</v>
      </c>
    </row>
    <row r="194">
      <c r="A194" t="s">
        <v>72</v>
      </c>
      <c r="B194" t="s">
        <v>451</v>
      </c>
      <c r="C194" t="s">
        <v>72</v>
      </c>
      <c r="D194" t="s">
        <v>451</v>
      </c>
      <c r="E194">
        <v>833.26999999999998</v>
      </c>
      <c r="F194">
        <v>0</v>
      </c>
      <c r="G194">
        <v>832.20000000000005</v>
      </c>
      <c r="H194">
        <v>839.39999999999998</v>
      </c>
      <c r="I194">
        <v>0</v>
      </c>
      <c r="J194">
        <v>0.3206</v>
      </c>
      <c r="K194">
        <v>0.98860000000000003</v>
      </c>
      <c r="L194">
        <v>1.e-004</v>
      </c>
      <c r="M194">
        <v>8540</v>
      </c>
      <c r="N194">
        <v>5150</v>
      </c>
      <c r="O194" t="s">
        <v>452</v>
      </c>
      <c r="P194">
        <v>1.6499999999999999</v>
      </c>
      <c r="Q194">
        <v>-0.57499999999999996</v>
      </c>
      <c r="R194">
        <v>1.3999999999999999</v>
      </c>
      <c r="S194">
        <v>1.6000000000000001</v>
      </c>
      <c r="T194">
        <v>221</v>
      </c>
      <c r="U194">
        <v>0.32690000000000002</v>
      </c>
      <c r="V194">
        <v>-1.14e-002</v>
      </c>
      <c r="W194">
        <v>1.e-004</v>
      </c>
      <c r="X194">
        <v>14677</v>
      </c>
    </row>
    <row r="195">
      <c r="A195" t="s">
        <v>72</v>
      </c>
      <c r="B195" t="s">
        <v>453</v>
      </c>
      <c r="C195" t="s">
        <v>72</v>
      </c>
      <c r="D195" t="s">
        <v>453</v>
      </c>
      <c r="E195">
        <v>817.29999999999995</v>
      </c>
      <c r="F195">
        <v>0</v>
      </c>
      <c r="G195">
        <v>827.20000000000005</v>
      </c>
      <c r="H195">
        <v>834.39999999999998</v>
      </c>
      <c r="I195">
        <v>0</v>
      </c>
      <c r="J195">
        <v>0.31840000000000002</v>
      </c>
      <c r="K195">
        <v>0.98839999999999995</v>
      </c>
      <c r="L195">
        <v>1.e-004</v>
      </c>
      <c r="M195">
        <v>2246</v>
      </c>
      <c r="N195">
        <v>5155</v>
      </c>
      <c r="O195" t="s">
        <v>454</v>
      </c>
      <c r="P195">
        <v>15.4</v>
      </c>
      <c r="Q195">
        <v>0</v>
      </c>
      <c r="R195">
        <v>1.3999999999999999</v>
      </c>
      <c r="S195">
        <v>1.6499999999999999</v>
      </c>
      <c r="T195">
        <v>0</v>
      </c>
      <c r="U195">
        <v>0.32579999999999998</v>
      </c>
      <c r="V195">
        <v>-1.1599999999999999e-002</v>
      </c>
      <c r="W195">
        <v>1.e-004</v>
      </c>
      <c r="X195">
        <v>2416</v>
      </c>
    </row>
    <row r="196">
      <c r="A196" t="s">
        <v>72</v>
      </c>
      <c r="B196" t="s">
        <v>455</v>
      </c>
      <c r="C196" t="s">
        <v>72</v>
      </c>
      <c r="D196" t="s">
        <v>455</v>
      </c>
      <c r="E196">
        <v>823.92999999999995</v>
      </c>
      <c r="F196">
        <v>0</v>
      </c>
      <c r="G196">
        <v>822.20000000000005</v>
      </c>
      <c r="H196">
        <v>829.39999999999998</v>
      </c>
      <c r="I196">
        <v>0</v>
      </c>
      <c r="J196">
        <v>0.31619999999999998</v>
      </c>
      <c r="K196">
        <v>0.98819999999999997</v>
      </c>
      <c r="L196">
        <v>1.e-004</v>
      </c>
      <c r="M196">
        <v>3901</v>
      </c>
      <c r="N196">
        <v>5160</v>
      </c>
      <c r="O196" t="s">
        <v>456</v>
      </c>
      <c r="P196">
        <v>5.6699999999999999</v>
      </c>
      <c r="Q196">
        <v>0</v>
      </c>
      <c r="R196">
        <v>1.45</v>
      </c>
      <c r="S196">
        <v>1.6499999999999999</v>
      </c>
      <c r="T196">
        <v>0</v>
      </c>
      <c r="U196">
        <v>0.32469999999999999</v>
      </c>
      <c r="V196">
        <v>-1.18e-002</v>
      </c>
      <c r="W196">
        <v>1.e-004</v>
      </c>
      <c r="X196">
        <v>4335</v>
      </c>
    </row>
    <row r="197">
      <c r="A197" t="s">
        <v>72</v>
      </c>
      <c r="B197" t="s">
        <v>457</v>
      </c>
      <c r="C197" t="s">
        <v>72</v>
      </c>
      <c r="D197" t="s">
        <v>457</v>
      </c>
      <c r="E197">
        <v>809.39999999999998</v>
      </c>
      <c r="F197">
        <v>0</v>
      </c>
      <c r="G197">
        <v>817.29999999999995</v>
      </c>
      <c r="H197">
        <v>824.5</v>
      </c>
      <c r="I197">
        <v>0</v>
      </c>
      <c r="J197">
        <v>0.31719999999999998</v>
      </c>
      <c r="K197">
        <v>0.98799999999999999</v>
      </c>
      <c r="L197">
        <v>1.e-004</v>
      </c>
      <c r="M197">
        <v>1528</v>
      </c>
      <c r="N197">
        <v>5165</v>
      </c>
      <c r="O197" t="s">
        <v>458</v>
      </c>
      <c r="P197">
        <v>4.9500000000000002</v>
      </c>
      <c r="Q197">
        <v>0</v>
      </c>
      <c r="R197">
        <v>1.45</v>
      </c>
      <c r="S197">
        <v>1.7</v>
      </c>
      <c r="T197">
        <v>0</v>
      </c>
      <c r="U197">
        <v>0.3236</v>
      </c>
      <c r="V197">
        <v>-1.2e-002</v>
      </c>
      <c r="W197">
        <v>1.e-004</v>
      </c>
      <c r="X197">
        <v>1636</v>
      </c>
    </row>
    <row r="198">
      <c r="A198" t="s">
        <v>72</v>
      </c>
      <c r="B198" t="s">
        <v>459</v>
      </c>
      <c r="C198" t="s">
        <v>72</v>
      </c>
      <c r="D198" t="s">
        <v>459</v>
      </c>
      <c r="E198">
        <v>803.10000000000002</v>
      </c>
      <c r="F198">
        <v>0</v>
      </c>
      <c r="G198">
        <v>812.29999999999995</v>
      </c>
      <c r="H198">
        <v>819.5</v>
      </c>
      <c r="I198">
        <v>0</v>
      </c>
      <c r="J198">
        <v>0.315</v>
      </c>
      <c r="K198">
        <v>0.9879</v>
      </c>
      <c r="L198">
        <v>1.e-004</v>
      </c>
      <c r="M198">
        <v>2797</v>
      </c>
      <c r="N198">
        <v>5170</v>
      </c>
      <c r="O198" t="s">
        <v>460</v>
      </c>
      <c r="P198">
        <v>2.3999999999999999</v>
      </c>
      <c r="Q198">
        <v>0</v>
      </c>
      <c r="R198">
        <v>1.45</v>
      </c>
      <c r="S198">
        <v>1.7</v>
      </c>
      <c r="T198">
        <v>0</v>
      </c>
      <c r="U198">
        <v>0.3216</v>
      </c>
      <c r="V198">
        <v>-1.21e-002</v>
      </c>
      <c r="W198">
        <v>1.e-004</v>
      </c>
      <c r="X198">
        <v>3256</v>
      </c>
    </row>
    <row r="199">
      <c r="A199" t="s">
        <v>72</v>
      </c>
      <c r="B199" t="s">
        <v>461</v>
      </c>
      <c r="C199" t="s">
        <v>72</v>
      </c>
      <c r="D199" t="s">
        <v>461</v>
      </c>
      <c r="E199">
        <v>777.73000000000002</v>
      </c>
      <c r="F199">
        <v>0</v>
      </c>
      <c r="G199">
        <v>807.29999999999995</v>
      </c>
      <c r="H199">
        <v>814.5</v>
      </c>
      <c r="I199">
        <v>0</v>
      </c>
      <c r="J199">
        <v>0.31290000000000001</v>
      </c>
      <c r="K199">
        <v>0.98770000000000002</v>
      </c>
      <c r="L199">
        <v>1.e-004</v>
      </c>
      <c r="M199">
        <v>2668</v>
      </c>
      <c r="N199">
        <v>5175</v>
      </c>
      <c r="O199" t="s">
        <v>462</v>
      </c>
      <c r="P199">
        <v>1.73</v>
      </c>
      <c r="Q199">
        <v>-0.59499999999999997</v>
      </c>
      <c r="R199">
        <v>1.5</v>
      </c>
      <c r="S199">
        <v>1.7</v>
      </c>
      <c r="T199">
        <v>11</v>
      </c>
      <c r="U199">
        <v>0.32050000000000001</v>
      </c>
      <c r="V199">
        <v>-1.23e-002</v>
      </c>
      <c r="W199">
        <v>1.e-004</v>
      </c>
      <c r="X199">
        <v>6308</v>
      </c>
    </row>
    <row r="200">
      <c r="A200" t="s">
        <v>72</v>
      </c>
      <c r="B200" t="s">
        <v>463</v>
      </c>
      <c r="C200" t="s">
        <v>72</v>
      </c>
      <c r="D200" t="s">
        <v>463</v>
      </c>
      <c r="E200">
        <v>794</v>
      </c>
      <c r="F200">
        <v>0</v>
      </c>
      <c r="G200">
        <v>802.29999999999995</v>
      </c>
      <c r="H200">
        <v>809.5</v>
      </c>
      <c r="I200">
        <v>0</v>
      </c>
      <c r="J200">
        <v>0.31080000000000002</v>
      </c>
      <c r="K200">
        <v>0.98750000000000004</v>
      </c>
      <c r="L200">
        <v>1.e-004</v>
      </c>
      <c r="M200">
        <v>2757</v>
      </c>
      <c r="N200">
        <v>5180</v>
      </c>
      <c r="O200" t="s">
        <v>464</v>
      </c>
      <c r="P200">
        <v>1.75</v>
      </c>
      <c r="Q200">
        <v>-0.625</v>
      </c>
      <c r="R200">
        <v>1.5</v>
      </c>
      <c r="S200">
        <v>1.75</v>
      </c>
      <c r="T200">
        <v>100</v>
      </c>
      <c r="U200">
        <v>0.31919999999999998</v>
      </c>
      <c r="V200">
        <v>-1.2500000000000001e-002</v>
      </c>
      <c r="W200">
        <v>1.e-004</v>
      </c>
      <c r="X200">
        <v>2683</v>
      </c>
    </row>
    <row r="201">
      <c r="A201" t="s">
        <v>72</v>
      </c>
      <c r="B201" t="s">
        <v>465</v>
      </c>
      <c r="C201" t="s">
        <v>72</v>
      </c>
      <c r="D201" t="s">
        <v>465</v>
      </c>
      <c r="E201">
        <v>787.00999999999999</v>
      </c>
      <c r="F201">
        <v>0</v>
      </c>
      <c r="G201">
        <v>797.39999999999998</v>
      </c>
      <c r="H201">
        <v>804.60000000000002</v>
      </c>
      <c r="I201">
        <v>0</v>
      </c>
      <c r="J201">
        <v>0.31159999999999999</v>
      </c>
      <c r="K201">
        <v>0.98729999999999996</v>
      </c>
      <c r="L201">
        <v>1.e-004</v>
      </c>
      <c r="M201">
        <v>1319</v>
      </c>
      <c r="N201">
        <v>5185</v>
      </c>
      <c r="O201" t="s">
        <v>466</v>
      </c>
      <c r="P201">
        <v>1.75</v>
      </c>
      <c r="Q201">
        <v>-0.625</v>
      </c>
      <c r="R201">
        <v>1.55</v>
      </c>
      <c r="S201">
        <v>1.75</v>
      </c>
      <c r="T201">
        <v>10</v>
      </c>
      <c r="U201">
        <v>0.318</v>
      </c>
      <c r="V201">
        <v>-1.2699999999999999e-002</v>
      </c>
      <c r="W201">
        <v>1.e-004</v>
      </c>
      <c r="X201">
        <v>1485</v>
      </c>
    </row>
    <row r="202">
      <c r="A202" t="s">
        <v>72</v>
      </c>
      <c r="B202" t="s">
        <v>467</v>
      </c>
      <c r="C202" t="s">
        <v>72</v>
      </c>
      <c r="D202" t="s">
        <v>467</v>
      </c>
      <c r="E202">
        <v>418.69999999999999</v>
      </c>
      <c r="F202">
        <v>0</v>
      </c>
      <c r="G202">
        <v>792.39999999999998</v>
      </c>
      <c r="H202">
        <v>799.60000000000002</v>
      </c>
      <c r="I202">
        <v>0</v>
      </c>
      <c r="J202">
        <v>0.30940000000000001</v>
      </c>
      <c r="K202">
        <v>0.98709999999999998</v>
      </c>
      <c r="L202">
        <v>1.e-004</v>
      </c>
      <c r="M202">
        <v>2318</v>
      </c>
      <c r="N202">
        <v>5190</v>
      </c>
      <c r="O202" t="s">
        <v>468</v>
      </c>
      <c r="P202">
        <v>6.4000000000000004</v>
      </c>
      <c r="Q202">
        <v>0</v>
      </c>
      <c r="R202">
        <v>1.55</v>
      </c>
      <c r="S202">
        <v>1.8</v>
      </c>
      <c r="T202">
        <v>0</v>
      </c>
      <c r="U202">
        <v>0.31680000000000003</v>
      </c>
      <c r="V202">
        <v>-1.29e-002</v>
      </c>
      <c r="W202">
        <v>1.e-004</v>
      </c>
      <c r="X202">
        <v>2810</v>
      </c>
    </row>
    <row r="203">
      <c r="A203" t="s">
        <v>72</v>
      </c>
      <c r="B203" t="s">
        <v>469</v>
      </c>
      <c r="C203" t="s">
        <v>72</v>
      </c>
      <c r="D203" t="s">
        <v>469</v>
      </c>
      <c r="E203">
        <v>778.79999999999995</v>
      </c>
      <c r="F203">
        <v>0</v>
      </c>
      <c r="G203">
        <v>787.39999999999998</v>
      </c>
      <c r="H203">
        <v>794.60000000000002</v>
      </c>
      <c r="I203">
        <v>0</v>
      </c>
      <c r="J203">
        <v>0.30730000000000002</v>
      </c>
      <c r="K203">
        <v>0.98699999999999999</v>
      </c>
      <c r="L203">
        <v>1.e-004</v>
      </c>
      <c r="M203">
        <v>945</v>
      </c>
      <c r="N203">
        <v>5195</v>
      </c>
      <c r="O203" t="s">
        <v>470</v>
      </c>
      <c r="P203">
        <v>2.5499999999999998</v>
      </c>
      <c r="Q203">
        <v>0</v>
      </c>
      <c r="R203">
        <v>1.6000000000000001</v>
      </c>
      <c r="S203">
        <v>1.8</v>
      </c>
      <c r="T203">
        <v>0</v>
      </c>
      <c r="U203">
        <v>0.3155</v>
      </c>
      <c r="V203">
        <v>-1.3100000000000001e-002</v>
      </c>
      <c r="W203">
        <v>1.e-004</v>
      </c>
      <c r="X203">
        <v>1226</v>
      </c>
    </row>
    <row r="204">
      <c r="A204" t="s">
        <v>72</v>
      </c>
      <c r="B204" t="s">
        <v>471</v>
      </c>
      <c r="C204" t="s">
        <v>72</v>
      </c>
      <c r="D204" t="s">
        <v>471</v>
      </c>
      <c r="E204">
        <v>786.29999999999995</v>
      </c>
      <c r="F204">
        <v>5.3499999999999996</v>
      </c>
      <c r="G204">
        <v>782.5</v>
      </c>
      <c r="H204">
        <v>789.70000000000005</v>
      </c>
      <c r="I204">
        <v>1</v>
      </c>
      <c r="J204">
        <v>0.308</v>
      </c>
      <c r="K204">
        <v>0.98680000000000001</v>
      </c>
      <c r="L204">
        <v>1.e-004</v>
      </c>
      <c r="M204">
        <v>17616</v>
      </c>
      <c r="N204">
        <v>5200</v>
      </c>
      <c r="O204" t="s">
        <v>472</v>
      </c>
      <c r="P204">
        <v>1.8</v>
      </c>
      <c r="Q204">
        <v>-0.67500000000000004</v>
      </c>
      <c r="R204">
        <v>1.6000000000000001</v>
      </c>
      <c r="S204">
        <v>1.8</v>
      </c>
      <c r="T204">
        <v>344</v>
      </c>
      <c r="U204">
        <v>0.31359999999999999</v>
      </c>
      <c r="V204">
        <v>-1.3299999999999999e-002</v>
      </c>
      <c r="W204">
        <v>1.e-004</v>
      </c>
      <c r="X204">
        <v>38748</v>
      </c>
    </row>
    <row r="205">
      <c r="A205" t="s">
        <v>72</v>
      </c>
      <c r="B205" t="s">
        <v>473</v>
      </c>
      <c r="C205" t="s">
        <v>72</v>
      </c>
      <c r="D205" t="s">
        <v>473</v>
      </c>
      <c r="E205">
        <v>692</v>
      </c>
      <c r="F205">
        <v>0</v>
      </c>
      <c r="G205">
        <v>777.5</v>
      </c>
      <c r="H205">
        <v>784.70000000000005</v>
      </c>
      <c r="I205">
        <v>0</v>
      </c>
      <c r="J205">
        <v>0.30580000000000002</v>
      </c>
      <c r="K205">
        <v>0.98660000000000003</v>
      </c>
      <c r="L205">
        <v>1.e-004</v>
      </c>
      <c r="M205">
        <v>2109</v>
      </c>
      <c r="N205">
        <v>5205</v>
      </c>
      <c r="O205" t="s">
        <v>474</v>
      </c>
      <c r="P205">
        <v>6.75</v>
      </c>
      <c r="Q205">
        <v>0</v>
      </c>
      <c r="R205">
        <v>1.6000000000000001</v>
      </c>
      <c r="S205">
        <v>1.8500000000000001</v>
      </c>
      <c r="T205">
        <v>0</v>
      </c>
      <c r="U205">
        <v>0.3125</v>
      </c>
      <c r="V205">
        <v>-1.34e-002</v>
      </c>
      <c r="W205">
        <v>1.e-004</v>
      </c>
      <c r="X205">
        <v>2169</v>
      </c>
    </row>
    <row r="206">
      <c r="A206" t="s">
        <v>72</v>
      </c>
      <c r="B206" t="s">
        <v>475</v>
      </c>
      <c r="C206" t="s">
        <v>72</v>
      </c>
      <c r="D206" t="s">
        <v>475</v>
      </c>
      <c r="E206">
        <v>697.35000000000002</v>
      </c>
      <c r="F206">
        <v>0</v>
      </c>
      <c r="G206">
        <v>772.5</v>
      </c>
      <c r="H206">
        <v>779.70000000000005</v>
      </c>
      <c r="I206">
        <v>0</v>
      </c>
      <c r="J206">
        <v>0.30370000000000003</v>
      </c>
      <c r="K206">
        <v>0.98640000000000005</v>
      </c>
      <c r="L206">
        <v>1.e-004</v>
      </c>
      <c r="M206">
        <v>1737</v>
      </c>
      <c r="N206">
        <v>5210</v>
      </c>
      <c r="O206" t="s">
        <v>476</v>
      </c>
      <c r="P206">
        <v>2</v>
      </c>
      <c r="Q206">
        <v>-0.55000000000000004</v>
      </c>
      <c r="R206">
        <v>1.6499999999999999</v>
      </c>
      <c r="S206">
        <v>1.8500000000000001</v>
      </c>
      <c r="T206">
        <v>10</v>
      </c>
      <c r="U206">
        <v>0.31130000000000002</v>
      </c>
      <c r="V206">
        <v>-1.3599999999999999e-002</v>
      </c>
      <c r="W206">
        <v>1.e-004</v>
      </c>
      <c r="X206">
        <v>3825</v>
      </c>
    </row>
    <row r="207">
      <c r="A207" t="s">
        <v>72</v>
      </c>
      <c r="B207" t="s">
        <v>477</v>
      </c>
      <c r="C207" t="s">
        <v>72</v>
      </c>
      <c r="D207" t="s">
        <v>477</v>
      </c>
      <c r="E207">
        <v>758.70000000000005</v>
      </c>
      <c r="F207">
        <v>0</v>
      </c>
      <c r="G207">
        <v>767.60000000000002</v>
      </c>
      <c r="H207">
        <v>774.79999999999995</v>
      </c>
      <c r="I207">
        <v>0</v>
      </c>
      <c r="J207">
        <v>0.30430000000000001</v>
      </c>
      <c r="K207">
        <v>0.98619999999999997</v>
      </c>
      <c r="L207">
        <v>1.e-004</v>
      </c>
      <c r="M207">
        <v>1793</v>
      </c>
      <c r="N207">
        <v>5215</v>
      </c>
      <c r="O207" t="s">
        <v>478</v>
      </c>
      <c r="P207">
        <v>2</v>
      </c>
      <c r="Q207">
        <v>-0.57499999999999996</v>
      </c>
      <c r="R207">
        <v>1.6499999999999999</v>
      </c>
      <c r="S207">
        <v>1.8999999999999999</v>
      </c>
      <c r="T207">
        <v>10</v>
      </c>
      <c r="U207">
        <v>0.31</v>
      </c>
      <c r="V207">
        <v>-1.38e-002</v>
      </c>
      <c r="W207">
        <v>1.e-004</v>
      </c>
      <c r="X207">
        <v>2031</v>
      </c>
    </row>
    <row r="208">
      <c r="A208" t="s">
        <v>72</v>
      </c>
      <c r="B208" t="s">
        <v>479</v>
      </c>
      <c r="C208" t="s">
        <v>72</v>
      </c>
      <c r="D208" t="s">
        <v>479</v>
      </c>
      <c r="E208">
        <v>539.63</v>
      </c>
      <c r="F208">
        <v>0</v>
      </c>
      <c r="G208">
        <v>762.60000000000002</v>
      </c>
      <c r="H208">
        <v>769.79999999999995</v>
      </c>
      <c r="I208">
        <v>0</v>
      </c>
      <c r="J208">
        <v>0.30220000000000002</v>
      </c>
      <c r="K208">
        <v>0.9859</v>
      </c>
      <c r="L208">
        <v>1.e-004</v>
      </c>
      <c r="M208">
        <v>3483</v>
      </c>
      <c r="N208">
        <v>5220</v>
      </c>
      <c r="O208" t="s">
        <v>480</v>
      </c>
      <c r="P208">
        <v>1.8500000000000001</v>
      </c>
      <c r="Q208">
        <v>-0.75</v>
      </c>
      <c r="R208">
        <v>1.7</v>
      </c>
      <c r="S208">
        <v>1.8999999999999999</v>
      </c>
      <c r="T208">
        <v>5</v>
      </c>
      <c r="U208">
        <v>0.30869999999999997</v>
      </c>
      <c r="V208">
        <v>-1.41e-002</v>
      </c>
      <c r="W208">
        <v>1.e-004</v>
      </c>
      <c r="X208">
        <v>6025</v>
      </c>
    </row>
    <row r="209">
      <c r="A209" t="s">
        <v>72</v>
      </c>
      <c r="B209" t="s">
        <v>481</v>
      </c>
      <c r="C209" t="s">
        <v>72</v>
      </c>
      <c r="D209" t="s">
        <v>481</v>
      </c>
      <c r="E209">
        <v>759.20000000000005</v>
      </c>
      <c r="F209">
        <v>0</v>
      </c>
      <c r="G209">
        <v>757.60000000000002</v>
      </c>
      <c r="H209">
        <v>764.79999999999995</v>
      </c>
      <c r="I209">
        <v>0</v>
      </c>
      <c r="J209">
        <v>0.29999999999999999</v>
      </c>
      <c r="K209">
        <v>0.98570000000000002</v>
      </c>
      <c r="L209">
        <v>1.e-004</v>
      </c>
      <c r="M209">
        <v>2700</v>
      </c>
      <c r="N209">
        <v>5225</v>
      </c>
      <c r="O209" t="s">
        <v>482</v>
      </c>
      <c r="P209">
        <v>2</v>
      </c>
      <c r="Q209">
        <v>-0.625</v>
      </c>
      <c r="R209">
        <v>1.7</v>
      </c>
      <c r="S209">
        <v>1.95</v>
      </c>
      <c r="T209">
        <v>339</v>
      </c>
      <c r="U209">
        <v>0.30740000000000001</v>
      </c>
      <c r="V209">
        <v>-1.43e-002</v>
      </c>
      <c r="W209">
        <v>1.e-004</v>
      </c>
      <c r="X209">
        <v>5490</v>
      </c>
    </row>
    <row r="210">
      <c r="A210" t="s">
        <v>72</v>
      </c>
      <c r="B210" t="s">
        <v>483</v>
      </c>
      <c r="C210" t="s">
        <v>72</v>
      </c>
      <c r="D210" t="s">
        <v>483</v>
      </c>
      <c r="E210">
        <v>677.64999999999998</v>
      </c>
      <c r="F210">
        <v>0</v>
      </c>
      <c r="G210">
        <v>752.70000000000005</v>
      </c>
      <c r="H210">
        <v>759.89999999999998</v>
      </c>
      <c r="I210">
        <v>0</v>
      </c>
      <c r="J210">
        <v>0.30049999999999999</v>
      </c>
      <c r="K210">
        <v>0.98550000000000004</v>
      </c>
      <c r="L210">
        <v>1.e-004</v>
      </c>
      <c r="M210">
        <v>2119</v>
      </c>
      <c r="N210">
        <v>5230</v>
      </c>
      <c r="O210" t="s">
        <v>484</v>
      </c>
      <c r="P210">
        <v>2.1000000000000001</v>
      </c>
      <c r="Q210">
        <v>-0.57499999999999996</v>
      </c>
      <c r="R210">
        <v>1.75</v>
      </c>
      <c r="S210">
        <v>1.95</v>
      </c>
      <c r="T210">
        <v>4</v>
      </c>
      <c r="U210">
        <v>0.30609999999999998</v>
      </c>
      <c r="V210">
        <v>-1.4500000000000001e-002</v>
      </c>
      <c r="W210">
        <v>1.e-004</v>
      </c>
      <c r="X210">
        <v>2319</v>
      </c>
    </row>
    <row r="211">
      <c r="A211" t="s">
        <v>72</v>
      </c>
      <c r="B211" t="s">
        <v>485</v>
      </c>
      <c r="C211" t="s">
        <v>72</v>
      </c>
      <c r="D211" t="s">
        <v>485</v>
      </c>
      <c r="E211">
        <v>661.89999999999998</v>
      </c>
      <c r="F211">
        <v>0</v>
      </c>
      <c r="G211">
        <v>747.70000000000005</v>
      </c>
      <c r="H211">
        <v>754.89999999999998</v>
      </c>
      <c r="I211">
        <v>0</v>
      </c>
      <c r="J211">
        <v>0.2984</v>
      </c>
      <c r="K211">
        <v>0.98529999999999995</v>
      </c>
      <c r="L211">
        <v>1.e-004</v>
      </c>
      <c r="M211">
        <v>1675</v>
      </c>
      <c r="N211">
        <v>5235</v>
      </c>
      <c r="O211" t="s">
        <v>486</v>
      </c>
      <c r="P211">
        <v>4.4000000000000004</v>
      </c>
      <c r="Q211">
        <v>0</v>
      </c>
      <c r="R211">
        <v>1.75</v>
      </c>
      <c r="S211">
        <v>2</v>
      </c>
      <c r="T211">
        <v>0</v>
      </c>
      <c r="U211">
        <v>0.30480000000000002</v>
      </c>
      <c r="V211">
        <v>-1.47e-002</v>
      </c>
      <c r="W211">
        <v>1.e-004</v>
      </c>
      <c r="X211">
        <v>1993</v>
      </c>
    </row>
    <row r="212">
      <c r="A212" t="s">
        <v>72</v>
      </c>
      <c r="B212" t="s">
        <v>487</v>
      </c>
      <c r="C212" t="s">
        <v>72</v>
      </c>
      <c r="D212" t="s">
        <v>487</v>
      </c>
      <c r="E212">
        <v>744.52999999999997</v>
      </c>
      <c r="F212">
        <v>0</v>
      </c>
      <c r="G212">
        <v>742.70000000000005</v>
      </c>
      <c r="H212">
        <v>749.89999999999998</v>
      </c>
      <c r="I212">
        <v>0</v>
      </c>
      <c r="J212">
        <v>0.29620000000000002</v>
      </c>
      <c r="K212">
        <v>0.98509999999999998</v>
      </c>
      <c r="L212">
        <v>1.e-004</v>
      </c>
      <c r="M212">
        <v>2681</v>
      </c>
      <c r="N212">
        <v>5240</v>
      </c>
      <c r="O212" t="s">
        <v>488</v>
      </c>
      <c r="P212">
        <v>2.7999999999999998</v>
      </c>
      <c r="Q212">
        <v>0</v>
      </c>
      <c r="R212">
        <v>1.8</v>
      </c>
      <c r="S212">
        <v>2</v>
      </c>
      <c r="T212">
        <v>0</v>
      </c>
      <c r="U212">
        <v>0.30349999999999999</v>
      </c>
      <c r="V212">
        <v>-1.49e-002</v>
      </c>
      <c r="W212">
        <v>1.e-004</v>
      </c>
      <c r="X212">
        <v>2842</v>
      </c>
    </row>
    <row r="213">
      <c r="A213" t="s">
        <v>72</v>
      </c>
      <c r="B213" t="s">
        <v>489</v>
      </c>
      <c r="C213" t="s">
        <v>72</v>
      </c>
      <c r="D213" t="s">
        <v>489</v>
      </c>
      <c r="E213">
        <v>689.5</v>
      </c>
      <c r="F213">
        <v>0</v>
      </c>
      <c r="G213">
        <v>737.79999999999995</v>
      </c>
      <c r="H213">
        <v>745</v>
      </c>
      <c r="I213">
        <v>0</v>
      </c>
      <c r="J213">
        <v>0.29659999999999997</v>
      </c>
      <c r="K213">
        <v>0.98480000000000001</v>
      </c>
      <c r="L213">
        <v>1.e-004</v>
      </c>
      <c r="M213">
        <v>2036</v>
      </c>
      <c r="N213">
        <v>5245</v>
      </c>
      <c r="O213" t="s">
        <v>490</v>
      </c>
      <c r="P213">
        <v>2.7999999999999998</v>
      </c>
      <c r="Q213">
        <v>0</v>
      </c>
      <c r="R213">
        <v>1.8</v>
      </c>
      <c r="S213">
        <v>2.0499999999999998</v>
      </c>
      <c r="T213">
        <v>0</v>
      </c>
      <c r="U213">
        <v>0.30209999999999998</v>
      </c>
      <c r="V213">
        <v>-1.52e-002</v>
      </c>
      <c r="W213">
        <v>1.e-004</v>
      </c>
      <c r="X213">
        <v>2105</v>
      </c>
    </row>
    <row r="214">
      <c r="A214" t="s">
        <v>72</v>
      </c>
      <c r="B214" t="s">
        <v>491</v>
      </c>
      <c r="C214" t="s">
        <v>72</v>
      </c>
      <c r="D214" t="s">
        <v>491</v>
      </c>
      <c r="E214">
        <v>688</v>
      </c>
      <c r="F214">
        <v>0</v>
      </c>
      <c r="G214">
        <v>732.79999999999995</v>
      </c>
      <c r="H214">
        <v>740</v>
      </c>
      <c r="I214">
        <v>0</v>
      </c>
      <c r="J214">
        <v>0.29449999999999998</v>
      </c>
      <c r="K214">
        <v>0.98460000000000003</v>
      </c>
      <c r="L214">
        <v>1.e-004</v>
      </c>
      <c r="M214">
        <v>12751</v>
      </c>
      <c r="N214">
        <v>5250</v>
      </c>
      <c r="O214" t="s">
        <v>492</v>
      </c>
      <c r="P214">
        <v>2.0499999999999998</v>
      </c>
      <c r="Q214">
        <v>-0.72499999999999998</v>
      </c>
      <c r="R214">
        <v>1.8500000000000001</v>
      </c>
      <c r="S214">
        <v>2.0499999999999998</v>
      </c>
      <c r="T214">
        <v>262</v>
      </c>
      <c r="U214">
        <v>0.30080000000000001</v>
      </c>
      <c r="V214">
        <v>-1.54e-002</v>
      </c>
      <c r="W214">
        <v>1.e-004</v>
      </c>
      <c r="X214">
        <v>20376</v>
      </c>
    </row>
    <row r="215">
      <c r="A215" t="s">
        <v>72</v>
      </c>
      <c r="B215" t="s">
        <v>493</v>
      </c>
      <c r="C215" t="s">
        <v>72</v>
      </c>
      <c r="D215" t="s">
        <v>493</v>
      </c>
      <c r="E215">
        <v>662.57000000000005</v>
      </c>
      <c r="F215">
        <v>0</v>
      </c>
      <c r="G215">
        <v>727.79999999999995</v>
      </c>
      <c r="H215">
        <v>735</v>
      </c>
      <c r="I215">
        <v>0</v>
      </c>
      <c r="J215">
        <v>0.29239999999999999</v>
      </c>
      <c r="K215">
        <v>0.98440000000000005</v>
      </c>
      <c r="L215">
        <v>1.e-004</v>
      </c>
      <c r="M215">
        <v>2517</v>
      </c>
      <c r="N215">
        <v>5255</v>
      </c>
      <c r="O215" t="s">
        <v>494</v>
      </c>
      <c r="P215">
        <v>2.3500000000000001</v>
      </c>
      <c r="Q215">
        <v>-0.47499999999999998</v>
      </c>
      <c r="R215">
        <v>1.8500000000000001</v>
      </c>
      <c r="S215">
        <v>2.1000000000000001</v>
      </c>
      <c r="T215">
        <v>15</v>
      </c>
      <c r="U215">
        <v>0.2994</v>
      </c>
      <c r="V215">
        <v>-1.5599999999999999e-002</v>
      </c>
      <c r="W215">
        <v>1.e-004</v>
      </c>
      <c r="X215">
        <v>2754</v>
      </c>
    </row>
    <row r="216">
      <c r="A216" t="s">
        <v>72</v>
      </c>
      <c r="B216" t="s">
        <v>495</v>
      </c>
      <c r="C216" t="s">
        <v>72</v>
      </c>
      <c r="D216" t="s">
        <v>495</v>
      </c>
      <c r="E216">
        <v>661.54999999999995</v>
      </c>
      <c r="F216">
        <v>0</v>
      </c>
      <c r="G216">
        <v>722.89999999999998</v>
      </c>
      <c r="H216">
        <v>730.10000000000002</v>
      </c>
      <c r="I216">
        <v>0</v>
      </c>
      <c r="J216">
        <v>0.29260000000000003</v>
      </c>
      <c r="K216">
        <v>0.98409999999999997</v>
      </c>
      <c r="L216">
        <v>1.e-004</v>
      </c>
      <c r="M216">
        <v>3534</v>
      </c>
      <c r="N216">
        <v>5260</v>
      </c>
      <c r="O216" t="s">
        <v>496</v>
      </c>
      <c r="P216">
        <v>2.8999999999999999</v>
      </c>
      <c r="Q216">
        <v>0</v>
      </c>
      <c r="R216">
        <v>1.8999999999999999</v>
      </c>
      <c r="S216">
        <v>2.1000000000000001</v>
      </c>
      <c r="T216">
        <v>0</v>
      </c>
      <c r="U216">
        <v>0.29799999999999999</v>
      </c>
      <c r="V216">
        <v>-1.5900000000000001e-002</v>
      </c>
      <c r="W216">
        <v>1.e-004</v>
      </c>
      <c r="X216">
        <v>3801</v>
      </c>
    </row>
    <row r="217">
      <c r="A217" t="s">
        <v>72</v>
      </c>
      <c r="B217" t="s">
        <v>497</v>
      </c>
      <c r="C217" t="s">
        <v>72</v>
      </c>
      <c r="D217" t="s">
        <v>497</v>
      </c>
      <c r="E217">
        <v>669</v>
      </c>
      <c r="F217">
        <v>0</v>
      </c>
      <c r="G217">
        <v>717.89999999999998</v>
      </c>
      <c r="H217">
        <v>725.10000000000002</v>
      </c>
      <c r="I217">
        <v>0</v>
      </c>
      <c r="J217">
        <v>0.29049999999999998</v>
      </c>
      <c r="K217">
        <v>0.9839</v>
      </c>
      <c r="L217">
        <v>1.e-004</v>
      </c>
      <c r="M217">
        <v>2406</v>
      </c>
      <c r="N217">
        <v>5265</v>
      </c>
      <c r="O217" t="s">
        <v>498</v>
      </c>
      <c r="P217">
        <v>3.1600000000000001</v>
      </c>
      <c r="Q217">
        <v>0</v>
      </c>
      <c r="R217">
        <v>1.8999999999999999</v>
      </c>
      <c r="S217">
        <v>2.1499999999999999</v>
      </c>
      <c r="T217">
        <v>0</v>
      </c>
      <c r="U217">
        <v>0.29659999999999997</v>
      </c>
      <c r="V217">
        <v>-1.6199999999999999e-002</v>
      </c>
      <c r="W217">
        <v>1.e-004</v>
      </c>
      <c r="X217">
        <v>2778</v>
      </c>
    </row>
    <row r="218">
      <c r="A218" t="s">
        <v>72</v>
      </c>
      <c r="B218" t="s">
        <v>499</v>
      </c>
      <c r="C218" t="s">
        <v>72</v>
      </c>
      <c r="D218" t="s">
        <v>499</v>
      </c>
      <c r="E218">
        <v>638.34000000000003</v>
      </c>
      <c r="F218">
        <v>0</v>
      </c>
      <c r="G218">
        <v>713</v>
      </c>
      <c r="H218">
        <v>720.20000000000005</v>
      </c>
      <c r="I218">
        <v>0</v>
      </c>
      <c r="J218">
        <v>0.29070000000000001</v>
      </c>
      <c r="K218">
        <v>0.98360000000000003</v>
      </c>
      <c r="L218">
        <v>1.e-004</v>
      </c>
      <c r="M218">
        <v>5340</v>
      </c>
      <c r="N218">
        <v>5270</v>
      </c>
      <c r="O218" t="s">
        <v>500</v>
      </c>
      <c r="P218">
        <v>3</v>
      </c>
      <c r="Q218">
        <v>0</v>
      </c>
      <c r="R218">
        <v>1.95</v>
      </c>
      <c r="S218">
        <v>2.1499999999999999</v>
      </c>
      <c r="T218">
        <v>0</v>
      </c>
      <c r="U218">
        <v>0.29530000000000001</v>
      </c>
      <c r="V218">
        <v>-1.6400000000000001e-002</v>
      </c>
      <c r="W218">
        <v>1.e-004</v>
      </c>
      <c r="X218">
        <v>6036</v>
      </c>
    </row>
    <row r="219">
      <c r="A219" t="s">
        <v>72</v>
      </c>
      <c r="B219" t="s">
        <v>501</v>
      </c>
      <c r="C219" t="s">
        <v>72</v>
      </c>
      <c r="D219" t="s">
        <v>501</v>
      </c>
      <c r="E219">
        <v>709.39999999999998</v>
      </c>
      <c r="F219">
        <v>0</v>
      </c>
      <c r="G219">
        <v>708</v>
      </c>
      <c r="H219">
        <v>715.20000000000005</v>
      </c>
      <c r="I219">
        <v>0</v>
      </c>
      <c r="J219">
        <v>0.28860000000000002</v>
      </c>
      <c r="K219">
        <v>0.98340000000000005</v>
      </c>
      <c r="L219">
        <v>1.e-004</v>
      </c>
      <c r="M219">
        <v>3495</v>
      </c>
      <c r="N219">
        <v>5275</v>
      </c>
      <c r="O219" t="s">
        <v>502</v>
      </c>
      <c r="P219">
        <v>2.2999999999999998</v>
      </c>
      <c r="Q219">
        <v>-0.69999999999999996</v>
      </c>
      <c r="R219">
        <v>1.95</v>
      </c>
      <c r="S219">
        <v>2.2000000000000002</v>
      </c>
      <c r="T219">
        <v>7</v>
      </c>
      <c r="U219">
        <v>0.29389999999999999</v>
      </c>
      <c r="V219">
        <v>-1.67e-002</v>
      </c>
      <c r="W219">
        <v>1.e-004</v>
      </c>
      <c r="X219">
        <v>5185</v>
      </c>
    </row>
    <row r="220">
      <c r="A220" t="s">
        <v>72</v>
      </c>
      <c r="B220" t="s">
        <v>503</v>
      </c>
      <c r="C220" t="s">
        <v>72</v>
      </c>
      <c r="D220" t="s">
        <v>503</v>
      </c>
      <c r="E220">
        <v>643.20000000000005</v>
      </c>
      <c r="F220">
        <v>0</v>
      </c>
      <c r="G220">
        <v>703</v>
      </c>
      <c r="H220">
        <v>710.20000000000005</v>
      </c>
      <c r="I220">
        <v>0</v>
      </c>
      <c r="J220">
        <v>0.28639999999999999</v>
      </c>
      <c r="K220">
        <v>0.98309999999999997</v>
      </c>
      <c r="L220">
        <v>1.e-004</v>
      </c>
      <c r="M220">
        <v>2712</v>
      </c>
      <c r="N220">
        <v>5280</v>
      </c>
      <c r="O220" t="s">
        <v>504</v>
      </c>
      <c r="P220">
        <v>2.25</v>
      </c>
      <c r="Q220">
        <v>-0.77500000000000002</v>
      </c>
      <c r="R220">
        <v>2</v>
      </c>
      <c r="S220">
        <v>2.25</v>
      </c>
      <c r="T220">
        <v>20</v>
      </c>
      <c r="U220">
        <v>0.29299999999999998</v>
      </c>
      <c r="V220">
        <v>-1.6899999999999998e-002</v>
      </c>
      <c r="W220">
        <v>1.e-004</v>
      </c>
      <c r="X220">
        <v>3141</v>
      </c>
    </row>
    <row r="221">
      <c r="A221" t="s">
        <v>72</v>
      </c>
      <c r="B221" t="s">
        <v>505</v>
      </c>
      <c r="C221" t="s">
        <v>72</v>
      </c>
      <c r="D221" t="s">
        <v>505</v>
      </c>
      <c r="E221">
        <v>646</v>
      </c>
      <c r="F221">
        <v>0</v>
      </c>
      <c r="G221">
        <v>698.10000000000002</v>
      </c>
      <c r="H221">
        <v>705.29999999999995</v>
      </c>
      <c r="I221">
        <v>0</v>
      </c>
      <c r="J221">
        <v>0.28649999999999998</v>
      </c>
      <c r="K221">
        <v>0.98280000000000001</v>
      </c>
      <c r="L221">
        <v>1.e-004</v>
      </c>
      <c r="M221">
        <v>3244</v>
      </c>
      <c r="N221">
        <v>5285</v>
      </c>
      <c r="O221" t="s">
        <v>506</v>
      </c>
      <c r="P221">
        <v>3.1000000000000001</v>
      </c>
      <c r="Q221">
        <v>0</v>
      </c>
      <c r="R221">
        <v>2</v>
      </c>
      <c r="S221">
        <v>2.25</v>
      </c>
      <c r="T221">
        <v>0</v>
      </c>
      <c r="U221">
        <v>0.29110000000000003</v>
      </c>
      <c r="V221">
        <v>-1.72e-002</v>
      </c>
      <c r="W221">
        <v>1.e-004</v>
      </c>
      <c r="X221">
        <v>3371</v>
      </c>
    </row>
    <row r="222">
      <c r="A222" t="s">
        <v>72</v>
      </c>
      <c r="B222" t="s">
        <v>507</v>
      </c>
      <c r="C222" t="s">
        <v>72</v>
      </c>
      <c r="D222" t="s">
        <v>507</v>
      </c>
      <c r="E222">
        <v>644.39999999999998</v>
      </c>
      <c r="F222">
        <v>0</v>
      </c>
      <c r="G222">
        <v>693.10000000000002</v>
      </c>
      <c r="H222">
        <v>700.29999999999995</v>
      </c>
      <c r="I222">
        <v>0</v>
      </c>
      <c r="J222">
        <v>0.28439999999999999</v>
      </c>
      <c r="K222">
        <v>0.98250000000000004</v>
      </c>
      <c r="L222">
        <v>1.e-004</v>
      </c>
      <c r="M222">
        <v>3112</v>
      </c>
      <c r="N222">
        <v>5290</v>
      </c>
      <c r="O222" t="s">
        <v>508</v>
      </c>
      <c r="P222">
        <v>2.3500000000000001</v>
      </c>
      <c r="Q222">
        <v>-0.75</v>
      </c>
      <c r="R222">
        <v>2.0499999999999998</v>
      </c>
      <c r="S222">
        <v>2.2999999999999998</v>
      </c>
      <c r="T222">
        <v>24</v>
      </c>
      <c r="U222">
        <v>0.29010000000000002</v>
      </c>
      <c r="V222">
        <v>-1.7500000000000002e-002</v>
      </c>
      <c r="W222">
        <v>1.e-004</v>
      </c>
      <c r="X222">
        <v>3671</v>
      </c>
    </row>
    <row r="223">
      <c r="A223" t="s">
        <v>72</v>
      </c>
      <c r="B223" t="s">
        <v>509</v>
      </c>
      <c r="C223" t="s">
        <v>72</v>
      </c>
      <c r="D223" t="s">
        <v>509</v>
      </c>
      <c r="E223">
        <v>618.39999999999998</v>
      </c>
      <c r="F223">
        <v>0</v>
      </c>
      <c r="G223">
        <v>688.20000000000005</v>
      </c>
      <c r="H223">
        <v>695.39999999999998</v>
      </c>
      <c r="I223">
        <v>0</v>
      </c>
      <c r="J223">
        <v>0.28439999999999999</v>
      </c>
      <c r="K223">
        <v>0.98229999999999995</v>
      </c>
      <c r="L223">
        <v>1.e-004</v>
      </c>
      <c r="M223">
        <v>2443</v>
      </c>
      <c r="N223">
        <v>5295</v>
      </c>
      <c r="O223" t="s">
        <v>510</v>
      </c>
      <c r="P223">
        <v>2.5600000000000001</v>
      </c>
      <c r="Q223">
        <v>-0.54000000000000004</v>
      </c>
      <c r="R223">
        <v>2.1000000000000001</v>
      </c>
      <c r="S223">
        <v>2.3500000000000001</v>
      </c>
      <c r="T223">
        <v>1</v>
      </c>
      <c r="U223">
        <v>0.28920000000000001</v>
      </c>
      <c r="V223">
        <v>-1.77e-002</v>
      </c>
      <c r="W223">
        <v>1.e-004</v>
      </c>
      <c r="X223">
        <v>2335</v>
      </c>
    </row>
    <row r="224">
      <c r="A224" t="s">
        <v>72</v>
      </c>
      <c r="B224" t="s">
        <v>511</v>
      </c>
      <c r="C224" t="s">
        <v>72</v>
      </c>
      <c r="D224" t="s">
        <v>511</v>
      </c>
      <c r="E224">
        <v>687</v>
      </c>
      <c r="F224">
        <v>5.9000000000000004</v>
      </c>
      <c r="G224">
        <v>683.20000000000005</v>
      </c>
      <c r="H224">
        <v>690.39999999999998</v>
      </c>
      <c r="I224">
        <v>6</v>
      </c>
      <c r="J224">
        <v>0.2823</v>
      </c>
      <c r="K224">
        <v>0.98199999999999998</v>
      </c>
      <c r="L224">
        <v>1.e-004</v>
      </c>
      <c r="M224">
        <v>22838</v>
      </c>
      <c r="N224">
        <v>5300</v>
      </c>
      <c r="O224" t="s">
        <v>512</v>
      </c>
      <c r="P224">
        <v>2.4199999999999999</v>
      </c>
      <c r="Q224">
        <v>-7.4999999999999997e-002</v>
      </c>
      <c r="R224">
        <v>2.1000000000000001</v>
      </c>
      <c r="S224">
        <v>2.3500000000000001</v>
      </c>
      <c r="T224">
        <v>358</v>
      </c>
      <c r="U224">
        <v>0.2873</v>
      </c>
      <c r="V224">
        <v>-1.7999999999999999e-002</v>
      </c>
      <c r="W224">
        <v>1.e-004</v>
      </c>
      <c r="X224">
        <v>38902</v>
      </c>
    </row>
    <row r="225">
      <c r="A225" t="s">
        <v>72</v>
      </c>
      <c r="B225" t="s">
        <v>513</v>
      </c>
      <c r="C225" t="s">
        <v>72</v>
      </c>
      <c r="D225" t="s">
        <v>513</v>
      </c>
      <c r="E225">
        <v>637.89999999999998</v>
      </c>
      <c r="F225">
        <v>0</v>
      </c>
      <c r="G225">
        <v>678.20000000000005</v>
      </c>
      <c r="H225">
        <v>685.39999999999998</v>
      </c>
      <c r="I225">
        <v>0</v>
      </c>
      <c r="J225">
        <v>0.2802</v>
      </c>
      <c r="K225">
        <v>0.98170000000000002</v>
      </c>
      <c r="L225">
        <v>1.e-004</v>
      </c>
      <c r="M225">
        <v>2533</v>
      </c>
      <c r="N225">
        <v>5305</v>
      </c>
      <c r="O225" t="s">
        <v>514</v>
      </c>
      <c r="P225">
        <v>3.6000000000000001</v>
      </c>
      <c r="Q225">
        <v>0</v>
      </c>
      <c r="R225">
        <v>2.1499999999999999</v>
      </c>
      <c r="S225">
        <v>2.3999999999999999</v>
      </c>
      <c r="T225">
        <v>0</v>
      </c>
      <c r="U225">
        <v>0.2863</v>
      </c>
      <c r="V225">
        <v>-1.83e-002</v>
      </c>
      <c r="W225">
        <v>1.e-004</v>
      </c>
      <c r="X225">
        <v>2857</v>
      </c>
    </row>
    <row r="226">
      <c r="A226" t="s">
        <v>72</v>
      </c>
      <c r="B226" t="s">
        <v>515</v>
      </c>
      <c r="C226" t="s">
        <v>72</v>
      </c>
      <c r="D226" t="s">
        <v>515</v>
      </c>
      <c r="E226">
        <v>613.60000000000002</v>
      </c>
      <c r="F226">
        <v>0</v>
      </c>
      <c r="G226">
        <v>673.29999999999995</v>
      </c>
      <c r="H226">
        <v>680.5</v>
      </c>
      <c r="I226">
        <v>0</v>
      </c>
      <c r="J226">
        <v>0.28010000000000002</v>
      </c>
      <c r="K226">
        <v>0.98140000000000005</v>
      </c>
      <c r="L226">
        <v>1.e-004</v>
      </c>
      <c r="M226">
        <v>4610</v>
      </c>
      <c r="N226">
        <v>5310</v>
      </c>
      <c r="O226" t="s">
        <v>516</v>
      </c>
      <c r="P226">
        <v>3.2999999999999998</v>
      </c>
      <c r="Q226">
        <v>0</v>
      </c>
      <c r="R226">
        <v>2.1499999999999999</v>
      </c>
      <c r="S226">
        <v>2.3999999999999999</v>
      </c>
      <c r="T226">
        <v>0</v>
      </c>
      <c r="U226">
        <v>0.28449999999999998</v>
      </c>
      <c r="V226">
        <v>-1.8599999999999998e-002</v>
      </c>
      <c r="W226">
        <v>1.e-004</v>
      </c>
      <c r="X226">
        <v>4613</v>
      </c>
    </row>
    <row r="227">
      <c r="A227" t="s">
        <v>72</v>
      </c>
      <c r="B227" t="s">
        <v>517</v>
      </c>
      <c r="C227" t="s">
        <v>72</v>
      </c>
      <c r="D227" t="s">
        <v>517</v>
      </c>
      <c r="E227">
        <v>629.60000000000002</v>
      </c>
      <c r="F227">
        <v>0</v>
      </c>
      <c r="G227">
        <v>668.29999999999995</v>
      </c>
      <c r="H227">
        <v>675.5</v>
      </c>
      <c r="I227">
        <v>0</v>
      </c>
      <c r="J227">
        <v>0.27800000000000002</v>
      </c>
      <c r="K227">
        <v>0.98109999999999997</v>
      </c>
      <c r="L227">
        <v>1.e-004</v>
      </c>
      <c r="M227">
        <v>4059</v>
      </c>
      <c r="N227">
        <v>5315</v>
      </c>
      <c r="O227" t="s">
        <v>518</v>
      </c>
      <c r="P227">
        <v>3.3999999999999999</v>
      </c>
      <c r="Q227">
        <v>0</v>
      </c>
      <c r="R227">
        <v>2.2000000000000002</v>
      </c>
      <c r="S227">
        <v>2.4500000000000002</v>
      </c>
      <c r="T227">
        <v>0</v>
      </c>
      <c r="U227">
        <v>0.28349999999999997</v>
      </c>
      <c r="V227">
        <v>-1.89e-002</v>
      </c>
      <c r="W227">
        <v>1.e-004</v>
      </c>
      <c r="X227">
        <v>4309</v>
      </c>
    </row>
    <row r="228">
      <c r="A228" t="s">
        <v>72</v>
      </c>
      <c r="B228" t="s">
        <v>519</v>
      </c>
      <c r="C228" t="s">
        <v>72</v>
      </c>
      <c r="D228" t="s">
        <v>519</v>
      </c>
      <c r="E228">
        <v>624.29999999999995</v>
      </c>
      <c r="F228">
        <v>0</v>
      </c>
      <c r="G228">
        <v>663.39999999999998</v>
      </c>
      <c r="H228">
        <v>670.60000000000002</v>
      </c>
      <c r="I228">
        <v>0</v>
      </c>
      <c r="J228">
        <v>0.27779999999999999</v>
      </c>
      <c r="K228">
        <v>0.98080000000000001</v>
      </c>
      <c r="L228">
        <v>1.e-004</v>
      </c>
      <c r="M228">
        <v>3267</v>
      </c>
      <c r="N228">
        <v>5320</v>
      </c>
      <c r="O228" t="s">
        <v>520</v>
      </c>
      <c r="P228">
        <v>2.6000000000000001</v>
      </c>
      <c r="Q228">
        <v>-0.75</v>
      </c>
      <c r="R228">
        <v>2.25</v>
      </c>
      <c r="S228">
        <v>2.5</v>
      </c>
      <c r="T228">
        <v>80</v>
      </c>
      <c r="U228">
        <v>0.28239999999999998</v>
      </c>
      <c r="V228">
        <v>-1.9199999999999998e-002</v>
      </c>
      <c r="W228">
        <v>1.e-004</v>
      </c>
      <c r="X228">
        <v>3673</v>
      </c>
    </row>
    <row r="229">
      <c r="A229" t="s">
        <v>72</v>
      </c>
      <c r="B229" t="s">
        <v>521</v>
      </c>
      <c r="C229" t="s">
        <v>72</v>
      </c>
      <c r="D229" t="s">
        <v>521</v>
      </c>
      <c r="E229">
        <v>584.42999999999995</v>
      </c>
      <c r="F229">
        <v>0</v>
      </c>
      <c r="G229">
        <v>658.39999999999998</v>
      </c>
      <c r="H229">
        <v>665.60000000000002</v>
      </c>
      <c r="I229">
        <v>0</v>
      </c>
      <c r="J229">
        <v>0.2757</v>
      </c>
      <c r="K229">
        <v>0.98040000000000005</v>
      </c>
      <c r="L229">
        <v>1.e-004</v>
      </c>
      <c r="M229">
        <v>7905</v>
      </c>
      <c r="N229">
        <v>5325</v>
      </c>
      <c r="O229" t="s">
        <v>522</v>
      </c>
      <c r="P229">
        <v>2.6000000000000001</v>
      </c>
      <c r="Q229">
        <v>-0.80000000000000004</v>
      </c>
      <c r="R229">
        <v>2.25</v>
      </c>
      <c r="S229">
        <v>2.5</v>
      </c>
      <c r="T229">
        <v>2</v>
      </c>
      <c r="U229">
        <v>0.28050000000000003</v>
      </c>
      <c r="V229">
        <v>-1.9599999999999999e-002</v>
      </c>
      <c r="W229">
        <v>1.e-004</v>
      </c>
      <c r="X229">
        <v>20955</v>
      </c>
    </row>
    <row r="230">
      <c r="A230" t="s">
        <v>72</v>
      </c>
      <c r="B230" t="s">
        <v>523</v>
      </c>
      <c r="C230" t="s">
        <v>72</v>
      </c>
      <c r="D230" t="s">
        <v>523</v>
      </c>
      <c r="E230">
        <v>387.39999999999998</v>
      </c>
      <c r="F230">
        <v>0</v>
      </c>
      <c r="G230">
        <v>653.5</v>
      </c>
      <c r="H230">
        <v>660.70000000000005</v>
      </c>
      <c r="I230">
        <v>0</v>
      </c>
      <c r="J230">
        <v>0.27550000000000002</v>
      </c>
      <c r="K230">
        <v>0.98009999999999997</v>
      </c>
      <c r="L230">
        <v>1.e-004</v>
      </c>
      <c r="M230">
        <v>2087</v>
      </c>
      <c r="N230">
        <v>5330</v>
      </c>
      <c r="O230" t="s">
        <v>524</v>
      </c>
      <c r="P230">
        <v>3.5</v>
      </c>
      <c r="Q230">
        <v>0</v>
      </c>
      <c r="R230">
        <v>2.2999999999999998</v>
      </c>
      <c r="S230">
        <v>2.5499999999999998</v>
      </c>
      <c r="T230">
        <v>0</v>
      </c>
      <c r="U230">
        <v>0.27950000000000003</v>
      </c>
      <c r="V230">
        <v>-1.9900000000000001e-002</v>
      </c>
      <c r="W230">
        <v>1.e-004</v>
      </c>
      <c r="X230">
        <v>2551</v>
      </c>
    </row>
    <row r="231">
      <c r="A231" t="s">
        <v>72</v>
      </c>
      <c r="B231" t="s">
        <v>525</v>
      </c>
      <c r="C231" t="s">
        <v>72</v>
      </c>
      <c r="D231" t="s">
        <v>525</v>
      </c>
      <c r="E231">
        <v>574.75</v>
      </c>
      <c r="F231">
        <v>0</v>
      </c>
      <c r="G231">
        <v>648.5</v>
      </c>
      <c r="H231">
        <v>655.70000000000005</v>
      </c>
      <c r="I231">
        <v>0</v>
      </c>
      <c r="J231">
        <v>0.27339999999999998</v>
      </c>
      <c r="K231">
        <v>0.9798</v>
      </c>
      <c r="L231">
        <v>1.e-004</v>
      </c>
      <c r="M231">
        <v>2911</v>
      </c>
      <c r="N231">
        <v>5335</v>
      </c>
      <c r="O231" t="s">
        <v>526</v>
      </c>
      <c r="P231">
        <v>3.6000000000000001</v>
      </c>
      <c r="Q231">
        <v>0</v>
      </c>
      <c r="R231">
        <v>2.3500000000000001</v>
      </c>
      <c r="S231">
        <v>2.6000000000000001</v>
      </c>
      <c r="T231">
        <v>0</v>
      </c>
      <c r="U231">
        <v>0.27829999999999999</v>
      </c>
      <c r="V231">
        <v>-2.0199999999999999e-002</v>
      </c>
      <c r="W231">
        <v>1.e-004</v>
      </c>
      <c r="X231">
        <v>3066</v>
      </c>
    </row>
    <row r="232">
      <c r="A232" t="s">
        <v>72</v>
      </c>
      <c r="B232" t="s">
        <v>527</v>
      </c>
      <c r="C232" t="s">
        <v>72</v>
      </c>
      <c r="D232" t="s">
        <v>527</v>
      </c>
      <c r="E232">
        <v>571.01999999999998</v>
      </c>
      <c r="F232">
        <v>0</v>
      </c>
      <c r="G232">
        <v>643.60000000000002</v>
      </c>
      <c r="H232">
        <v>650.79999999999995</v>
      </c>
      <c r="I232">
        <v>0</v>
      </c>
      <c r="J232">
        <v>0.27310000000000001</v>
      </c>
      <c r="K232">
        <v>0.97940000000000005</v>
      </c>
      <c r="L232">
        <v>1.e-004</v>
      </c>
      <c r="M232">
        <v>2580</v>
      </c>
      <c r="N232">
        <v>5340</v>
      </c>
      <c r="O232" t="s">
        <v>528</v>
      </c>
      <c r="P232">
        <v>2.6600000000000001</v>
      </c>
      <c r="Q232">
        <v>-0.89000000000000001</v>
      </c>
      <c r="R232">
        <v>2.3999999999999999</v>
      </c>
      <c r="S232">
        <v>2.6499999999999999</v>
      </c>
      <c r="T232">
        <v>170</v>
      </c>
      <c r="U232">
        <v>0.2772</v>
      </c>
      <c r="V232">
        <v>-2.06e-002</v>
      </c>
      <c r="W232">
        <v>1.e-004</v>
      </c>
      <c r="X232">
        <v>2725</v>
      </c>
    </row>
    <row r="233">
      <c r="A233" t="s">
        <v>72</v>
      </c>
      <c r="B233" t="s">
        <v>529</v>
      </c>
      <c r="C233" t="s">
        <v>72</v>
      </c>
      <c r="D233" t="s">
        <v>529</v>
      </c>
      <c r="E233">
        <v>590.33000000000004</v>
      </c>
      <c r="F233">
        <v>0</v>
      </c>
      <c r="G233">
        <v>638.60000000000002</v>
      </c>
      <c r="H233">
        <v>645.79999999999995</v>
      </c>
      <c r="I233">
        <v>0</v>
      </c>
      <c r="J233">
        <v>0.27100000000000002</v>
      </c>
      <c r="K233">
        <v>0.97909999999999997</v>
      </c>
      <c r="L233">
        <v>1.e-004</v>
      </c>
      <c r="M233">
        <v>2072</v>
      </c>
      <c r="N233">
        <v>5345</v>
      </c>
      <c r="O233" t="s">
        <v>530</v>
      </c>
      <c r="P233">
        <v>2.9399999999999999</v>
      </c>
      <c r="Q233">
        <v>-0.66000000000000003</v>
      </c>
      <c r="R233">
        <v>2.4500000000000002</v>
      </c>
      <c r="S233">
        <v>2.7000000000000002</v>
      </c>
      <c r="T233">
        <v>1</v>
      </c>
      <c r="U233">
        <v>0.27610000000000001</v>
      </c>
      <c r="V233">
        <v>-2.0899999999999998e-002</v>
      </c>
      <c r="W233">
        <v>1.e-004</v>
      </c>
      <c r="X233">
        <v>2251</v>
      </c>
    </row>
    <row r="234">
      <c r="A234" t="s">
        <v>72</v>
      </c>
      <c r="B234" t="s">
        <v>531</v>
      </c>
      <c r="C234" t="s">
        <v>72</v>
      </c>
      <c r="D234" t="s">
        <v>531</v>
      </c>
      <c r="E234">
        <v>623.86000000000001</v>
      </c>
      <c r="F234">
        <v>0</v>
      </c>
      <c r="G234">
        <v>633.70000000000005</v>
      </c>
      <c r="H234">
        <v>640.89999999999998</v>
      </c>
      <c r="I234">
        <v>0</v>
      </c>
      <c r="J234">
        <v>0.2707</v>
      </c>
      <c r="K234">
        <v>0.97870000000000001</v>
      </c>
      <c r="L234">
        <v>1.e-004</v>
      </c>
      <c r="M234">
        <v>9833</v>
      </c>
      <c r="N234">
        <v>5350</v>
      </c>
      <c r="O234" t="s">
        <v>532</v>
      </c>
      <c r="P234">
        <v>2.7999999999999998</v>
      </c>
      <c r="Q234">
        <v>-0.84999999999999998</v>
      </c>
      <c r="R234">
        <v>2.4500000000000002</v>
      </c>
      <c r="S234">
        <v>2.7000000000000002</v>
      </c>
      <c r="T234">
        <v>646</v>
      </c>
      <c r="U234">
        <v>0.2742</v>
      </c>
      <c r="V234">
        <v>-2.1299999999999999e-002</v>
      </c>
      <c r="W234">
        <v>1.e-004</v>
      </c>
      <c r="X234">
        <v>25147</v>
      </c>
    </row>
    <row r="235">
      <c r="A235" t="s">
        <v>72</v>
      </c>
      <c r="B235" t="s">
        <v>533</v>
      </c>
      <c r="C235" t="s">
        <v>72</v>
      </c>
      <c r="D235" t="s">
        <v>533</v>
      </c>
      <c r="E235">
        <v>541.67999999999995</v>
      </c>
      <c r="F235">
        <v>0</v>
      </c>
      <c r="G235">
        <v>628.70000000000005</v>
      </c>
      <c r="H235">
        <v>635.89999999999998</v>
      </c>
      <c r="I235">
        <v>0</v>
      </c>
      <c r="J235">
        <v>0.26860000000000001</v>
      </c>
      <c r="K235">
        <v>0.97840000000000005</v>
      </c>
      <c r="L235">
        <v>1.e-004</v>
      </c>
      <c r="M235">
        <v>1741</v>
      </c>
      <c r="N235">
        <v>5355</v>
      </c>
      <c r="O235" t="s">
        <v>534</v>
      </c>
      <c r="P235">
        <v>6.5</v>
      </c>
      <c r="Q235">
        <v>0</v>
      </c>
      <c r="R235">
        <v>2.5</v>
      </c>
      <c r="S235">
        <v>2.75</v>
      </c>
      <c r="T235">
        <v>0</v>
      </c>
      <c r="U235">
        <v>0.27310000000000001</v>
      </c>
      <c r="V235">
        <v>-2.1600000000000001e-002</v>
      </c>
      <c r="W235">
        <v>1.e-004</v>
      </c>
      <c r="X235">
        <v>1782</v>
      </c>
    </row>
    <row r="236">
      <c r="A236" t="s">
        <v>72</v>
      </c>
      <c r="B236" t="s">
        <v>535</v>
      </c>
      <c r="C236" t="s">
        <v>72</v>
      </c>
      <c r="D236" t="s">
        <v>535</v>
      </c>
      <c r="E236">
        <v>607.05999999999995</v>
      </c>
      <c r="F236">
        <v>0</v>
      </c>
      <c r="G236">
        <v>623.79999999999995</v>
      </c>
      <c r="H236">
        <v>631</v>
      </c>
      <c r="I236">
        <v>0</v>
      </c>
      <c r="J236">
        <v>0.26819999999999999</v>
      </c>
      <c r="K236">
        <v>0.97799999999999998</v>
      </c>
      <c r="L236">
        <v>2.0000000000000001e-004</v>
      </c>
      <c r="M236">
        <v>3223</v>
      </c>
      <c r="N236">
        <v>5360</v>
      </c>
      <c r="O236" t="s">
        <v>536</v>
      </c>
      <c r="P236">
        <v>2.8999999999999999</v>
      </c>
      <c r="Q236">
        <v>-0.84999999999999998</v>
      </c>
      <c r="R236">
        <v>2.5499999999999998</v>
      </c>
      <c r="S236">
        <v>2.7999999999999998</v>
      </c>
      <c r="T236">
        <v>34</v>
      </c>
      <c r="U236">
        <v>0.27200000000000002</v>
      </c>
      <c r="V236">
        <v>-2.1999999999999999e-002</v>
      </c>
      <c r="W236">
        <v>2.0000000000000001e-004</v>
      </c>
      <c r="X236">
        <v>4205</v>
      </c>
    </row>
    <row r="237">
      <c r="A237" t="s">
        <v>72</v>
      </c>
      <c r="B237" t="s">
        <v>537</v>
      </c>
      <c r="C237" t="s">
        <v>72</v>
      </c>
      <c r="D237" t="s">
        <v>537</v>
      </c>
      <c r="E237">
        <v>608.64999999999998</v>
      </c>
      <c r="F237">
        <v>0</v>
      </c>
      <c r="G237">
        <v>618.79999999999995</v>
      </c>
      <c r="H237">
        <v>626</v>
      </c>
      <c r="I237">
        <v>0</v>
      </c>
      <c r="J237">
        <v>0.2661</v>
      </c>
      <c r="K237">
        <v>0.97760000000000002</v>
      </c>
      <c r="L237">
        <v>2.0000000000000001e-004</v>
      </c>
      <c r="M237">
        <v>2278</v>
      </c>
      <c r="N237">
        <v>5365</v>
      </c>
      <c r="O237" t="s">
        <v>538</v>
      </c>
      <c r="P237">
        <v>7.9000000000000004</v>
      </c>
      <c r="Q237">
        <v>0</v>
      </c>
      <c r="R237">
        <v>2.6000000000000001</v>
      </c>
      <c r="S237">
        <v>2.8500000000000001</v>
      </c>
      <c r="T237">
        <v>0</v>
      </c>
      <c r="U237">
        <v>0.27079999999999999</v>
      </c>
      <c r="V237">
        <v>-2.24e-002</v>
      </c>
      <c r="W237">
        <v>2.0000000000000001e-004</v>
      </c>
      <c r="X237">
        <v>2455</v>
      </c>
    </row>
    <row r="238">
      <c r="A238" t="s">
        <v>72</v>
      </c>
      <c r="B238" t="s">
        <v>539</v>
      </c>
      <c r="C238" t="s">
        <v>72</v>
      </c>
      <c r="D238" t="s">
        <v>539</v>
      </c>
      <c r="E238">
        <v>555.10000000000002</v>
      </c>
      <c r="F238">
        <v>0</v>
      </c>
      <c r="G238">
        <v>613.89999999999998</v>
      </c>
      <c r="H238">
        <v>621.10000000000002</v>
      </c>
      <c r="I238">
        <v>0</v>
      </c>
      <c r="J238">
        <v>0.2656</v>
      </c>
      <c r="K238">
        <v>0.97719999999999996</v>
      </c>
      <c r="L238">
        <v>2.0000000000000001e-004</v>
      </c>
      <c r="M238">
        <v>1978</v>
      </c>
      <c r="N238">
        <v>5370</v>
      </c>
      <c r="O238" t="s">
        <v>540</v>
      </c>
      <c r="P238">
        <v>2.9500000000000002</v>
      </c>
      <c r="Q238">
        <v>-0.90000000000000002</v>
      </c>
      <c r="R238">
        <v>2.6499999999999999</v>
      </c>
      <c r="S238">
        <v>2.8999999999999999</v>
      </c>
      <c r="T238">
        <v>44</v>
      </c>
      <c r="U238">
        <v>0.26960000000000001</v>
      </c>
      <c r="V238">
        <v>-2.2800000000000001e-002</v>
      </c>
      <c r="W238">
        <v>2.0000000000000001e-004</v>
      </c>
      <c r="X238">
        <v>2112</v>
      </c>
    </row>
    <row r="239">
      <c r="A239" t="s">
        <v>72</v>
      </c>
      <c r="B239" t="s">
        <v>541</v>
      </c>
      <c r="C239" t="s">
        <v>72</v>
      </c>
      <c r="D239" t="s">
        <v>541</v>
      </c>
      <c r="E239">
        <v>597.25999999999999</v>
      </c>
      <c r="F239">
        <v>0</v>
      </c>
      <c r="G239">
        <v>608.89999999999998</v>
      </c>
      <c r="H239">
        <v>616.10000000000002</v>
      </c>
      <c r="I239">
        <v>0</v>
      </c>
      <c r="J239">
        <v>0.26350000000000001</v>
      </c>
      <c r="K239">
        <v>0.9768</v>
      </c>
      <c r="L239">
        <v>2.0000000000000001e-004</v>
      </c>
      <c r="M239">
        <v>3124</v>
      </c>
      <c r="N239">
        <v>5375</v>
      </c>
      <c r="O239" t="s">
        <v>542</v>
      </c>
      <c r="P239">
        <v>3</v>
      </c>
      <c r="Q239">
        <v>-0.94999999999999996</v>
      </c>
      <c r="R239">
        <v>2.7000000000000002</v>
      </c>
      <c r="S239">
        <v>2.9500000000000002</v>
      </c>
      <c r="T239">
        <v>50</v>
      </c>
      <c r="U239">
        <v>0.26829999999999998</v>
      </c>
      <c r="V239">
        <v>-2.3199999999999998e-002</v>
      </c>
      <c r="W239">
        <v>2.0000000000000001e-004</v>
      </c>
      <c r="X239">
        <v>9062</v>
      </c>
    </row>
    <row r="240">
      <c r="A240" t="s">
        <v>72</v>
      </c>
      <c r="B240" t="s">
        <v>543</v>
      </c>
      <c r="C240" t="s">
        <v>72</v>
      </c>
      <c r="D240" t="s">
        <v>543</v>
      </c>
      <c r="E240">
        <v>558.95000000000005</v>
      </c>
      <c r="F240">
        <v>0</v>
      </c>
      <c r="G240">
        <v>604</v>
      </c>
      <c r="H240">
        <v>611.20000000000005</v>
      </c>
      <c r="I240">
        <v>0</v>
      </c>
      <c r="J240">
        <v>0.26300000000000001</v>
      </c>
      <c r="K240">
        <v>0.97640000000000005</v>
      </c>
      <c r="L240">
        <v>2.0000000000000001e-004</v>
      </c>
      <c r="M240">
        <v>2170</v>
      </c>
      <c r="N240">
        <v>5380</v>
      </c>
      <c r="O240" t="s">
        <v>544</v>
      </c>
      <c r="P240">
        <v>3.2000000000000002</v>
      </c>
      <c r="Q240">
        <v>-0.80000000000000004</v>
      </c>
      <c r="R240">
        <v>2.7000000000000002</v>
      </c>
      <c r="S240">
        <v>3</v>
      </c>
      <c r="T240">
        <v>76</v>
      </c>
      <c r="U240">
        <v>0.26669999999999999</v>
      </c>
      <c r="V240">
        <v>-2.3599999999999999e-002</v>
      </c>
      <c r="W240">
        <v>2.0000000000000001e-004</v>
      </c>
      <c r="X240">
        <v>2541</v>
      </c>
    </row>
    <row r="241">
      <c r="A241" t="s">
        <v>72</v>
      </c>
      <c r="B241" t="s">
        <v>545</v>
      </c>
      <c r="C241" t="s">
        <v>72</v>
      </c>
      <c r="D241" t="s">
        <v>545</v>
      </c>
      <c r="E241">
        <v>587.55999999999995</v>
      </c>
      <c r="F241">
        <v>0</v>
      </c>
      <c r="G241">
        <v>599</v>
      </c>
      <c r="H241">
        <v>606.20000000000005</v>
      </c>
      <c r="I241">
        <v>0</v>
      </c>
      <c r="J241">
        <v>0.26090000000000002</v>
      </c>
      <c r="K241">
        <v>0.97599999999999998</v>
      </c>
      <c r="L241">
        <v>2.0000000000000001e-004</v>
      </c>
      <c r="M241">
        <v>1881</v>
      </c>
      <c r="N241">
        <v>5385</v>
      </c>
      <c r="O241" t="s">
        <v>546</v>
      </c>
      <c r="P241">
        <v>3.1000000000000001</v>
      </c>
      <c r="Q241">
        <v>-0.94999999999999996</v>
      </c>
      <c r="R241">
        <v>2.75</v>
      </c>
      <c r="S241">
        <v>3.1000000000000001</v>
      </c>
      <c r="T241">
        <v>49</v>
      </c>
      <c r="U241">
        <v>0.26590000000000003</v>
      </c>
      <c r="V241">
        <v>-2.41e-002</v>
      </c>
      <c r="W241">
        <v>2.0000000000000001e-004</v>
      </c>
      <c r="X241">
        <v>2181</v>
      </c>
    </row>
    <row r="242">
      <c r="A242" t="s">
        <v>72</v>
      </c>
      <c r="B242" t="s">
        <v>547</v>
      </c>
      <c r="C242" t="s">
        <v>72</v>
      </c>
      <c r="D242" t="s">
        <v>547</v>
      </c>
      <c r="E242">
        <v>538.95000000000005</v>
      </c>
      <c r="F242">
        <v>0</v>
      </c>
      <c r="G242">
        <v>594.10000000000002</v>
      </c>
      <c r="H242">
        <v>601.29999999999995</v>
      </c>
      <c r="I242">
        <v>0</v>
      </c>
      <c r="J242">
        <v>0.26029999999999998</v>
      </c>
      <c r="K242">
        <v>0.97550000000000003</v>
      </c>
      <c r="L242">
        <v>2.0000000000000001e-004</v>
      </c>
      <c r="M242">
        <v>2069</v>
      </c>
      <c r="N242">
        <v>5390</v>
      </c>
      <c r="O242" t="s">
        <v>548</v>
      </c>
      <c r="P242">
        <v>3.2000000000000002</v>
      </c>
      <c r="Q242">
        <v>-0.90000000000000002</v>
      </c>
      <c r="R242">
        <v>2.7999999999999998</v>
      </c>
      <c r="S242">
        <v>3.1000000000000001</v>
      </c>
      <c r="T242">
        <v>64</v>
      </c>
      <c r="U242">
        <v>0.26429999999999998</v>
      </c>
      <c r="V242">
        <v>-2.4500000000000001e-002</v>
      </c>
      <c r="W242">
        <v>2.0000000000000001e-004</v>
      </c>
      <c r="X242">
        <v>2237</v>
      </c>
    </row>
    <row r="243">
      <c r="A243" t="s">
        <v>72</v>
      </c>
      <c r="B243" t="s">
        <v>549</v>
      </c>
      <c r="C243" t="s">
        <v>72</v>
      </c>
      <c r="D243" t="s">
        <v>549</v>
      </c>
      <c r="E243">
        <v>535</v>
      </c>
      <c r="F243">
        <v>0</v>
      </c>
      <c r="G243">
        <v>590.10000000000002</v>
      </c>
      <c r="H243">
        <v>594.60000000000002</v>
      </c>
      <c r="I243">
        <v>0</v>
      </c>
      <c r="J243">
        <v>0.25259999999999999</v>
      </c>
      <c r="K243">
        <v>0.97509999999999997</v>
      </c>
      <c r="L243">
        <v>2.0000000000000001e-004</v>
      </c>
      <c r="M243">
        <v>3521</v>
      </c>
      <c r="N243">
        <v>5395</v>
      </c>
      <c r="O243" t="s">
        <v>550</v>
      </c>
      <c r="P243">
        <v>3.3799999999999999</v>
      </c>
      <c r="Q243">
        <v>-0.81999999999999995</v>
      </c>
      <c r="R243">
        <v>2.8500000000000001</v>
      </c>
      <c r="S243">
        <v>3.1000000000000001</v>
      </c>
      <c r="T243">
        <v>236</v>
      </c>
      <c r="U243">
        <v>0.26269999999999999</v>
      </c>
      <c r="V243">
        <v>-2.5000000000000001e-002</v>
      </c>
      <c r="W243">
        <v>2.0000000000000001e-004</v>
      </c>
      <c r="X243">
        <v>4299</v>
      </c>
    </row>
    <row r="244">
      <c r="A244" t="s">
        <v>72</v>
      </c>
      <c r="B244" t="s">
        <v>551</v>
      </c>
      <c r="C244" t="s">
        <v>72</v>
      </c>
      <c r="D244" t="s">
        <v>551</v>
      </c>
      <c r="E244">
        <v>591.20000000000005</v>
      </c>
      <c r="F244">
        <v>8.8000000000000007</v>
      </c>
      <c r="G244">
        <v>585.89999999999998</v>
      </c>
      <c r="H244">
        <v>589.29999999999995</v>
      </c>
      <c r="I244">
        <v>15</v>
      </c>
      <c r="J244">
        <v>0.2545</v>
      </c>
      <c r="K244">
        <v>0.97460000000000002</v>
      </c>
      <c r="L244">
        <v>2.0000000000000001e-004</v>
      </c>
      <c r="M244">
        <v>41526</v>
      </c>
      <c r="N244">
        <v>5400</v>
      </c>
      <c r="O244" t="s">
        <v>552</v>
      </c>
      <c r="P244">
        <v>3.2000000000000002</v>
      </c>
      <c r="Q244">
        <v>-1.05</v>
      </c>
      <c r="R244">
        <v>2.8999999999999999</v>
      </c>
      <c r="S244">
        <v>3.2000000000000002</v>
      </c>
      <c r="T244">
        <v>3872</v>
      </c>
      <c r="U244">
        <v>0.26169999999999999</v>
      </c>
      <c r="V244">
        <v>-2.5399999999999999e-002</v>
      </c>
      <c r="W244">
        <v>2.0000000000000001e-004</v>
      </c>
      <c r="X244">
        <v>59251</v>
      </c>
    </row>
    <row r="245">
      <c r="A245" t="s">
        <v>72</v>
      </c>
      <c r="B245" t="s">
        <v>553</v>
      </c>
      <c r="C245" t="s">
        <v>72</v>
      </c>
      <c r="D245" t="s">
        <v>553</v>
      </c>
      <c r="E245">
        <v>305.39999999999998</v>
      </c>
      <c r="F245">
        <v>0</v>
      </c>
      <c r="G245">
        <v>580.20000000000005</v>
      </c>
      <c r="H245">
        <v>584.70000000000005</v>
      </c>
      <c r="I245">
        <v>0</v>
      </c>
      <c r="J245">
        <v>0.25</v>
      </c>
      <c r="K245">
        <v>0.97409999999999997</v>
      </c>
      <c r="L245">
        <v>2.0000000000000001e-004</v>
      </c>
      <c r="M245">
        <v>2102</v>
      </c>
      <c r="N245">
        <v>5405</v>
      </c>
      <c r="O245" t="s">
        <v>554</v>
      </c>
      <c r="P245">
        <v>3.2999999999999998</v>
      </c>
      <c r="Q245">
        <v>-1.05</v>
      </c>
      <c r="R245">
        <v>2.9500000000000002</v>
      </c>
      <c r="S245">
        <v>3.2000000000000002</v>
      </c>
      <c r="T245">
        <v>101</v>
      </c>
      <c r="U245">
        <v>0.26019999999999999</v>
      </c>
      <c r="V245">
        <v>-2.5899999999999999e-002</v>
      </c>
      <c r="W245">
        <v>2.0000000000000001e-004</v>
      </c>
      <c r="X245">
        <v>2197</v>
      </c>
    </row>
    <row r="246">
      <c r="A246" t="s">
        <v>72</v>
      </c>
      <c r="B246" t="s">
        <v>555</v>
      </c>
      <c r="C246" t="s">
        <v>72</v>
      </c>
      <c r="D246" t="s">
        <v>555</v>
      </c>
      <c r="E246">
        <v>529.70000000000005</v>
      </c>
      <c r="F246">
        <v>0</v>
      </c>
      <c r="G246">
        <v>574.29999999999995</v>
      </c>
      <c r="H246">
        <v>579.79999999999995</v>
      </c>
      <c r="I246">
        <v>0</v>
      </c>
      <c r="J246">
        <v>0.25109999999999999</v>
      </c>
      <c r="K246">
        <v>0.97360000000000002</v>
      </c>
      <c r="L246">
        <v>2.0000000000000001e-004</v>
      </c>
      <c r="M246">
        <v>2050</v>
      </c>
      <c r="N246">
        <v>5410</v>
      </c>
      <c r="O246" t="s">
        <v>556</v>
      </c>
      <c r="P246">
        <v>3.2999999999999998</v>
      </c>
      <c r="Q246">
        <v>-1.05</v>
      </c>
      <c r="R246">
        <v>3</v>
      </c>
      <c r="S246">
        <v>3.2999999999999998</v>
      </c>
      <c r="T246">
        <v>318</v>
      </c>
      <c r="U246">
        <v>0.25919999999999999</v>
      </c>
      <c r="V246">
        <v>-2.64e-002</v>
      </c>
      <c r="W246">
        <v>2.0000000000000001e-004</v>
      </c>
      <c r="X246">
        <v>3334</v>
      </c>
    </row>
    <row r="247">
      <c r="A247" t="s">
        <v>72</v>
      </c>
      <c r="B247" t="s">
        <v>557</v>
      </c>
      <c r="C247" t="s">
        <v>72</v>
      </c>
      <c r="D247" t="s">
        <v>557</v>
      </c>
      <c r="E247">
        <v>497.19999999999999</v>
      </c>
      <c r="F247">
        <v>0</v>
      </c>
      <c r="G247">
        <v>570.29999999999995</v>
      </c>
      <c r="H247">
        <v>574.89999999999998</v>
      </c>
      <c r="I247">
        <v>0</v>
      </c>
      <c r="J247">
        <v>0.2482</v>
      </c>
      <c r="K247">
        <v>0.97309999999999997</v>
      </c>
      <c r="L247">
        <v>2.0000000000000001e-004</v>
      </c>
      <c r="M247">
        <v>1608</v>
      </c>
      <c r="N247">
        <v>5415</v>
      </c>
      <c r="O247" t="s">
        <v>558</v>
      </c>
      <c r="P247">
        <v>3.5</v>
      </c>
      <c r="Q247">
        <v>-0.94999999999999996</v>
      </c>
      <c r="R247">
        <v>3</v>
      </c>
      <c r="S247">
        <v>3.3999999999999999</v>
      </c>
      <c r="T247">
        <v>91</v>
      </c>
      <c r="U247">
        <v>0.25790000000000002</v>
      </c>
      <c r="V247">
        <v>-2.69e-002</v>
      </c>
      <c r="W247">
        <v>2.0000000000000001e-004</v>
      </c>
      <c r="X247">
        <v>1866</v>
      </c>
    </row>
    <row r="248">
      <c r="A248" t="s">
        <v>72</v>
      </c>
      <c r="B248" t="s">
        <v>559</v>
      </c>
      <c r="C248" t="s">
        <v>72</v>
      </c>
      <c r="D248" t="s">
        <v>559</v>
      </c>
      <c r="E248">
        <v>497.50999999999999</v>
      </c>
      <c r="F248">
        <v>0</v>
      </c>
      <c r="G248">
        <v>565.39999999999998</v>
      </c>
      <c r="H248">
        <v>569.89999999999998</v>
      </c>
      <c r="I248">
        <v>0</v>
      </c>
      <c r="J248">
        <v>0.24690000000000001</v>
      </c>
      <c r="K248">
        <v>0.97260000000000002</v>
      </c>
      <c r="L248">
        <v>2.0000000000000001e-004</v>
      </c>
      <c r="M248">
        <v>2365</v>
      </c>
      <c r="N248">
        <v>5420</v>
      </c>
      <c r="O248" t="s">
        <v>560</v>
      </c>
      <c r="P248">
        <v>3.5</v>
      </c>
      <c r="Q248">
        <v>-1.05</v>
      </c>
      <c r="R248">
        <v>3.1000000000000001</v>
      </c>
      <c r="S248">
        <v>3.3999999999999999</v>
      </c>
      <c r="T248">
        <v>468</v>
      </c>
      <c r="U248">
        <v>0.25650000000000001</v>
      </c>
      <c r="V248">
        <v>-2.7400000000000001e-002</v>
      </c>
      <c r="W248">
        <v>2.0000000000000001e-004</v>
      </c>
      <c r="X248">
        <v>2930</v>
      </c>
    </row>
    <row r="249">
      <c r="A249" t="s">
        <v>72</v>
      </c>
      <c r="B249" t="s">
        <v>561</v>
      </c>
      <c r="C249" t="s">
        <v>72</v>
      </c>
      <c r="D249" t="s">
        <v>561</v>
      </c>
      <c r="E249">
        <v>525</v>
      </c>
      <c r="F249">
        <v>0</v>
      </c>
      <c r="G249">
        <v>559.5</v>
      </c>
      <c r="H249">
        <v>565</v>
      </c>
      <c r="I249">
        <v>0</v>
      </c>
      <c r="J249">
        <v>0.2477</v>
      </c>
      <c r="K249">
        <v>0.97209999999999996</v>
      </c>
      <c r="L249">
        <v>2.0000000000000001e-004</v>
      </c>
      <c r="M249">
        <v>6524</v>
      </c>
      <c r="N249">
        <v>5425</v>
      </c>
      <c r="O249" t="s">
        <v>562</v>
      </c>
      <c r="P249">
        <v>3.5</v>
      </c>
      <c r="Q249">
        <v>-1.1000000000000001</v>
      </c>
      <c r="R249">
        <v>3.1000000000000001</v>
      </c>
      <c r="S249">
        <v>3.5</v>
      </c>
      <c r="T249">
        <v>103</v>
      </c>
      <c r="U249">
        <v>0.25519999999999998</v>
      </c>
      <c r="V249">
        <v>-2.7900000000000001e-002</v>
      </c>
      <c r="W249">
        <v>2.0000000000000001e-004</v>
      </c>
      <c r="X249">
        <v>8290</v>
      </c>
    </row>
    <row r="250">
      <c r="A250" t="s">
        <v>72</v>
      </c>
      <c r="B250" t="s">
        <v>563</v>
      </c>
      <c r="C250" t="s">
        <v>72</v>
      </c>
      <c r="D250" t="s">
        <v>563</v>
      </c>
      <c r="E250">
        <v>565.60000000000002</v>
      </c>
      <c r="F250">
        <v>-2.8999999999999999</v>
      </c>
      <c r="G250">
        <v>555.60000000000002</v>
      </c>
      <c r="H250">
        <v>560.10000000000002</v>
      </c>
      <c r="I250">
        <v>0</v>
      </c>
      <c r="J250">
        <v>0.23960000000000001</v>
      </c>
      <c r="K250">
        <v>0.97150000000000003</v>
      </c>
      <c r="L250">
        <v>2.0000000000000001e-004</v>
      </c>
      <c r="M250">
        <v>6765</v>
      </c>
      <c r="N250">
        <v>5430</v>
      </c>
      <c r="O250" t="s">
        <v>564</v>
      </c>
      <c r="P250">
        <v>3.7000000000000002</v>
      </c>
      <c r="Q250">
        <v>-1</v>
      </c>
      <c r="R250">
        <v>3.2000000000000002</v>
      </c>
      <c r="S250">
        <v>3.5</v>
      </c>
      <c r="T250">
        <v>7</v>
      </c>
      <c r="U250">
        <v>0.25380000000000003</v>
      </c>
      <c r="V250">
        <v>-2.8500000000000001e-002</v>
      </c>
      <c r="W250">
        <v>2.0000000000000001e-004</v>
      </c>
      <c r="X250">
        <v>5106</v>
      </c>
    </row>
    <row r="251">
      <c r="A251" t="s">
        <v>72</v>
      </c>
      <c r="B251" t="s">
        <v>565</v>
      </c>
      <c r="C251" t="s">
        <v>72</v>
      </c>
      <c r="D251" t="s">
        <v>565</v>
      </c>
      <c r="E251">
        <v>549.14999999999998</v>
      </c>
      <c r="F251">
        <v>0</v>
      </c>
      <c r="G251">
        <v>550.60000000000002</v>
      </c>
      <c r="H251">
        <v>555.10000000000002</v>
      </c>
      <c r="I251">
        <v>0</v>
      </c>
      <c r="J251">
        <v>0.24349999999999999</v>
      </c>
      <c r="K251">
        <v>0.97099999999999997</v>
      </c>
      <c r="L251">
        <v>2.0000000000000001e-004</v>
      </c>
      <c r="M251">
        <v>4567</v>
      </c>
      <c r="N251">
        <v>5435</v>
      </c>
      <c r="O251" t="s">
        <v>566</v>
      </c>
      <c r="P251">
        <v>5</v>
      </c>
      <c r="Q251">
        <v>0</v>
      </c>
      <c r="R251">
        <v>3.2000000000000002</v>
      </c>
      <c r="S251">
        <v>3.6000000000000001</v>
      </c>
      <c r="T251">
        <v>0</v>
      </c>
      <c r="U251">
        <v>0.25240000000000001</v>
      </c>
      <c r="V251">
        <v>-2.9000000000000001e-002</v>
      </c>
      <c r="W251">
        <v>2.0000000000000001e-004</v>
      </c>
      <c r="X251">
        <v>2876</v>
      </c>
    </row>
    <row r="252">
      <c r="A252" t="s">
        <v>72</v>
      </c>
      <c r="B252" t="s">
        <v>567</v>
      </c>
      <c r="C252" t="s">
        <v>72</v>
      </c>
      <c r="D252" t="s">
        <v>567</v>
      </c>
      <c r="E252">
        <v>473.97000000000003</v>
      </c>
      <c r="F252">
        <v>0</v>
      </c>
      <c r="G252">
        <v>544.70000000000005</v>
      </c>
      <c r="H252">
        <v>550.20000000000005</v>
      </c>
      <c r="I252">
        <v>0</v>
      </c>
      <c r="J252">
        <v>0.2442</v>
      </c>
      <c r="K252">
        <v>0.97040000000000004</v>
      </c>
      <c r="L252">
        <v>2.0000000000000001e-004</v>
      </c>
      <c r="M252">
        <v>3796</v>
      </c>
      <c r="N252">
        <v>5440</v>
      </c>
      <c r="O252" t="s">
        <v>568</v>
      </c>
      <c r="P252">
        <v>3.7999999999999998</v>
      </c>
      <c r="Q252">
        <v>-1.05</v>
      </c>
      <c r="R252">
        <v>3.2999999999999998</v>
      </c>
      <c r="S252">
        <v>3.6000000000000001</v>
      </c>
      <c r="T252">
        <v>23</v>
      </c>
      <c r="U252">
        <v>0.25109999999999999</v>
      </c>
      <c r="V252">
        <v>-2.9600000000000001e-002</v>
      </c>
      <c r="W252">
        <v>2.0000000000000001e-004</v>
      </c>
      <c r="X252">
        <v>4391</v>
      </c>
    </row>
    <row r="253">
      <c r="A253" t="s">
        <v>72</v>
      </c>
      <c r="B253" t="s">
        <v>569</v>
      </c>
      <c r="C253" t="s">
        <v>72</v>
      </c>
      <c r="D253" t="s">
        <v>569</v>
      </c>
      <c r="E253">
        <v>495.69999999999999</v>
      </c>
      <c r="F253">
        <v>0</v>
      </c>
      <c r="G253">
        <v>540.70000000000005</v>
      </c>
      <c r="H253">
        <v>545.29999999999995</v>
      </c>
      <c r="I253">
        <v>0</v>
      </c>
      <c r="J253">
        <v>0.2414</v>
      </c>
      <c r="K253">
        <v>0.9698</v>
      </c>
      <c r="L253">
        <v>2.0000000000000001e-004</v>
      </c>
      <c r="M253">
        <v>2629</v>
      </c>
      <c r="N253">
        <v>5445</v>
      </c>
      <c r="O253" t="s">
        <v>570</v>
      </c>
      <c r="P253">
        <v>3.7999999999999998</v>
      </c>
      <c r="Q253">
        <v>-1.1499999999999999</v>
      </c>
      <c r="R253">
        <v>3.3999999999999999</v>
      </c>
      <c r="S253">
        <v>3.7000000000000002</v>
      </c>
      <c r="T253">
        <v>28</v>
      </c>
      <c r="U253">
        <v>0.25030000000000002</v>
      </c>
      <c r="V253">
        <v>-3.0200000000000001e-002</v>
      </c>
      <c r="W253">
        <v>2.0000000000000001e-004</v>
      </c>
      <c r="X253">
        <v>2615</v>
      </c>
    </row>
    <row r="254">
      <c r="A254" t="s">
        <v>72</v>
      </c>
      <c r="B254" t="s">
        <v>571</v>
      </c>
      <c r="C254" t="s">
        <v>72</v>
      </c>
      <c r="D254" t="s">
        <v>571</v>
      </c>
      <c r="E254">
        <v>469</v>
      </c>
      <c r="F254">
        <v>0</v>
      </c>
      <c r="G254">
        <v>536.5</v>
      </c>
      <c r="H254">
        <v>539.79999999999995</v>
      </c>
      <c r="I254">
        <v>0</v>
      </c>
      <c r="J254">
        <v>0.24129999999999999</v>
      </c>
      <c r="K254">
        <v>0.96919999999999995</v>
      </c>
      <c r="L254">
        <v>2.0000000000000001e-004</v>
      </c>
      <c r="M254">
        <v>16102</v>
      </c>
      <c r="N254">
        <v>5450</v>
      </c>
      <c r="O254" t="s">
        <v>572</v>
      </c>
      <c r="P254">
        <v>3.7999999999999998</v>
      </c>
      <c r="Q254">
        <v>-1.25</v>
      </c>
      <c r="R254">
        <v>3.3999999999999999</v>
      </c>
      <c r="S254">
        <v>3.7999999999999998</v>
      </c>
      <c r="T254">
        <v>1038</v>
      </c>
      <c r="U254">
        <v>0.24879999999999999</v>
      </c>
      <c r="V254">
        <v>-3.0800000000000001e-002</v>
      </c>
      <c r="W254">
        <v>2.0000000000000001e-004</v>
      </c>
      <c r="X254">
        <v>29857</v>
      </c>
    </row>
    <row r="255">
      <c r="A255" t="s">
        <v>72</v>
      </c>
      <c r="B255" t="s">
        <v>573</v>
      </c>
      <c r="C255" t="s">
        <v>72</v>
      </c>
      <c r="D255" t="s">
        <v>573</v>
      </c>
      <c r="E255">
        <v>476.69999999999999</v>
      </c>
      <c r="F255">
        <v>0</v>
      </c>
      <c r="G255">
        <v>530.89999999999998</v>
      </c>
      <c r="H255">
        <v>535.39999999999998</v>
      </c>
      <c r="I255">
        <v>0</v>
      </c>
      <c r="J255">
        <v>0.2392</v>
      </c>
      <c r="K255">
        <v>0.96860000000000002</v>
      </c>
      <c r="L255">
        <v>2.0000000000000001e-004</v>
      </c>
      <c r="M255">
        <v>3685</v>
      </c>
      <c r="N255">
        <v>5455</v>
      </c>
      <c r="O255" t="s">
        <v>574</v>
      </c>
      <c r="P255">
        <v>3.9500000000000002</v>
      </c>
      <c r="Q255">
        <v>-1.2</v>
      </c>
      <c r="R255">
        <v>3.5</v>
      </c>
      <c r="S255">
        <v>3.7999999999999998</v>
      </c>
      <c r="T255">
        <v>4</v>
      </c>
      <c r="U255">
        <v>0.24740000000000001</v>
      </c>
      <c r="V255">
        <v>-3.1399999999999997e-002</v>
      </c>
      <c r="W255">
        <v>2.0000000000000001e-004</v>
      </c>
      <c r="X255">
        <v>3652</v>
      </c>
    </row>
    <row r="256">
      <c r="A256" t="s">
        <v>72</v>
      </c>
      <c r="B256" t="s">
        <v>575</v>
      </c>
      <c r="C256" t="s">
        <v>72</v>
      </c>
      <c r="D256" t="s">
        <v>575</v>
      </c>
      <c r="E256">
        <v>486.05000000000001</v>
      </c>
      <c r="F256">
        <v>0</v>
      </c>
      <c r="G256">
        <v>525</v>
      </c>
      <c r="H256">
        <v>530.5</v>
      </c>
      <c r="I256">
        <v>0</v>
      </c>
      <c r="J256">
        <v>0.2397</v>
      </c>
      <c r="K256">
        <v>0.96789999999999998</v>
      </c>
      <c r="L256">
        <v>2.0000000000000001e-004</v>
      </c>
      <c r="M256">
        <v>5139</v>
      </c>
      <c r="N256">
        <v>5460</v>
      </c>
      <c r="O256" t="s">
        <v>576</v>
      </c>
      <c r="P256">
        <v>5.2000000000000002</v>
      </c>
      <c r="Q256">
        <v>0</v>
      </c>
      <c r="R256">
        <v>3.6000000000000001</v>
      </c>
      <c r="S256">
        <v>3.8999999999999999</v>
      </c>
      <c r="T256">
        <v>0</v>
      </c>
      <c r="U256">
        <v>0.2465</v>
      </c>
      <c r="V256">
        <v>-3.2099999999999997e-002</v>
      </c>
      <c r="W256">
        <v>2.0000000000000001e-004</v>
      </c>
      <c r="X256">
        <v>5173</v>
      </c>
    </row>
    <row r="257">
      <c r="A257" t="s">
        <v>72</v>
      </c>
      <c r="B257" t="s">
        <v>577</v>
      </c>
      <c r="C257" t="s">
        <v>72</v>
      </c>
      <c r="D257" t="s">
        <v>577</v>
      </c>
      <c r="E257">
        <v>467.19999999999999</v>
      </c>
      <c r="F257">
        <v>0</v>
      </c>
      <c r="G257">
        <v>521</v>
      </c>
      <c r="H257">
        <v>525.60000000000002</v>
      </c>
      <c r="I257">
        <v>0</v>
      </c>
      <c r="J257">
        <v>0.2369</v>
      </c>
      <c r="K257">
        <v>0.96730000000000005</v>
      </c>
      <c r="L257">
        <v>2.0000000000000001e-004</v>
      </c>
      <c r="M257">
        <v>5592</v>
      </c>
      <c r="N257">
        <v>5465</v>
      </c>
      <c r="O257" t="s">
        <v>578</v>
      </c>
      <c r="P257">
        <v>4.0999999999999996</v>
      </c>
      <c r="Q257">
        <v>-1.2</v>
      </c>
      <c r="R257">
        <v>3.6000000000000001</v>
      </c>
      <c r="S257">
        <v>4</v>
      </c>
      <c r="T257">
        <v>35</v>
      </c>
      <c r="U257">
        <v>0.24510000000000001</v>
      </c>
      <c r="V257">
        <v>-3.27e-002</v>
      </c>
      <c r="W257">
        <v>2.0000000000000001e-004</v>
      </c>
      <c r="X257">
        <v>5898</v>
      </c>
    </row>
    <row r="258">
      <c r="A258" t="s">
        <v>72</v>
      </c>
      <c r="B258" t="s">
        <v>579</v>
      </c>
      <c r="C258" t="s">
        <v>72</v>
      </c>
      <c r="D258" t="s">
        <v>579</v>
      </c>
      <c r="E258">
        <v>476.69</v>
      </c>
      <c r="F258">
        <v>0</v>
      </c>
      <c r="G258">
        <v>516.10000000000002</v>
      </c>
      <c r="H258">
        <v>520.60000000000002</v>
      </c>
      <c r="I258">
        <v>0</v>
      </c>
      <c r="J258">
        <v>0.2354</v>
      </c>
      <c r="K258">
        <v>0.96660000000000001</v>
      </c>
      <c r="L258">
        <v>2.0000000000000001e-004</v>
      </c>
      <c r="M258">
        <v>5929</v>
      </c>
      <c r="N258">
        <v>5470</v>
      </c>
      <c r="O258" t="s">
        <v>580</v>
      </c>
      <c r="P258">
        <v>4.0999999999999996</v>
      </c>
      <c r="Q258">
        <v>-1.3</v>
      </c>
      <c r="R258">
        <v>3.7000000000000002</v>
      </c>
      <c r="S258">
        <v>4.0999999999999996</v>
      </c>
      <c r="T258">
        <v>17</v>
      </c>
      <c r="U258">
        <v>0.2442</v>
      </c>
      <c r="V258">
        <v>-3.3399999999999999e-002</v>
      </c>
      <c r="W258">
        <v>2.0000000000000001e-004</v>
      </c>
      <c r="X258">
        <v>5826</v>
      </c>
    </row>
    <row r="259">
      <c r="A259" t="s">
        <v>72</v>
      </c>
      <c r="B259" t="s">
        <v>581</v>
      </c>
      <c r="C259" t="s">
        <v>72</v>
      </c>
      <c r="D259" t="s">
        <v>581</v>
      </c>
      <c r="E259">
        <v>513.70000000000005</v>
      </c>
      <c r="F259">
        <v>0</v>
      </c>
      <c r="G259">
        <v>510.30000000000001</v>
      </c>
      <c r="H259">
        <v>515.70000000000005</v>
      </c>
      <c r="I259">
        <v>0</v>
      </c>
      <c r="J259">
        <v>0.23000000000000001</v>
      </c>
      <c r="K259">
        <v>0.96589999999999998</v>
      </c>
      <c r="L259">
        <v>2.0000000000000001e-004</v>
      </c>
      <c r="M259">
        <v>9726</v>
      </c>
      <c r="N259">
        <v>5475</v>
      </c>
      <c r="O259" t="s">
        <v>582</v>
      </c>
      <c r="P259">
        <v>4.0999999999999996</v>
      </c>
      <c r="Q259">
        <v>-1.3999999999999999</v>
      </c>
      <c r="R259">
        <v>3.7999999999999998</v>
      </c>
      <c r="S259">
        <v>4.0999999999999996</v>
      </c>
      <c r="T259">
        <v>31</v>
      </c>
      <c r="U259">
        <v>0.24260000000000001</v>
      </c>
      <c r="V259">
        <v>-3.4099999999999998e-002</v>
      </c>
      <c r="W259">
        <v>2.0000000000000001e-004</v>
      </c>
      <c r="X259">
        <v>13689</v>
      </c>
    </row>
    <row r="260">
      <c r="A260" t="s">
        <v>72</v>
      </c>
      <c r="B260" t="s">
        <v>583</v>
      </c>
      <c r="C260" t="s">
        <v>72</v>
      </c>
      <c r="D260" t="s">
        <v>583</v>
      </c>
      <c r="E260">
        <v>518</v>
      </c>
      <c r="F260">
        <v>13.9</v>
      </c>
      <c r="G260">
        <v>505.30000000000001</v>
      </c>
      <c r="H260">
        <v>510.80000000000001</v>
      </c>
      <c r="I260">
        <v>13</v>
      </c>
      <c r="J260">
        <v>0.22919999999999999</v>
      </c>
      <c r="K260">
        <v>0.96519999999999995</v>
      </c>
      <c r="L260">
        <v>2.9999999999999997e-004</v>
      </c>
      <c r="M260">
        <v>6351</v>
      </c>
      <c r="N260">
        <v>5480</v>
      </c>
      <c r="O260" t="s">
        <v>584</v>
      </c>
      <c r="P260">
        <v>4.5</v>
      </c>
      <c r="Q260">
        <v>-1.1499999999999999</v>
      </c>
      <c r="R260">
        <v>3.7999999999999998</v>
      </c>
      <c r="S260">
        <v>4.2000000000000002</v>
      </c>
      <c r="T260">
        <v>104</v>
      </c>
      <c r="U260">
        <v>0.24110000000000001</v>
      </c>
      <c r="V260">
        <v>-3.4799999999999998e-002</v>
      </c>
      <c r="W260">
        <v>2.9999999999999997e-004</v>
      </c>
      <c r="X260">
        <v>7162</v>
      </c>
    </row>
    <row r="261">
      <c r="A261" t="s">
        <v>72</v>
      </c>
      <c r="B261" t="s">
        <v>585</v>
      </c>
      <c r="C261" t="s">
        <v>72</v>
      </c>
      <c r="D261" t="s">
        <v>585</v>
      </c>
      <c r="E261">
        <v>450.62</v>
      </c>
      <c r="F261">
        <v>0</v>
      </c>
      <c r="G261">
        <v>501.39999999999998</v>
      </c>
      <c r="H261">
        <v>505.89999999999998</v>
      </c>
      <c r="I261">
        <v>0</v>
      </c>
      <c r="J261">
        <v>0.2326</v>
      </c>
      <c r="K261">
        <v>0.96440000000000003</v>
      </c>
      <c r="L261">
        <v>2.9999999999999997e-004</v>
      </c>
      <c r="M261">
        <v>3954</v>
      </c>
      <c r="N261">
        <v>5485</v>
      </c>
      <c r="O261" t="s">
        <v>586</v>
      </c>
      <c r="P261">
        <v>4.3399999999999999</v>
      </c>
      <c r="Q261">
        <v>-1.4099999999999999</v>
      </c>
      <c r="R261">
        <v>3.8999999999999999</v>
      </c>
      <c r="S261">
        <v>4.2999999999999998</v>
      </c>
      <c r="T261">
        <v>100</v>
      </c>
      <c r="U261">
        <v>0.24010000000000001</v>
      </c>
      <c r="V261">
        <v>-3.56e-002</v>
      </c>
      <c r="W261">
        <v>2.9999999999999997e-004</v>
      </c>
      <c r="X261">
        <v>4371</v>
      </c>
    </row>
    <row r="262">
      <c r="A262" t="s">
        <v>72</v>
      </c>
      <c r="B262" t="s">
        <v>587</v>
      </c>
      <c r="C262" t="s">
        <v>72</v>
      </c>
      <c r="D262" t="s">
        <v>587</v>
      </c>
      <c r="E262">
        <v>488.37</v>
      </c>
      <c r="F262">
        <v>0</v>
      </c>
      <c r="G262">
        <v>495.5</v>
      </c>
      <c r="H262">
        <v>501</v>
      </c>
      <c r="I262">
        <v>0</v>
      </c>
      <c r="J262">
        <v>0.23280000000000001</v>
      </c>
      <c r="K262">
        <v>0.96360000000000001</v>
      </c>
      <c r="L262">
        <v>2.9999999999999997e-004</v>
      </c>
      <c r="M262">
        <v>2415</v>
      </c>
      <c r="N262">
        <v>5490</v>
      </c>
      <c r="O262" t="s">
        <v>588</v>
      </c>
      <c r="P262">
        <v>4.7000000000000002</v>
      </c>
      <c r="Q262">
        <v>-1.1499999999999999</v>
      </c>
      <c r="R262">
        <v>4</v>
      </c>
      <c r="S262">
        <v>4.4000000000000004</v>
      </c>
      <c r="T262">
        <v>63</v>
      </c>
      <c r="U262">
        <v>0.23910000000000001</v>
      </c>
      <c r="V262">
        <v>-3.6400000000000002e-002</v>
      </c>
      <c r="W262">
        <v>2.9999999999999997e-004</v>
      </c>
      <c r="X262">
        <v>2615</v>
      </c>
    </row>
    <row r="263">
      <c r="A263" t="s">
        <v>72</v>
      </c>
      <c r="B263" t="s">
        <v>589</v>
      </c>
      <c r="C263" t="s">
        <v>72</v>
      </c>
      <c r="D263" t="s">
        <v>589</v>
      </c>
      <c r="E263">
        <v>414.5</v>
      </c>
      <c r="F263">
        <v>0</v>
      </c>
      <c r="G263">
        <v>490.60000000000002</v>
      </c>
      <c r="H263">
        <v>496.10000000000002</v>
      </c>
      <c r="I263">
        <v>0</v>
      </c>
      <c r="J263">
        <v>0.23180000000000001</v>
      </c>
      <c r="K263">
        <v>0.96289999999999998</v>
      </c>
      <c r="L263">
        <v>2.9999999999999997e-004</v>
      </c>
      <c r="M263">
        <v>4102</v>
      </c>
      <c r="N263">
        <v>5495</v>
      </c>
      <c r="O263" t="s">
        <v>590</v>
      </c>
      <c r="P263">
        <v>4.5999999999999996</v>
      </c>
      <c r="Q263">
        <v>-1.3500000000000001</v>
      </c>
      <c r="R263">
        <v>4.0999999999999996</v>
      </c>
      <c r="S263">
        <v>4.4000000000000004</v>
      </c>
      <c r="T263">
        <v>34</v>
      </c>
      <c r="U263">
        <v>0.23760000000000001</v>
      </c>
      <c r="V263">
        <v>-3.7100000000000001e-002</v>
      </c>
      <c r="W263">
        <v>2.9999999999999997e-004</v>
      </c>
      <c r="X263">
        <v>4263</v>
      </c>
    </row>
    <row r="264">
      <c r="A264" t="s">
        <v>72</v>
      </c>
      <c r="B264" t="s">
        <v>591</v>
      </c>
      <c r="C264" t="s">
        <v>72</v>
      </c>
      <c r="D264" t="s">
        <v>591</v>
      </c>
      <c r="E264">
        <v>492.60000000000002</v>
      </c>
      <c r="F264">
        <v>0</v>
      </c>
      <c r="G264">
        <v>487.39999999999998</v>
      </c>
      <c r="H264">
        <v>490.60000000000002</v>
      </c>
      <c r="I264">
        <v>0</v>
      </c>
      <c r="J264">
        <v>0.23019999999999999</v>
      </c>
      <c r="K264">
        <v>0.96199999999999997</v>
      </c>
      <c r="L264">
        <v>2.9999999999999997e-004</v>
      </c>
      <c r="M264">
        <v>32423</v>
      </c>
      <c r="N264">
        <v>5500</v>
      </c>
      <c r="O264" t="s">
        <v>592</v>
      </c>
      <c r="P264">
        <v>4.6799999999999997</v>
      </c>
      <c r="Q264">
        <v>-0.14999999999999999</v>
      </c>
      <c r="R264">
        <v>4.2000000000000002</v>
      </c>
      <c r="S264">
        <v>4.5</v>
      </c>
      <c r="T264">
        <v>4146</v>
      </c>
      <c r="U264">
        <v>0.23649999999999999</v>
      </c>
      <c r="V264">
        <v>-3.7999999999999999e-002</v>
      </c>
      <c r="W264">
        <v>2.9999999999999997e-004</v>
      </c>
      <c r="X264">
        <v>44584</v>
      </c>
    </row>
    <row r="265">
      <c r="A265" t="s">
        <v>72</v>
      </c>
      <c r="B265" t="s">
        <v>593</v>
      </c>
      <c r="C265" t="s">
        <v>72</v>
      </c>
      <c r="D265" t="s">
        <v>593</v>
      </c>
      <c r="E265">
        <v>412.13</v>
      </c>
      <c r="F265">
        <v>0</v>
      </c>
      <c r="G265">
        <v>480.80000000000001</v>
      </c>
      <c r="H265">
        <v>486.19999999999999</v>
      </c>
      <c r="I265">
        <v>0</v>
      </c>
      <c r="J265">
        <v>0.2291</v>
      </c>
      <c r="K265">
        <v>0.96120000000000005</v>
      </c>
      <c r="L265">
        <v>2.9999999999999997e-004</v>
      </c>
      <c r="M265">
        <v>2830</v>
      </c>
      <c r="N265">
        <v>5505</v>
      </c>
      <c r="O265" t="s">
        <v>594</v>
      </c>
      <c r="P265">
        <v>9.3000000000000007</v>
      </c>
      <c r="Q265">
        <v>0</v>
      </c>
      <c r="R265">
        <v>4.2999999999999998</v>
      </c>
      <c r="S265">
        <v>4.5999999999999996</v>
      </c>
      <c r="T265">
        <v>0</v>
      </c>
      <c r="U265">
        <v>0.2349</v>
      </c>
      <c r="V265">
        <v>-3.8800000000000001e-002</v>
      </c>
      <c r="W265">
        <v>2.9999999999999997e-004</v>
      </c>
      <c r="X265">
        <v>3572</v>
      </c>
    </row>
    <row r="266">
      <c r="A266" t="s">
        <v>72</v>
      </c>
      <c r="B266" t="s">
        <v>595</v>
      </c>
      <c r="C266" t="s">
        <v>72</v>
      </c>
      <c r="D266" t="s">
        <v>595</v>
      </c>
      <c r="E266">
        <v>477.22000000000003</v>
      </c>
      <c r="F266">
        <v>0</v>
      </c>
      <c r="G266">
        <v>476.80000000000001</v>
      </c>
      <c r="H266">
        <v>481.30000000000001</v>
      </c>
      <c r="I266">
        <v>0</v>
      </c>
      <c r="J266">
        <v>0.22639999999999999</v>
      </c>
      <c r="K266">
        <v>0.96030000000000004</v>
      </c>
      <c r="L266">
        <v>2.9999999999999997e-004</v>
      </c>
      <c r="M266">
        <v>4797</v>
      </c>
      <c r="N266">
        <v>5510</v>
      </c>
      <c r="O266" t="s">
        <v>596</v>
      </c>
      <c r="P266">
        <v>6.2999999999999998</v>
      </c>
      <c r="Q266">
        <v>0</v>
      </c>
      <c r="R266">
        <v>4.4000000000000004</v>
      </c>
      <c r="S266">
        <v>4.7000000000000002</v>
      </c>
      <c r="T266">
        <v>0</v>
      </c>
      <c r="U266">
        <v>0.23430000000000001</v>
      </c>
      <c r="V266">
        <v>-3.9699999999999999e-002</v>
      </c>
      <c r="W266">
        <v>2.9999999999999997e-004</v>
      </c>
      <c r="X266">
        <v>4838</v>
      </c>
    </row>
    <row r="267">
      <c r="A267" t="s">
        <v>72</v>
      </c>
      <c r="B267" t="s">
        <v>597</v>
      </c>
      <c r="C267" t="s">
        <v>72</v>
      </c>
      <c r="D267" t="s">
        <v>597</v>
      </c>
      <c r="E267">
        <v>387.5</v>
      </c>
      <c r="F267">
        <v>0</v>
      </c>
      <c r="G267">
        <v>471.89999999999998</v>
      </c>
      <c r="H267">
        <v>476.5</v>
      </c>
      <c r="I267">
        <v>0</v>
      </c>
      <c r="J267">
        <v>0.2258</v>
      </c>
      <c r="K267">
        <v>0.95940000000000003</v>
      </c>
      <c r="L267">
        <v>2.9999999999999997e-004</v>
      </c>
      <c r="M267">
        <v>3208</v>
      </c>
      <c r="N267">
        <v>5515</v>
      </c>
      <c r="O267" t="s">
        <v>598</v>
      </c>
      <c r="P267">
        <v>5.0999999999999996</v>
      </c>
      <c r="Q267">
        <v>-1.3500000000000001</v>
      </c>
      <c r="R267">
        <v>4.4000000000000004</v>
      </c>
      <c r="S267">
        <v>4.7999999999999998</v>
      </c>
      <c r="T267">
        <v>2</v>
      </c>
      <c r="U267">
        <v>0.2326</v>
      </c>
      <c r="V267">
        <v>-4.0599999999999997e-002</v>
      </c>
      <c r="W267">
        <v>2.9999999999999997e-004</v>
      </c>
      <c r="X267">
        <v>3374</v>
      </c>
    </row>
    <row r="268">
      <c r="A268" t="s">
        <v>72</v>
      </c>
      <c r="B268" t="s">
        <v>599</v>
      </c>
      <c r="C268" t="s">
        <v>72</v>
      </c>
      <c r="D268" t="s">
        <v>599</v>
      </c>
      <c r="E268">
        <v>369.17000000000002</v>
      </c>
      <c r="F268">
        <v>0</v>
      </c>
      <c r="G268">
        <v>466.10000000000002</v>
      </c>
      <c r="H268">
        <v>471.60000000000002</v>
      </c>
      <c r="I268">
        <v>0</v>
      </c>
      <c r="J268">
        <v>0.22620000000000001</v>
      </c>
      <c r="K268">
        <v>0.95850000000000002</v>
      </c>
      <c r="L268">
        <v>2.9999999999999997e-004</v>
      </c>
      <c r="M268">
        <v>2235</v>
      </c>
      <c r="N268">
        <v>5520</v>
      </c>
      <c r="O268" t="s">
        <v>600</v>
      </c>
      <c r="P268">
        <v>5</v>
      </c>
      <c r="Q268">
        <v>-1.55</v>
      </c>
      <c r="R268">
        <v>4.5</v>
      </c>
      <c r="S268">
        <v>4.9000000000000004</v>
      </c>
      <c r="T268">
        <v>24</v>
      </c>
      <c r="U268">
        <v>0.23150000000000001</v>
      </c>
      <c r="V268">
        <v>-4.1500000000000002e-002</v>
      </c>
      <c r="W268">
        <v>2.9999999999999997e-004</v>
      </c>
      <c r="X268">
        <v>2845</v>
      </c>
    </row>
    <row r="269">
      <c r="A269" t="s">
        <v>72</v>
      </c>
      <c r="B269" t="s">
        <v>601</v>
      </c>
      <c r="C269" t="s">
        <v>72</v>
      </c>
      <c r="D269" t="s">
        <v>601</v>
      </c>
      <c r="E269">
        <v>410.57999999999998</v>
      </c>
      <c r="F269">
        <v>0</v>
      </c>
      <c r="G269">
        <v>461.19999999999999</v>
      </c>
      <c r="H269">
        <v>466.69999999999999</v>
      </c>
      <c r="I269">
        <v>0</v>
      </c>
      <c r="J269">
        <v>0.22500000000000001</v>
      </c>
      <c r="K269">
        <v>0.95760000000000001</v>
      </c>
      <c r="L269">
        <v>2.9999999999999997e-004</v>
      </c>
      <c r="M269">
        <v>6360</v>
      </c>
      <c r="N269">
        <v>5525</v>
      </c>
      <c r="O269" t="s">
        <v>602</v>
      </c>
      <c r="P269">
        <v>5.0999999999999996</v>
      </c>
      <c r="Q269">
        <v>-1.55</v>
      </c>
      <c r="R269">
        <v>4.5999999999999996</v>
      </c>
      <c r="S269">
        <v>5</v>
      </c>
      <c r="T269">
        <v>132</v>
      </c>
      <c r="U269">
        <v>0.2303</v>
      </c>
      <c r="V269">
        <v>-4.24e-002</v>
      </c>
      <c r="W269">
        <v>2.9999999999999997e-004</v>
      </c>
      <c r="X269">
        <v>8279</v>
      </c>
    </row>
    <row r="270">
      <c r="A270" t="s">
        <v>72</v>
      </c>
      <c r="B270" t="s">
        <v>603</v>
      </c>
      <c r="C270" t="s">
        <v>72</v>
      </c>
      <c r="D270" t="s">
        <v>603</v>
      </c>
      <c r="E270">
        <v>408.56</v>
      </c>
      <c r="F270">
        <v>0</v>
      </c>
      <c r="G270">
        <v>457.30000000000001</v>
      </c>
      <c r="H270">
        <v>461.80000000000001</v>
      </c>
      <c r="I270">
        <v>0</v>
      </c>
      <c r="J270">
        <v>0.2228</v>
      </c>
      <c r="K270">
        <v>0.95660000000000001</v>
      </c>
      <c r="L270">
        <v>2.9999999999999997e-004</v>
      </c>
      <c r="M270">
        <v>5622</v>
      </c>
      <c r="N270">
        <v>5530</v>
      </c>
      <c r="O270" t="s">
        <v>604</v>
      </c>
      <c r="P270">
        <v>5.0999999999999996</v>
      </c>
      <c r="Q270">
        <v>-1.75</v>
      </c>
      <c r="R270">
        <v>4.7000000000000002</v>
      </c>
      <c r="S270">
        <v>5.0999999999999996</v>
      </c>
      <c r="T270">
        <v>61</v>
      </c>
      <c r="U270">
        <v>0.2291</v>
      </c>
      <c r="V270">
        <v>-4.3400000000000001e-002</v>
      </c>
      <c r="W270">
        <v>2.9999999999999997e-004</v>
      </c>
      <c r="X270">
        <v>3218</v>
      </c>
    </row>
    <row r="271">
      <c r="A271" t="s">
        <v>72</v>
      </c>
      <c r="B271" t="s">
        <v>605</v>
      </c>
      <c r="C271" t="s">
        <v>72</v>
      </c>
      <c r="D271" t="s">
        <v>605</v>
      </c>
      <c r="E271">
        <v>449.39999999999998</v>
      </c>
      <c r="F271">
        <v>0</v>
      </c>
      <c r="G271">
        <v>451.5</v>
      </c>
      <c r="H271">
        <v>456.89999999999998</v>
      </c>
      <c r="I271">
        <v>0</v>
      </c>
      <c r="J271">
        <v>0.21820000000000001</v>
      </c>
      <c r="K271">
        <v>0.9556</v>
      </c>
      <c r="L271">
        <v>2.9999999999999997e-004</v>
      </c>
      <c r="M271">
        <v>2197</v>
      </c>
      <c r="N271">
        <v>5535</v>
      </c>
      <c r="O271" t="s">
        <v>606</v>
      </c>
      <c r="P271">
        <v>6.9000000000000004</v>
      </c>
      <c r="Q271">
        <v>0</v>
      </c>
      <c r="R271">
        <v>4.7999999999999998</v>
      </c>
      <c r="S271">
        <v>5.2000000000000002</v>
      </c>
      <c r="T271">
        <v>0</v>
      </c>
      <c r="U271">
        <v>0.22789999999999999</v>
      </c>
      <c r="V271">
        <v>-4.4400000000000002e-002</v>
      </c>
      <c r="W271">
        <v>2.9999999999999997e-004</v>
      </c>
      <c r="X271">
        <v>4065</v>
      </c>
    </row>
    <row r="272">
      <c r="A272" t="s">
        <v>72</v>
      </c>
      <c r="B272" t="s">
        <v>607</v>
      </c>
      <c r="C272" t="s">
        <v>72</v>
      </c>
      <c r="D272" t="s">
        <v>607</v>
      </c>
      <c r="E272">
        <v>407.39999999999998</v>
      </c>
      <c r="F272">
        <v>0</v>
      </c>
      <c r="G272">
        <v>446.60000000000002</v>
      </c>
      <c r="H272">
        <v>452</v>
      </c>
      <c r="I272">
        <v>0</v>
      </c>
      <c r="J272">
        <v>0.217</v>
      </c>
      <c r="K272">
        <v>0.95450000000000002</v>
      </c>
      <c r="L272">
        <v>2.9999999999999997e-004</v>
      </c>
      <c r="M272">
        <v>3246</v>
      </c>
      <c r="N272">
        <v>5540</v>
      </c>
      <c r="O272" t="s">
        <v>608</v>
      </c>
      <c r="P272">
        <v>5.4299999999999997</v>
      </c>
      <c r="Q272">
        <v>-1.6699999999999999</v>
      </c>
      <c r="R272">
        <v>4.9000000000000004</v>
      </c>
      <c r="S272">
        <v>5.2999999999999998</v>
      </c>
      <c r="T272">
        <v>112</v>
      </c>
      <c r="U272">
        <v>0.2266</v>
      </c>
      <c r="V272">
        <v>-4.5499999999999999e-002</v>
      </c>
      <c r="W272">
        <v>2.9999999999999997e-004</v>
      </c>
      <c r="X272">
        <v>3462</v>
      </c>
    </row>
    <row r="273">
      <c r="A273" t="s">
        <v>72</v>
      </c>
      <c r="B273" t="s">
        <v>609</v>
      </c>
      <c r="C273" t="s">
        <v>72</v>
      </c>
      <c r="D273" t="s">
        <v>609</v>
      </c>
      <c r="E273">
        <v>420.85000000000002</v>
      </c>
      <c r="F273">
        <v>0</v>
      </c>
      <c r="G273">
        <v>441.69999999999999</v>
      </c>
      <c r="H273">
        <v>447.10000000000002</v>
      </c>
      <c r="I273">
        <v>0</v>
      </c>
      <c r="J273">
        <v>0.21579999999999999</v>
      </c>
      <c r="K273">
        <v>0.95340000000000003</v>
      </c>
      <c r="L273">
        <v>4.0000000000000002e-004</v>
      </c>
      <c r="M273">
        <v>3269</v>
      </c>
      <c r="N273">
        <v>5545</v>
      </c>
      <c r="O273" t="s">
        <v>610</v>
      </c>
      <c r="P273">
        <v>7.25</v>
      </c>
      <c r="Q273">
        <v>0</v>
      </c>
      <c r="R273">
        <v>5.0999999999999996</v>
      </c>
      <c r="S273">
        <v>5.4000000000000004</v>
      </c>
      <c r="T273">
        <v>0</v>
      </c>
      <c r="U273">
        <v>0.2253</v>
      </c>
      <c r="V273">
        <v>-4.6600000000000003e-002</v>
      </c>
      <c r="W273">
        <v>4.0000000000000002e-004</v>
      </c>
      <c r="X273">
        <v>3439</v>
      </c>
    </row>
    <row r="274">
      <c r="A274" t="s">
        <v>72</v>
      </c>
      <c r="B274" t="s">
        <v>611</v>
      </c>
      <c r="C274" t="s">
        <v>72</v>
      </c>
      <c r="D274" t="s">
        <v>611</v>
      </c>
      <c r="E274">
        <v>443.13999999999999</v>
      </c>
      <c r="F274">
        <v>7.04</v>
      </c>
      <c r="G274">
        <v>438.5</v>
      </c>
      <c r="H274">
        <v>441.69999999999999</v>
      </c>
      <c r="I274">
        <v>1</v>
      </c>
      <c r="J274">
        <v>0.21920000000000001</v>
      </c>
      <c r="K274">
        <v>0.95230000000000004</v>
      </c>
      <c r="L274">
        <v>4.0000000000000002e-004</v>
      </c>
      <c r="M274">
        <v>20824</v>
      </c>
      <c r="N274">
        <v>5550</v>
      </c>
      <c r="O274" t="s">
        <v>612</v>
      </c>
      <c r="P274">
        <v>5.7999999999999998</v>
      </c>
      <c r="Q274">
        <v>-1.6499999999999999</v>
      </c>
      <c r="R274">
        <v>5.2000000000000002</v>
      </c>
      <c r="S274">
        <v>5.5</v>
      </c>
      <c r="T274">
        <v>829</v>
      </c>
      <c r="U274">
        <v>0.22450000000000001</v>
      </c>
      <c r="V274">
        <v>-4.7699999999999999e-002</v>
      </c>
      <c r="W274">
        <v>4.0000000000000002e-004</v>
      </c>
      <c r="X274">
        <v>27735</v>
      </c>
    </row>
    <row r="275">
      <c r="A275" t="s">
        <v>72</v>
      </c>
      <c r="B275" t="s">
        <v>613</v>
      </c>
      <c r="C275" t="s">
        <v>72</v>
      </c>
      <c r="D275" t="s">
        <v>613</v>
      </c>
      <c r="E275">
        <v>333.39999999999998</v>
      </c>
      <c r="F275">
        <v>0</v>
      </c>
      <c r="G275">
        <v>432</v>
      </c>
      <c r="H275">
        <v>437.39999999999998</v>
      </c>
      <c r="I275">
        <v>0</v>
      </c>
      <c r="J275">
        <v>0.2142</v>
      </c>
      <c r="K275">
        <v>0.95120000000000005</v>
      </c>
      <c r="L275">
        <v>4.0000000000000002e-004</v>
      </c>
      <c r="M275">
        <v>5204</v>
      </c>
      <c r="N275">
        <v>5555</v>
      </c>
      <c r="O275" t="s">
        <v>614</v>
      </c>
      <c r="P275">
        <v>5.7999999999999998</v>
      </c>
      <c r="Q275">
        <v>-1.8</v>
      </c>
      <c r="R275">
        <v>5.2999999999999998</v>
      </c>
      <c r="S275">
        <v>5.7000000000000002</v>
      </c>
      <c r="T275">
        <v>10</v>
      </c>
      <c r="U275">
        <v>0.2235</v>
      </c>
      <c r="V275">
        <v>-4.8800000000000003e-002</v>
      </c>
      <c r="W275">
        <v>4.0000000000000002e-004</v>
      </c>
      <c r="X275">
        <v>5058</v>
      </c>
    </row>
    <row r="276">
      <c r="A276" t="s">
        <v>72</v>
      </c>
      <c r="B276" t="s">
        <v>615</v>
      </c>
      <c r="C276" t="s">
        <v>72</v>
      </c>
      <c r="D276" t="s">
        <v>615</v>
      </c>
      <c r="E276">
        <v>425.37</v>
      </c>
      <c r="F276">
        <v>0</v>
      </c>
      <c r="G276">
        <v>427.10000000000002</v>
      </c>
      <c r="H276">
        <v>432.5</v>
      </c>
      <c r="I276">
        <v>0</v>
      </c>
      <c r="J276">
        <v>0.21299999999999999</v>
      </c>
      <c r="K276">
        <v>0.94999999999999996</v>
      </c>
      <c r="L276">
        <v>4.0000000000000002e-004</v>
      </c>
      <c r="M276">
        <v>3000</v>
      </c>
      <c r="N276">
        <v>5560</v>
      </c>
      <c r="O276" t="s">
        <v>616</v>
      </c>
      <c r="P276">
        <v>7.75</v>
      </c>
      <c r="Q276">
        <v>0</v>
      </c>
      <c r="R276">
        <v>5.4000000000000004</v>
      </c>
      <c r="S276">
        <v>5.7999999999999998</v>
      </c>
      <c r="T276">
        <v>0</v>
      </c>
      <c r="U276">
        <v>0.22220000000000001</v>
      </c>
      <c r="V276">
        <v>-5.0000000000000003e-002</v>
      </c>
      <c r="W276">
        <v>4.0000000000000002e-004</v>
      </c>
      <c r="X276">
        <v>3348</v>
      </c>
    </row>
    <row r="277">
      <c r="A277" t="s">
        <v>72</v>
      </c>
      <c r="B277" t="s">
        <v>617</v>
      </c>
      <c r="C277" t="s">
        <v>72</v>
      </c>
      <c r="D277" t="s">
        <v>617</v>
      </c>
      <c r="E277">
        <v>394.19999999999999</v>
      </c>
      <c r="F277">
        <v>0</v>
      </c>
      <c r="G277">
        <v>422.19999999999999</v>
      </c>
      <c r="H277">
        <v>427.69999999999999</v>
      </c>
      <c r="I277">
        <v>0</v>
      </c>
      <c r="J277">
        <v>0.21640000000000001</v>
      </c>
      <c r="K277">
        <v>0.94879999999999998</v>
      </c>
      <c r="L277">
        <v>4.0000000000000002e-004</v>
      </c>
      <c r="M277">
        <v>3137</v>
      </c>
      <c r="N277">
        <v>5565</v>
      </c>
      <c r="O277" t="s">
        <v>618</v>
      </c>
      <c r="P277">
        <v>7.9000000000000004</v>
      </c>
      <c r="Q277">
        <v>0</v>
      </c>
      <c r="R277">
        <v>5.5</v>
      </c>
      <c r="S277">
        <v>5.9000000000000004</v>
      </c>
      <c r="T277">
        <v>0</v>
      </c>
      <c r="U277">
        <v>0.2208</v>
      </c>
      <c r="V277">
        <v>-5.1200000000000002e-002</v>
      </c>
      <c r="W277">
        <v>4.0000000000000002e-004</v>
      </c>
      <c r="X277">
        <v>3260</v>
      </c>
    </row>
    <row r="278">
      <c r="A278" t="s">
        <v>72</v>
      </c>
      <c r="B278" t="s">
        <v>619</v>
      </c>
      <c r="C278" t="s">
        <v>72</v>
      </c>
      <c r="D278" t="s">
        <v>619</v>
      </c>
      <c r="E278">
        <v>408.06999999999999</v>
      </c>
      <c r="F278">
        <v>0</v>
      </c>
      <c r="G278">
        <v>418.30000000000001</v>
      </c>
      <c r="H278">
        <v>422.80000000000001</v>
      </c>
      <c r="I278">
        <v>0</v>
      </c>
      <c r="J278">
        <v>0.2142</v>
      </c>
      <c r="K278">
        <v>0.94750000000000001</v>
      </c>
      <c r="L278">
        <v>4.0000000000000002e-004</v>
      </c>
      <c r="M278">
        <v>3639</v>
      </c>
      <c r="N278">
        <v>5570</v>
      </c>
      <c r="O278" t="s">
        <v>620</v>
      </c>
      <c r="P278">
        <v>5.9500000000000002</v>
      </c>
      <c r="Q278">
        <v>-2.1499999999999999</v>
      </c>
      <c r="R278">
        <v>5.7000000000000002</v>
      </c>
      <c r="S278">
        <v>6.0999999999999996</v>
      </c>
      <c r="T278">
        <v>12</v>
      </c>
      <c r="U278">
        <v>0.2198</v>
      </c>
      <c r="V278">
        <v>-5.2499999999999998e-002</v>
      </c>
      <c r="W278">
        <v>4.0000000000000002e-004</v>
      </c>
      <c r="X278">
        <v>3842</v>
      </c>
    </row>
    <row r="279">
      <c r="A279" t="s">
        <v>72</v>
      </c>
      <c r="B279" t="s">
        <v>621</v>
      </c>
      <c r="C279" t="s">
        <v>72</v>
      </c>
      <c r="D279" t="s">
        <v>621</v>
      </c>
      <c r="E279">
        <v>376.60000000000002</v>
      </c>
      <c r="F279">
        <v>0</v>
      </c>
      <c r="G279">
        <v>412.5</v>
      </c>
      <c r="H279">
        <v>418</v>
      </c>
      <c r="I279">
        <v>0</v>
      </c>
      <c r="J279">
        <v>0.21440000000000001</v>
      </c>
      <c r="K279">
        <v>0.94620000000000004</v>
      </c>
      <c r="L279">
        <v>4.0000000000000002e-004</v>
      </c>
      <c r="M279">
        <v>3429</v>
      </c>
      <c r="N279">
        <v>5575</v>
      </c>
      <c r="O279" t="s">
        <v>622</v>
      </c>
      <c r="P279">
        <v>6.5499999999999998</v>
      </c>
      <c r="Q279">
        <v>-1.75</v>
      </c>
      <c r="R279">
        <v>5.7999999999999998</v>
      </c>
      <c r="S279">
        <v>6.2000000000000002</v>
      </c>
      <c r="T279">
        <v>4</v>
      </c>
      <c r="U279">
        <v>0.21879999999999999</v>
      </c>
      <c r="V279">
        <v>-5.3800000000000001e-002</v>
      </c>
      <c r="W279">
        <v>4.0000000000000002e-004</v>
      </c>
      <c r="X279">
        <v>6655</v>
      </c>
    </row>
    <row r="280">
      <c r="A280" t="s">
        <v>72</v>
      </c>
      <c r="B280" t="s">
        <v>623</v>
      </c>
      <c r="C280" t="s">
        <v>72</v>
      </c>
      <c r="D280" t="s">
        <v>623</v>
      </c>
      <c r="E280">
        <v>413.87</v>
      </c>
      <c r="F280">
        <v>6.6699999999999999</v>
      </c>
      <c r="G280">
        <v>408.5</v>
      </c>
      <c r="H280">
        <v>413</v>
      </c>
      <c r="I280">
        <v>1</v>
      </c>
      <c r="J280">
        <v>0.2198</v>
      </c>
      <c r="K280">
        <v>0.94479999999999997</v>
      </c>
      <c r="L280">
        <v>4.0000000000000002e-004</v>
      </c>
      <c r="M280">
        <v>4269</v>
      </c>
      <c r="N280">
        <v>5580</v>
      </c>
      <c r="O280" t="s">
        <v>624</v>
      </c>
      <c r="P280">
        <v>8.0999999999999996</v>
      </c>
      <c r="Q280">
        <v>0</v>
      </c>
      <c r="R280">
        <v>5.9000000000000004</v>
      </c>
      <c r="S280">
        <v>6.2999999999999998</v>
      </c>
      <c r="T280">
        <v>0</v>
      </c>
      <c r="U280">
        <v>0.21729999999999999</v>
      </c>
      <c r="V280">
        <v>-5.5199999999999999e-002</v>
      </c>
      <c r="W280">
        <v>4.0000000000000002e-004</v>
      </c>
      <c r="X280">
        <v>2469</v>
      </c>
    </row>
    <row r="281">
      <c r="A281" t="s">
        <v>72</v>
      </c>
      <c r="B281" t="s">
        <v>625</v>
      </c>
      <c r="C281" t="s">
        <v>72</v>
      </c>
      <c r="D281" t="s">
        <v>625</v>
      </c>
      <c r="E281">
        <v>335.39999999999998</v>
      </c>
      <c r="F281">
        <v>0</v>
      </c>
      <c r="G281">
        <v>403.80000000000001</v>
      </c>
      <c r="H281">
        <v>408.39999999999998</v>
      </c>
      <c r="I281">
        <v>0</v>
      </c>
      <c r="J281">
        <v>0.21179999999999999</v>
      </c>
      <c r="K281">
        <v>0.94350000000000001</v>
      </c>
      <c r="L281">
        <v>4.0000000000000002e-004</v>
      </c>
      <c r="M281">
        <v>2655</v>
      </c>
      <c r="N281">
        <v>5585</v>
      </c>
      <c r="O281" t="s">
        <v>626</v>
      </c>
      <c r="P281">
        <v>8.6999999999999993</v>
      </c>
      <c r="Q281">
        <v>0</v>
      </c>
      <c r="R281">
        <v>6.0999999999999996</v>
      </c>
      <c r="S281">
        <v>6.5</v>
      </c>
      <c r="T281">
        <v>0</v>
      </c>
      <c r="U281">
        <v>0.21659999999999999</v>
      </c>
      <c r="V281">
        <v>-5.6500000000000002e-002</v>
      </c>
      <c r="W281">
        <v>4.0000000000000002e-004</v>
      </c>
      <c r="X281">
        <v>3238</v>
      </c>
    </row>
    <row r="282">
      <c r="A282" t="s">
        <v>72</v>
      </c>
      <c r="B282" t="s">
        <v>627</v>
      </c>
      <c r="C282" t="s">
        <v>72</v>
      </c>
      <c r="D282" t="s">
        <v>627</v>
      </c>
      <c r="E282">
        <v>361.30000000000001</v>
      </c>
      <c r="F282">
        <v>0</v>
      </c>
      <c r="G282">
        <v>398.89999999999998</v>
      </c>
      <c r="H282">
        <v>403.60000000000002</v>
      </c>
      <c r="I282">
        <v>0</v>
      </c>
      <c r="J282">
        <v>0.21179999999999999</v>
      </c>
      <c r="K282">
        <v>0.94199999999999995</v>
      </c>
      <c r="L282">
        <v>4.0000000000000002e-004</v>
      </c>
      <c r="M282">
        <v>3172</v>
      </c>
      <c r="N282">
        <v>5590</v>
      </c>
      <c r="O282" t="s">
        <v>628</v>
      </c>
      <c r="P282">
        <v>6.8499999999999996</v>
      </c>
      <c r="Q282">
        <v>-2.0499999999999998</v>
      </c>
      <c r="R282">
        <v>6.2000000000000002</v>
      </c>
      <c r="S282">
        <v>6.5999999999999996</v>
      </c>
      <c r="T282">
        <v>133</v>
      </c>
      <c r="U282">
        <v>0.21510000000000001</v>
      </c>
      <c r="V282">
        <v>-5.8000000000000003e-002</v>
      </c>
      <c r="W282">
        <v>4.0000000000000002e-004</v>
      </c>
      <c r="X282">
        <v>3267</v>
      </c>
    </row>
    <row r="283">
      <c r="A283" t="s">
        <v>72</v>
      </c>
      <c r="B283" t="s">
        <v>629</v>
      </c>
      <c r="C283" t="s">
        <v>72</v>
      </c>
      <c r="D283" t="s">
        <v>629</v>
      </c>
      <c r="E283">
        <v>354.27999999999997</v>
      </c>
      <c r="F283">
        <v>0</v>
      </c>
      <c r="G283">
        <v>394</v>
      </c>
      <c r="H283">
        <v>398.5</v>
      </c>
      <c r="I283">
        <v>0</v>
      </c>
      <c r="J283">
        <v>0.21640000000000001</v>
      </c>
      <c r="K283">
        <v>0.94059999999999999</v>
      </c>
      <c r="L283">
        <v>4.0000000000000002e-004</v>
      </c>
      <c r="M283">
        <v>1550</v>
      </c>
      <c r="N283">
        <v>5595</v>
      </c>
      <c r="O283" t="s">
        <v>630</v>
      </c>
      <c r="P283">
        <v>6.9000000000000004</v>
      </c>
      <c r="Q283">
        <v>-2.2000000000000002</v>
      </c>
      <c r="R283">
        <v>6.4000000000000004</v>
      </c>
      <c r="S283">
        <v>6.7999999999999998</v>
      </c>
      <c r="T283">
        <v>9</v>
      </c>
      <c r="U283">
        <v>0.21429999999999999</v>
      </c>
      <c r="V283">
        <v>-5.9400000000000001e-002</v>
      </c>
      <c r="W283">
        <v>4.0000000000000002e-004</v>
      </c>
      <c r="X283">
        <v>3090</v>
      </c>
    </row>
    <row r="284">
      <c r="A284" t="s">
        <v>72</v>
      </c>
      <c r="B284" t="s">
        <v>631</v>
      </c>
      <c r="C284" t="s">
        <v>72</v>
      </c>
      <c r="D284" t="s">
        <v>631</v>
      </c>
      <c r="E284">
        <v>400.48000000000002</v>
      </c>
      <c r="F284">
        <v>12.529999999999999</v>
      </c>
      <c r="G284">
        <v>390</v>
      </c>
      <c r="H284">
        <v>393.19999999999999</v>
      </c>
      <c r="I284">
        <v>1</v>
      </c>
      <c r="J284">
        <v>0.21709999999999999</v>
      </c>
      <c r="K284">
        <v>0.93899999999999995</v>
      </c>
      <c r="L284">
        <v>5.0000000000000001e-004</v>
      </c>
      <c r="M284">
        <v>29886</v>
      </c>
      <c r="N284">
        <v>5600</v>
      </c>
      <c r="O284" t="s">
        <v>632</v>
      </c>
      <c r="P284">
        <v>7.0999999999999996</v>
      </c>
      <c r="Q284">
        <v>-0.20000000000000001</v>
      </c>
      <c r="R284">
        <v>6.5999999999999996</v>
      </c>
      <c r="S284">
        <v>6.9000000000000004</v>
      </c>
      <c r="T284">
        <v>1694</v>
      </c>
      <c r="U284">
        <v>0.21310000000000001</v>
      </c>
      <c r="V284">
        <v>-6.0999999999999999e-002</v>
      </c>
      <c r="W284">
        <v>5.0000000000000001e-004</v>
      </c>
      <c r="X284">
        <v>36963</v>
      </c>
    </row>
    <row r="285">
      <c r="A285" t="s">
        <v>72</v>
      </c>
      <c r="B285" t="s">
        <v>633</v>
      </c>
      <c r="C285" t="s">
        <v>72</v>
      </c>
      <c r="D285" t="s">
        <v>633</v>
      </c>
      <c r="E285">
        <v>312.51999999999998</v>
      </c>
      <c r="F285">
        <v>0</v>
      </c>
      <c r="G285">
        <v>384.39999999999998</v>
      </c>
      <c r="H285">
        <v>388.89999999999998</v>
      </c>
      <c r="I285">
        <v>0</v>
      </c>
      <c r="J285">
        <v>0.21410000000000001</v>
      </c>
      <c r="K285">
        <v>0.93740000000000001</v>
      </c>
      <c r="L285">
        <v>5.0000000000000001e-004</v>
      </c>
      <c r="M285">
        <v>1579</v>
      </c>
      <c r="N285">
        <v>5605</v>
      </c>
      <c r="O285" t="s">
        <v>634</v>
      </c>
      <c r="P285">
        <v>9.5</v>
      </c>
      <c r="Q285">
        <v>0</v>
      </c>
      <c r="R285">
        <v>6.7000000000000002</v>
      </c>
      <c r="S285">
        <v>7.0999999999999996</v>
      </c>
      <c r="T285">
        <v>0</v>
      </c>
      <c r="U285">
        <v>0.21190000000000001</v>
      </c>
      <c r="V285">
        <v>-6.2600000000000003e-002</v>
      </c>
      <c r="W285">
        <v>5.0000000000000001e-004</v>
      </c>
      <c r="X285">
        <v>1729</v>
      </c>
    </row>
    <row r="286">
      <c r="A286" t="s">
        <v>72</v>
      </c>
      <c r="B286" t="s">
        <v>635</v>
      </c>
      <c r="C286" t="s">
        <v>72</v>
      </c>
      <c r="D286" t="s">
        <v>635</v>
      </c>
      <c r="E286">
        <v>385.85000000000002</v>
      </c>
      <c r="F286">
        <v>7.2999999999999998</v>
      </c>
      <c r="G286">
        <v>379.89999999999998</v>
      </c>
      <c r="H286">
        <v>384</v>
      </c>
      <c r="I286">
        <v>1</v>
      </c>
      <c r="J286">
        <v>0.21299999999999999</v>
      </c>
      <c r="K286">
        <v>0.93579999999999997</v>
      </c>
      <c r="L286">
        <v>5.0000000000000001e-004</v>
      </c>
      <c r="M286">
        <v>1044</v>
      </c>
      <c r="N286">
        <v>5610</v>
      </c>
      <c r="O286" t="s">
        <v>636</v>
      </c>
      <c r="P286">
        <v>7.5899999999999999</v>
      </c>
      <c r="Q286">
        <v>-2.21</v>
      </c>
      <c r="R286">
        <v>6.9000000000000004</v>
      </c>
      <c r="S286">
        <v>7.2999999999999998</v>
      </c>
      <c r="T286">
        <v>76</v>
      </c>
      <c r="U286">
        <v>0.2109</v>
      </c>
      <c r="V286">
        <v>-6.4199999999999993e-002</v>
      </c>
      <c r="W286">
        <v>5.0000000000000001e-004</v>
      </c>
      <c r="X286">
        <v>1902</v>
      </c>
    </row>
    <row r="287">
      <c r="A287" t="s">
        <v>72</v>
      </c>
      <c r="B287" t="s">
        <v>637</v>
      </c>
      <c r="C287" t="s">
        <v>72</v>
      </c>
      <c r="D287" t="s">
        <v>637</v>
      </c>
      <c r="E287">
        <v>373.23000000000002</v>
      </c>
      <c r="F287">
        <v>-0.62</v>
      </c>
      <c r="G287">
        <v>374.80000000000001</v>
      </c>
      <c r="H287">
        <v>379.5</v>
      </c>
      <c r="I287">
        <v>1</v>
      </c>
      <c r="J287">
        <v>0.20669999999999999</v>
      </c>
      <c r="K287">
        <v>0.93420000000000003</v>
      </c>
      <c r="L287">
        <v>5.0000000000000001e-004</v>
      </c>
      <c r="M287">
        <v>2308</v>
      </c>
      <c r="N287">
        <v>5615</v>
      </c>
      <c r="O287" t="s">
        <v>638</v>
      </c>
      <c r="P287">
        <v>8.0500000000000007</v>
      </c>
      <c r="Q287">
        <v>-1.95</v>
      </c>
      <c r="R287">
        <v>7.0999999999999996</v>
      </c>
      <c r="S287">
        <v>7.5</v>
      </c>
      <c r="T287">
        <v>101</v>
      </c>
      <c r="U287">
        <v>0.20999999999999999</v>
      </c>
      <c r="V287">
        <v>-6.59e-002</v>
      </c>
      <c r="W287">
        <v>5.0000000000000001e-004</v>
      </c>
      <c r="X287">
        <v>2394</v>
      </c>
    </row>
    <row r="288">
      <c r="A288" t="s">
        <v>72</v>
      </c>
      <c r="B288" t="s">
        <v>639</v>
      </c>
      <c r="C288" t="s">
        <v>72</v>
      </c>
      <c r="D288" t="s">
        <v>639</v>
      </c>
      <c r="E288">
        <v>372.64999999999998</v>
      </c>
      <c r="F288">
        <v>0</v>
      </c>
      <c r="G288">
        <v>370</v>
      </c>
      <c r="H288">
        <v>374.39999999999998</v>
      </c>
      <c r="I288">
        <v>0</v>
      </c>
      <c r="J288">
        <v>0.21079999999999999</v>
      </c>
      <c r="K288">
        <v>0.93240000000000001</v>
      </c>
      <c r="L288">
        <v>5.0000000000000001e-004</v>
      </c>
      <c r="M288">
        <v>3722</v>
      </c>
      <c r="N288">
        <v>5620</v>
      </c>
      <c r="O288" t="s">
        <v>640</v>
      </c>
      <c r="P288">
        <v>8.0800000000000001</v>
      </c>
      <c r="Q288">
        <v>-2.1699999999999999</v>
      </c>
      <c r="R288">
        <v>7.2999999999999998</v>
      </c>
      <c r="S288">
        <v>7.7000000000000002</v>
      </c>
      <c r="T288">
        <v>13</v>
      </c>
      <c r="U288">
        <v>0.20899999999999999</v>
      </c>
      <c r="V288">
        <v>-6.7599999999999993e-002</v>
      </c>
      <c r="W288">
        <v>5.0000000000000001e-004</v>
      </c>
      <c r="X288">
        <v>4454</v>
      </c>
    </row>
    <row r="289">
      <c r="A289" t="s">
        <v>72</v>
      </c>
      <c r="B289" t="s">
        <v>641</v>
      </c>
      <c r="C289" t="s">
        <v>72</v>
      </c>
      <c r="D289" t="s">
        <v>641</v>
      </c>
      <c r="E289">
        <v>371.54000000000002</v>
      </c>
      <c r="F289">
        <v>7.2400000000000002</v>
      </c>
      <c r="G289">
        <v>365.19999999999999</v>
      </c>
      <c r="H289">
        <v>369.60000000000002</v>
      </c>
      <c r="I289">
        <v>1</v>
      </c>
      <c r="J289">
        <v>0.2097</v>
      </c>
      <c r="K289">
        <v>0.93059999999999998</v>
      </c>
      <c r="L289">
        <v>5.0000000000000001e-004</v>
      </c>
      <c r="M289">
        <v>14631</v>
      </c>
      <c r="N289">
        <v>5625</v>
      </c>
      <c r="O289" t="s">
        <v>642</v>
      </c>
      <c r="P289">
        <v>8.5500000000000007</v>
      </c>
      <c r="Q289">
        <v>-1.95</v>
      </c>
      <c r="R289">
        <v>7.5</v>
      </c>
      <c r="S289">
        <v>7.9000000000000004</v>
      </c>
      <c r="T289">
        <v>728</v>
      </c>
      <c r="U289">
        <v>0.20799999999999999</v>
      </c>
      <c r="V289">
        <v>-6.9400000000000003e-002</v>
      </c>
      <c r="W289">
        <v>5.0000000000000001e-004</v>
      </c>
      <c r="X289">
        <v>17113</v>
      </c>
    </row>
    <row r="290">
      <c r="A290" t="s">
        <v>72</v>
      </c>
      <c r="B290" t="s">
        <v>643</v>
      </c>
      <c r="C290" t="s">
        <v>72</v>
      </c>
      <c r="D290" t="s">
        <v>643</v>
      </c>
      <c r="E290">
        <v>371.61000000000001</v>
      </c>
      <c r="F290">
        <v>11.960000000000001</v>
      </c>
      <c r="G290">
        <v>360.39999999999998</v>
      </c>
      <c r="H290">
        <v>364.89999999999998</v>
      </c>
      <c r="I290">
        <v>1</v>
      </c>
      <c r="J290">
        <v>0.20849999999999999</v>
      </c>
      <c r="K290">
        <v>0.92879999999999996</v>
      </c>
      <c r="L290">
        <v>5.0000000000000001e-004</v>
      </c>
      <c r="M290">
        <v>5445</v>
      </c>
      <c r="N290">
        <v>5630</v>
      </c>
      <c r="O290" t="s">
        <v>644</v>
      </c>
      <c r="P290">
        <v>8.75</v>
      </c>
      <c r="Q290">
        <v>-2.0499999999999998</v>
      </c>
      <c r="R290">
        <v>7.7000000000000002</v>
      </c>
      <c r="S290">
        <v>8.0999999999999996</v>
      </c>
      <c r="T290">
        <v>218</v>
      </c>
      <c r="U290">
        <v>0.2069</v>
      </c>
      <c r="V290">
        <v>-7.1199999999999999e-002</v>
      </c>
      <c r="W290">
        <v>5.0000000000000001e-004</v>
      </c>
      <c r="X290">
        <v>6344</v>
      </c>
    </row>
    <row r="291">
      <c r="A291" t="s">
        <v>72</v>
      </c>
      <c r="B291" t="s">
        <v>645</v>
      </c>
      <c r="C291" t="s">
        <v>72</v>
      </c>
      <c r="D291" t="s">
        <v>645</v>
      </c>
      <c r="E291">
        <v>356.55000000000001</v>
      </c>
      <c r="F291">
        <v>0</v>
      </c>
      <c r="G291">
        <v>355.60000000000002</v>
      </c>
      <c r="H291">
        <v>360.10000000000002</v>
      </c>
      <c r="I291">
        <v>0</v>
      </c>
      <c r="J291">
        <v>0.20760000000000001</v>
      </c>
      <c r="K291">
        <v>0.92689999999999995</v>
      </c>
      <c r="L291">
        <v>5.9999999999999995e-004</v>
      </c>
      <c r="M291">
        <v>3959</v>
      </c>
      <c r="N291">
        <v>5635</v>
      </c>
      <c r="O291" t="s">
        <v>646</v>
      </c>
      <c r="P291">
        <v>9</v>
      </c>
      <c r="Q291">
        <v>-2</v>
      </c>
      <c r="R291">
        <v>7.9000000000000004</v>
      </c>
      <c r="S291">
        <v>8.3000000000000007</v>
      </c>
      <c r="T291">
        <v>101</v>
      </c>
      <c r="U291">
        <v>0.20580000000000001</v>
      </c>
      <c r="V291">
        <v>-7.3099999999999998e-002</v>
      </c>
      <c r="W291">
        <v>5.9999999999999995e-004</v>
      </c>
      <c r="X291">
        <v>3934</v>
      </c>
    </row>
    <row r="292">
      <c r="A292" t="s">
        <v>72</v>
      </c>
      <c r="B292" t="s">
        <v>647</v>
      </c>
      <c r="C292" t="s">
        <v>72</v>
      </c>
      <c r="D292" t="s">
        <v>647</v>
      </c>
      <c r="E292">
        <v>355.18000000000001</v>
      </c>
      <c r="F292">
        <v>0</v>
      </c>
      <c r="G292">
        <v>350.89999999999998</v>
      </c>
      <c r="H292">
        <v>355.39999999999998</v>
      </c>
      <c r="I292">
        <v>0</v>
      </c>
      <c r="J292">
        <v>0.2014</v>
      </c>
      <c r="K292">
        <v>0.92490000000000006</v>
      </c>
      <c r="L292">
        <v>5.9999999999999995e-004</v>
      </c>
      <c r="M292">
        <v>4780</v>
      </c>
      <c r="N292">
        <v>5640</v>
      </c>
      <c r="O292" t="s">
        <v>648</v>
      </c>
      <c r="P292">
        <v>8.5999999999999996</v>
      </c>
      <c r="Q292">
        <v>-2.7000000000000002</v>
      </c>
      <c r="R292">
        <v>8.0999999999999996</v>
      </c>
      <c r="S292">
        <v>8.5</v>
      </c>
      <c r="T292">
        <v>15</v>
      </c>
      <c r="U292">
        <v>0.2046</v>
      </c>
      <c r="V292">
        <v>-7.51e-002</v>
      </c>
      <c r="W292">
        <v>5.9999999999999995e-004</v>
      </c>
      <c r="X292">
        <v>4911</v>
      </c>
    </row>
    <row r="293">
      <c r="A293" t="s">
        <v>72</v>
      </c>
      <c r="B293" t="s">
        <v>649</v>
      </c>
      <c r="C293" t="s">
        <v>72</v>
      </c>
      <c r="D293" t="s">
        <v>649</v>
      </c>
      <c r="E293">
        <v>321.5</v>
      </c>
      <c r="F293">
        <v>0</v>
      </c>
      <c r="G293">
        <v>346.19999999999999</v>
      </c>
      <c r="H293">
        <v>350.80000000000001</v>
      </c>
      <c r="I293">
        <v>0</v>
      </c>
      <c r="J293">
        <v>0.20080000000000001</v>
      </c>
      <c r="K293">
        <v>0.92290000000000005</v>
      </c>
      <c r="L293">
        <v>5.9999999999999995e-004</v>
      </c>
      <c r="M293">
        <v>5044</v>
      </c>
      <c r="N293">
        <v>5645</v>
      </c>
      <c r="O293" t="s">
        <v>650</v>
      </c>
      <c r="P293">
        <v>9.9000000000000004</v>
      </c>
      <c r="Q293">
        <v>-1.7</v>
      </c>
      <c r="R293">
        <v>8.3000000000000007</v>
      </c>
      <c r="S293">
        <v>8.6999999999999993</v>
      </c>
      <c r="T293">
        <v>23</v>
      </c>
      <c r="U293">
        <v>0.2034</v>
      </c>
      <c r="V293">
        <v>-7.7100000000000002e-002</v>
      </c>
      <c r="W293">
        <v>5.9999999999999995e-004</v>
      </c>
      <c r="X293">
        <v>5311</v>
      </c>
    </row>
    <row r="294">
      <c r="A294" t="s">
        <v>72</v>
      </c>
      <c r="B294" t="s">
        <v>651</v>
      </c>
      <c r="C294" t="s">
        <v>72</v>
      </c>
      <c r="D294" t="s">
        <v>651</v>
      </c>
      <c r="E294">
        <v>340.49000000000001</v>
      </c>
      <c r="F294">
        <v>0</v>
      </c>
      <c r="G294">
        <v>342.10000000000002</v>
      </c>
      <c r="H294">
        <v>345.19999999999999</v>
      </c>
      <c r="I294">
        <v>0</v>
      </c>
      <c r="J294">
        <v>0.20569999999999999</v>
      </c>
      <c r="K294">
        <v>0.92079999999999995</v>
      </c>
      <c r="L294">
        <v>5.9999999999999995e-004</v>
      </c>
      <c r="M294">
        <v>69957</v>
      </c>
      <c r="N294">
        <v>5650</v>
      </c>
      <c r="O294" t="s">
        <v>652</v>
      </c>
      <c r="P294">
        <v>9.25</v>
      </c>
      <c r="Q294">
        <v>-2.6499999999999999</v>
      </c>
      <c r="R294">
        <v>8.5999999999999996</v>
      </c>
      <c r="S294">
        <v>9</v>
      </c>
      <c r="T294">
        <v>1124</v>
      </c>
      <c r="U294">
        <v>0.20280000000000001</v>
      </c>
      <c r="V294">
        <v>-7.9200000000000007e-002</v>
      </c>
      <c r="W294">
        <v>5.9999999999999995e-004</v>
      </c>
      <c r="X294">
        <v>69685</v>
      </c>
    </row>
    <row r="295">
      <c r="A295" t="s">
        <v>72</v>
      </c>
      <c r="B295" t="s">
        <v>653</v>
      </c>
      <c r="C295" t="s">
        <v>72</v>
      </c>
      <c r="D295" t="s">
        <v>653</v>
      </c>
      <c r="E295">
        <v>328.54000000000002</v>
      </c>
      <c r="F295">
        <v>0</v>
      </c>
      <c r="G295">
        <v>336.69999999999999</v>
      </c>
      <c r="H295">
        <v>341.10000000000002</v>
      </c>
      <c r="I295">
        <v>0</v>
      </c>
      <c r="J295">
        <v>0.1983</v>
      </c>
      <c r="K295">
        <v>0.91869999999999996</v>
      </c>
      <c r="L295">
        <v>5.9999999999999995e-004</v>
      </c>
      <c r="M295">
        <v>6578</v>
      </c>
      <c r="N295">
        <v>5655</v>
      </c>
      <c r="O295" t="s">
        <v>654</v>
      </c>
      <c r="P295">
        <v>9.4000000000000004</v>
      </c>
      <c r="Q295">
        <v>-2.7999999999999998</v>
      </c>
      <c r="R295">
        <v>8.8000000000000007</v>
      </c>
      <c r="S295">
        <v>9.1999999999999993</v>
      </c>
      <c r="T295">
        <v>57</v>
      </c>
      <c r="U295">
        <v>0.20150000000000001</v>
      </c>
      <c r="V295">
        <v>-8.1299999999999997e-002</v>
      </c>
      <c r="W295">
        <v>5.9999999999999995e-004</v>
      </c>
      <c r="X295">
        <v>7039</v>
      </c>
    </row>
    <row r="296">
      <c r="A296" t="s">
        <v>72</v>
      </c>
      <c r="B296" t="s">
        <v>655</v>
      </c>
      <c r="C296" t="s">
        <v>72</v>
      </c>
      <c r="D296" t="s">
        <v>655</v>
      </c>
      <c r="E296">
        <v>345</v>
      </c>
      <c r="F296">
        <v>13.65</v>
      </c>
      <c r="G296">
        <v>331.89999999999998</v>
      </c>
      <c r="H296">
        <v>336.39999999999998</v>
      </c>
      <c r="I296">
        <v>1</v>
      </c>
      <c r="J296">
        <v>0.1976</v>
      </c>
      <c r="K296">
        <v>0.91639999999999999</v>
      </c>
      <c r="L296">
        <v>5.9999999999999995e-004</v>
      </c>
      <c r="M296">
        <v>4722</v>
      </c>
      <c r="N296">
        <v>5660</v>
      </c>
      <c r="O296" t="s">
        <v>656</v>
      </c>
      <c r="P296">
        <v>9.6999999999999993</v>
      </c>
      <c r="Q296">
        <v>-2.7999999999999998</v>
      </c>
      <c r="R296">
        <v>9</v>
      </c>
      <c r="S296">
        <v>9.4000000000000004</v>
      </c>
      <c r="T296">
        <v>30</v>
      </c>
      <c r="U296">
        <v>0.20019999999999999</v>
      </c>
      <c r="V296">
        <v>-8.3599999999999994e-002</v>
      </c>
      <c r="W296">
        <v>5.9999999999999995e-004</v>
      </c>
      <c r="X296">
        <v>4555</v>
      </c>
    </row>
    <row r="297">
      <c r="A297" t="s">
        <v>72</v>
      </c>
      <c r="B297" t="s">
        <v>657</v>
      </c>
      <c r="C297" t="s">
        <v>72</v>
      </c>
      <c r="D297" t="s">
        <v>657</v>
      </c>
      <c r="E297">
        <v>333.44</v>
      </c>
      <c r="F297">
        <v>6.6900000000000004</v>
      </c>
      <c r="G297">
        <v>327.10000000000002</v>
      </c>
      <c r="H297">
        <v>331.80000000000001</v>
      </c>
      <c r="I297">
        <v>1</v>
      </c>
      <c r="J297">
        <v>0.1968</v>
      </c>
      <c r="K297">
        <v>0.91420000000000001</v>
      </c>
      <c r="L297">
        <v>5.9999999999999995e-004</v>
      </c>
      <c r="M297">
        <v>6015</v>
      </c>
      <c r="N297">
        <v>5665</v>
      </c>
      <c r="O297" t="s">
        <v>658</v>
      </c>
      <c r="P297">
        <v>10.199999999999999</v>
      </c>
      <c r="Q297">
        <v>-2.6000000000000001</v>
      </c>
      <c r="R297">
        <v>9.3000000000000007</v>
      </c>
      <c r="S297">
        <v>9.6999999999999993</v>
      </c>
      <c r="T297">
        <v>27</v>
      </c>
      <c r="U297">
        <v>0.19939999999999999</v>
      </c>
      <c r="V297">
        <v>-8.5800000000000001e-002</v>
      </c>
      <c r="W297">
        <v>5.9999999999999995e-004</v>
      </c>
      <c r="X297">
        <v>11179</v>
      </c>
    </row>
    <row r="298">
      <c r="A298" t="s">
        <v>72</v>
      </c>
      <c r="B298" t="s">
        <v>659</v>
      </c>
      <c r="C298" t="s">
        <v>72</v>
      </c>
      <c r="D298" t="s">
        <v>659</v>
      </c>
      <c r="E298">
        <v>264.74000000000001</v>
      </c>
      <c r="F298">
        <v>0</v>
      </c>
      <c r="G298">
        <v>322.5</v>
      </c>
      <c r="H298">
        <v>327.10000000000002</v>
      </c>
      <c r="I298">
        <v>0</v>
      </c>
      <c r="J298">
        <v>0.19320000000000001</v>
      </c>
      <c r="K298">
        <v>0.91180000000000005</v>
      </c>
      <c r="L298">
        <v>6.9999999999999999e-004</v>
      </c>
      <c r="M298">
        <v>8809</v>
      </c>
      <c r="N298">
        <v>5670</v>
      </c>
      <c r="O298" t="s">
        <v>660</v>
      </c>
      <c r="P298">
        <v>10.300000000000001</v>
      </c>
      <c r="Q298">
        <v>-2.7999999999999998</v>
      </c>
      <c r="R298">
        <v>9.5999999999999996</v>
      </c>
      <c r="S298">
        <v>10</v>
      </c>
      <c r="T298">
        <v>19</v>
      </c>
      <c r="U298">
        <v>0.1986</v>
      </c>
      <c r="V298">
        <v>-8.8200000000000001e-002</v>
      </c>
      <c r="W298">
        <v>6.9999999999999999e-004</v>
      </c>
      <c r="X298">
        <v>8953</v>
      </c>
    </row>
    <row r="299">
      <c r="A299" t="s">
        <v>72</v>
      </c>
      <c r="B299" t="s">
        <v>661</v>
      </c>
      <c r="C299" t="s">
        <v>72</v>
      </c>
      <c r="D299" t="s">
        <v>661</v>
      </c>
      <c r="E299">
        <v>330.69</v>
      </c>
      <c r="F299">
        <v>13.24</v>
      </c>
      <c r="G299">
        <v>317.80000000000001</v>
      </c>
      <c r="H299">
        <v>322.19999999999999</v>
      </c>
      <c r="I299">
        <v>1</v>
      </c>
      <c r="J299">
        <v>0.1991</v>
      </c>
      <c r="K299">
        <v>0.90939999999999999</v>
      </c>
      <c r="L299">
        <v>6.9999999999999999e-004</v>
      </c>
      <c r="M299">
        <v>6101</v>
      </c>
      <c r="N299">
        <v>5675</v>
      </c>
      <c r="O299" t="s">
        <v>662</v>
      </c>
      <c r="P299">
        <v>10.699999999999999</v>
      </c>
      <c r="Q299">
        <v>-2.7999999999999998</v>
      </c>
      <c r="R299">
        <v>9.9000000000000004</v>
      </c>
      <c r="S299">
        <v>10.300000000000001</v>
      </c>
      <c r="T299">
        <v>418</v>
      </c>
      <c r="U299">
        <v>0.19769999999999999</v>
      </c>
      <c r="V299">
        <v>-9.06e-002</v>
      </c>
      <c r="W299">
        <v>6.9999999999999999e-004</v>
      </c>
      <c r="X299">
        <v>6003</v>
      </c>
    </row>
    <row r="300">
      <c r="A300" t="s">
        <v>72</v>
      </c>
      <c r="B300" t="s">
        <v>663</v>
      </c>
      <c r="C300" t="s">
        <v>72</v>
      </c>
      <c r="D300" t="s">
        <v>663</v>
      </c>
      <c r="E300">
        <v>255.99000000000001</v>
      </c>
      <c r="F300">
        <v>0</v>
      </c>
      <c r="G300">
        <v>313.10000000000002</v>
      </c>
      <c r="H300">
        <v>317.5</v>
      </c>
      <c r="I300">
        <v>0</v>
      </c>
      <c r="J300">
        <v>0.1956</v>
      </c>
      <c r="K300">
        <v>0.90680000000000005</v>
      </c>
      <c r="L300">
        <v>6.9999999999999999e-004</v>
      </c>
      <c r="M300">
        <v>5299</v>
      </c>
      <c r="N300">
        <v>5680</v>
      </c>
      <c r="O300" t="s">
        <v>664</v>
      </c>
      <c r="P300">
        <v>10.4</v>
      </c>
      <c r="Q300">
        <v>-3.3999999999999999</v>
      </c>
      <c r="R300">
        <v>10.199999999999999</v>
      </c>
      <c r="S300">
        <v>10.5</v>
      </c>
      <c r="T300">
        <v>52</v>
      </c>
      <c r="U300">
        <v>0.19650000000000001</v>
      </c>
      <c r="V300">
        <v>-9.3200000000000005e-002</v>
      </c>
      <c r="W300">
        <v>6.9999999999999999e-004</v>
      </c>
      <c r="X300">
        <v>6451</v>
      </c>
    </row>
    <row r="301">
      <c r="A301" t="s">
        <v>72</v>
      </c>
      <c r="B301" t="s">
        <v>665</v>
      </c>
      <c r="C301" t="s">
        <v>72</v>
      </c>
      <c r="D301" t="s">
        <v>665</v>
      </c>
      <c r="E301">
        <v>276.11000000000001</v>
      </c>
      <c r="F301">
        <v>0</v>
      </c>
      <c r="G301">
        <v>308.39999999999998</v>
      </c>
      <c r="H301">
        <v>312.80000000000001</v>
      </c>
      <c r="I301">
        <v>0</v>
      </c>
      <c r="J301">
        <v>0.19700000000000001</v>
      </c>
      <c r="K301">
        <v>0.90429999999999999</v>
      </c>
      <c r="L301">
        <v>6.9999999999999999e-004</v>
      </c>
      <c r="M301">
        <v>4470</v>
      </c>
      <c r="N301">
        <v>5685</v>
      </c>
      <c r="O301" t="s">
        <v>666</v>
      </c>
      <c r="P301">
        <v>11.1</v>
      </c>
      <c r="Q301">
        <v>-3.1000000000000001</v>
      </c>
      <c r="R301">
        <v>10.5</v>
      </c>
      <c r="S301">
        <v>10.800000000000001</v>
      </c>
      <c r="T301">
        <v>1208</v>
      </c>
      <c r="U301">
        <v>0.1956</v>
      </c>
      <c r="V301">
        <v>-9.5799999999999996e-002</v>
      </c>
      <c r="W301">
        <v>6.9999999999999999e-004</v>
      </c>
      <c r="X301">
        <v>5253</v>
      </c>
    </row>
    <row r="302">
      <c r="A302" t="s">
        <v>72</v>
      </c>
      <c r="B302" t="s">
        <v>667</v>
      </c>
      <c r="C302" t="s">
        <v>72</v>
      </c>
      <c r="D302" t="s">
        <v>667</v>
      </c>
      <c r="E302">
        <v>295.62</v>
      </c>
      <c r="F302">
        <v>0</v>
      </c>
      <c r="G302">
        <v>303.60000000000002</v>
      </c>
      <c r="H302">
        <v>308.10000000000002</v>
      </c>
      <c r="I302">
        <v>0</v>
      </c>
      <c r="J302">
        <v>0.19620000000000001</v>
      </c>
      <c r="K302">
        <v>0.90159999999999996</v>
      </c>
      <c r="L302">
        <v>6.9999999999999999e-004</v>
      </c>
      <c r="M302">
        <v>7255</v>
      </c>
      <c r="N302">
        <v>5690</v>
      </c>
      <c r="O302" t="s">
        <v>668</v>
      </c>
      <c r="P302">
        <v>11.550000000000001</v>
      </c>
      <c r="Q302">
        <v>-3</v>
      </c>
      <c r="R302">
        <v>10.800000000000001</v>
      </c>
      <c r="S302">
        <v>11.199999999999999</v>
      </c>
      <c r="T302">
        <v>14</v>
      </c>
      <c r="U302">
        <v>0.1948</v>
      </c>
      <c r="V302">
        <v>-9.8400000000000001e-002</v>
      </c>
      <c r="W302">
        <v>6.9999999999999999e-004</v>
      </c>
      <c r="X302">
        <v>8257</v>
      </c>
    </row>
    <row r="303">
      <c r="A303" t="s">
        <v>72</v>
      </c>
      <c r="B303" t="s">
        <v>669</v>
      </c>
      <c r="C303" t="s">
        <v>72</v>
      </c>
      <c r="D303" t="s">
        <v>669</v>
      </c>
      <c r="E303">
        <v>301.74000000000001</v>
      </c>
      <c r="F303">
        <v>0</v>
      </c>
      <c r="G303">
        <v>298.60000000000002</v>
      </c>
      <c r="H303">
        <v>302.80000000000001</v>
      </c>
      <c r="I303">
        <v>0</v>
      </c>
      <c r="J303">
        <v>0.18759999999999999</v>
      </c>
      <c r="K303">
        <v>0.89880000000000004</v>
      </c>
      <c r="L303">
        <v>8.0000000000000004e-004</v>
      </c>
      <c r="M303">
        <v>6737</v>
      </c>
      <c r="N303">
        <v>5695</v>
      </c>
      <c r="O303" t="s">
        <v>670</v>
      </c>
      <c r="P303">
        <v>11.5</v>
      </c>
      <c r="Q303">
        <v>-3.4500000000000002</v>
      </c>
      <c r="R303">
        <v>11.1</v>
      </c>
      <c r="S303">
        <v>11.5</v>
      </c>
      <c r="T303">
        <v>44</v>
      </c>
      <c r="U303">
        <v>0.19350000000000001</v>
      </c>
      <c r="V303">
        <v>-0.1012</v>
      </c>
      <c r="W303">
        <v>8.0000000000000004e-004</v>
      </c>
      <c r="X303">
        <v>7541</v>
      </c>
    </row>
    <row r="304">
      <c r="A304" t="s">
        <v>72</v>
      </c>
      <c r="B304" t="s">
        <v>671</v>
      </c>
      <c r="C304" t="s">
        <v>72</v>
      </c>
      <c r="D304" t="s">
        <v>671</v>
      </c>
      <c r="E304">
        <v>300.49000000000001</v>
      </c>
      <c r="F304">
        <v>6.29</v>
      </c>
      <c r="G304">
        <v>294.5</v>
      </c>
      <c r="H304">
        <v>298.39999999999998</v>
      </c>
      <c r="I304">
        <v>5</v>
      </c>
      <c r="J304">
        <v>0.18870000000000001</v>
      </c>
      <c r="K304">
        <v>0.89600000000000002</v>
      </c>
      <c r="L304">
        <v>8.0000000000000004e-004</v>
      </c>
      <c r="M304">
        <v>81691</v>
      </c>
      <c r="N304">
        <v>5700</v>
      </c>
      <c r="O304" t="s">
        <v>672</v>
      </c>
      <c r="P304">
        <v>13</v>
      </c>
      <c r="Q304">
        <v>-2.2999999999999998</v>
      </c>
      <c r="R304">
        <v>11.4</v>
      </c>
      <c r="S304">
        <v>11.800000000000001</v>
      </c>
      <c r="T304">
        <v>9226</v>
      </c>
      <c r="U304">
        <v>0.19259999999999999</v>
      </c>
      <c r="V304">
        <v>-0.104</v>
      </c>
      <c r="W304">
        <v>8.0000000000000004e-004</v>
      </c>
      <c r="X304">
        <v>96474</v>
      </c>
    </row>
    <row r="305">
      <c r="A305" t="s">
        <v>72</v>
      </c>
      <c r="B305" t="s">
        <v>673</v>
      </c>
      <c r="C305" t="s">
        <v>72</v>
      </c>
      <c r="D305" t="s">
        <v>673</v>
      </c>
      <c r="E305">
        <v>296.52999999999997</v>
      </c>
      <c r="F305">
        <v>0</v>
      </c>
      <c r="G305">
        <v>289.30000000000001</v>
      </c>
      <c r="H305">
        <v>293.5</v>
      </c>
      <c r="I305">
        <v>0</v>
      </c>
      <c r="J305">
        <v>0.186</v>
      </c>
      <c r="K305">
        <v>0.8931</v>
      </c>
      <c r="L305">
        <v>8.0000000000000004e-004</v>
      </c>
      <c r="M305">
        <v>7445</v>
      </c>
      <c r="N305">
        <v>5705</v>
      </c>
      <c r="O305" t="s">
        <v>674</v>
      </c>
      <c r="P305">
        <v>12.5</v>
      </c>
      <c r="Q305">
        <v>-3.25</v>
      </c>
      <c r="R305">
        <v>11.699999999999999</v>
      </c>
      <c r="S305">
        <v>12.199999999999999</v>
      </c>
      <c r="T305">
        <v>52</v>
      </c>
      <c r="U305">
        <v>0.19159999999999999</v>
      </c>
      <c r="V305">
        <v>-0.1069</v>
      </c>
      <c r="W305">
        <v>8.0000000000000004e-004</v>
      </c>
      <c r="X305">
        <v>7457</v>
      </c>
    </row>
    <row r="306">
      <c r="A306" t="s">
        <v>72</v>
      </c>
      <c r="B306" t="s">
        <v>675</v>
      </c>
      <c r="C306" t="s">
        <v>72</v>
      </c>
      <c r="D306" t="s">
        <v>675</v>
      </c>
      <c r="E306">
        <v>299.19999999999999</v>
      </c>
      <c r="F306">
        <v>14.050000000000001</v>
      </c>
      <c r="G306">
        <v>284.89999999999998</v>
      </c>
      <c r="H306">
        <v>288.89999999999998</v>
      </c>
      <c r="I306">
        <v>2</v>
      </c>
      <c r="J306">
        <v>0.1857</v>
      </c>
      <c r="K306">
        <v>0.89000000000000001</v>
      </c>
      <c r="L306">
        <v>8.0000000000000004e-004</v>
      </c>
      <c r="M306">
        <v>9234</v>
      </c>
      <c r="N306">
        <v>5710</v>
      </c>
      <c r="O306" t="s">
        <v>676</v>
      </c>
      <c r="P306">
        <v>13.1</v>
      </c>
      <c r="Q306">
        <v>-3.0499999999999998</v>
      </c>
      <c r="R306">
        <v>12.1</v>
      </c>
      <c r="S306">
        <v>12.5</v>
      </c>
      <c r="T306">
        <v>13</v>
      </c>
      <c r="U306">
        <v>0.19040000000000001</v>
      </c>
      <c r="V306">
        <v>-0.11</v>
      </c>
      <c r="W306">
        <v>8.0000000000000004e-004</v>
      </c>
      <c r="X306">
        <v>9524</v>
      </c>
    </row>
    <row r="307">
      <c r="A307" t="s">
        <v>72</v>
      </c>
      <c r="B307" t="s">
        <v>677</v>
      </c>
      <c r="C307" t="s">
        <v>72</v>
      </c>
      <c r="D307" t="s">
        <v>677</v>
      </c>
      <c r="E307">
        <v>185</v>
      </c>
      <c r="F307">
        <v>0</v>
      </c>
      <c r="G307">
        <v>280</v>
      </c>
      <c r="H307">
        <v>284.10000000000002</v>
      </c>
      <c r="I307">
        <v>0</v>
      </c>
      <c r="J307">
        <v>0.18390000000000001</v>
      </c>
      <c r="K307">
        <v>0.88690000000000002</v>
      </c>
      <c r="L307">
        <v>8.0000000000000004e-004</v>
      </c>
      <c r="M307">
        <v>4273</v>
      </c>
      <c r="N307">
        <v>5715</v>
      </c>
      <c r="O307" t="s">
        <v>678</v>
      </c>
      <c r="P307">
        <v>13.24</v>
      </c>
      <c r="Q307">
        <v>-3.3599999999999999</v>
      </c>
      <c r="R307">
        <v>12.4</v>
      </c>
      <c r="S307">
        <v>12.9</v>
      </c>
      <c r="T307">
        <v>11</v>
      </c>
      <c r="U307">
        <v>0.18959999999999999</v>
      </c>
      <c r="V307">
        <v>-0.11310000000000001</v>
      </c>
      <c r="W307">
        <v>8.0000000000000004e-004</v>
      </c>
      <c r="X307">
        <v>4119</v>
      </c>
    </row>
    <row r="308">
      <c r="A308" t="s">
        <v>72</v>
      </c>
      <c r="B308" t="s">
        <v>679</v>
      </c>
      <c r="C308" t="s">
        <v>72</v>
      </c>
      <c r="D308" t="s">
        <v>679</v>
      </c>
      <c r="E308">
        <v>221.46000000000001</v>
      </c>
      <c r="F308">
        <v>0</v>
      </c>
      <c r="G308">
        <v>275.39999999999998</v>
      </c>
      <c r="H308">
        <v>279.60000000000002</v>
      </c>
      <c r="I308">
        <v>0</v>
      </c>
      <c r="J308">
        <v>0.18329999999999999</v>
      </c>
      <c r="K308">
        <v>0.88370000000000004</v>
      </c>
      <c r="L308">
        <v>8.0000000000000004e-004</v>
      </c>
      <c r="M308">
        <v>5984</v>
      </c>
      <c r="N308">
        <v>5720</v>
      </c>
      <c r="O308" t="s">
        <v>680</v>
      </c>
      <c r="P308">
        <v>13.630000000000001</v>
      </c>
      <c r="Q308">
        <v>-3.3700000000000001</v>
      </c>
      <c r="R308">
        <v>12.800000000000001</v>
      </c>
      <c r="S308">
        <v>13.300000000000001</v>
      </c>
      <c r="T308">
        <v>6</v>
      </c>
      <c r="U308">
        <v>0.1888</v>
      </c>
      <c r="V308">
        <v>-0.1163</v>
      </c>
      <c r="W308">
        <v>8.0000000000000004e-004</v>
      </c>
      <c r="X308">
        <v>6244</v>
      </c>
    </row>
    <row r="309">
      <c r="A309" t="s">
        <v>72</v>
      </c>
      <c r="B309" t="s">
        <v>681</v>
      </c>
      <c r="C309" t="s">
        <v>72</v>
      </c>
      <c r="D309" t="s">
        <v>681</v>
      </c>
      <c r="E309">
        <v>227.88999999999999</v>
      </c>
      <c r="F309">
        <v>0</v>
      </c>
      <c r="G309">
        <v>271.19999999999999</v>
      </c>
      <c r="H309">
        <v>275</v>
      </c>
      <c r="I309">
        <v>0</v>
      </c>
      <c r="J309">
        <v>0.18329999999999999</v>
      </c>
      <c r="K309">
        <v>0.88039999999999996</v>
      </c>
      <c r="L309">
        <v>8.9999999999999998e-004</v>
      </c>
      <c r="M309">
        <v>6290</v>
      </c>
      <c r="N309">
        <v>5725</v>
      </c>
      <c r="O309" t="s">
        <v>682</v>
      </c>
      <c r="P309">
        <v>13.699999999999999</v>
      </c>
      <c r="Q309">
        <v>-3.7999999999999998</v>
      </c>
      <c r="R309">
        <v>13.199999999999999</v>
      </c>
      <c r="S309">
        <v>13.6</v>
      </c>
      <c r="T309">
        <v>135</v>
      </c>
      <c r="U309">
        <v>0.18759999999999999</v>
      </c>
      <c r="V309">
        <v>-0.1196</v>
      </c>
      <c r="W309">
        <v>8.9999999999999998e-004</v>
      </c>
      <c r="X309">
        <v>6429</v>
      </c>
    </row>
    <row r="310">
      <c r="A310" t="s">
        <v>72</v>
      </c>
      <c r="B310" t="s">
        <v>683</v>
      </c>
      <c r="C310" t="s">
        <v>72</v>
      </c>
      <c r="D310" t="s">
        <v>683</v>
      </c>
      <c r="E310">
        <v>272.73000000000002</v>
      </c>
      <c r="F310">
        <v>5.6799999999999997</v>
      </c>
      <c r="G310">
        <v>266.19999999999999</v>
      </c>
      <c r="H310">
        <v>270.39999999999998</v>
      </c>
      <c r="I310">
        <v>1</v>
      </c>
      <c r="J310">
        <v>0.18149999999999999</v>
      </c>
      <c r="K310">
        <v>0.877</v>
      </c>
      <c r="L310">
        <v>8.9999999999999998e-004</v>
      </c>
      <c r="M310">
        <v>4699</v>
      </c>
      <c r="N310">
        <v>5730</v>
      </c>
      <c r="O310" t="s">
        <v>684</v>
      </c>
      <c r="P310">
        <v>14.1</v>
      </c>
      <c r="Q310">
        <v>-3.8500000000000001</v>
      </c>
      <c r="R310">
        <v>13.6</v>
      </c>
      <c r="S310">
        <v>14</v>
      </c>
      <c r="T310">
        <v>24</v>
      </c>
      <c r="U310">
        <v>0.18659999999999999</v>
      </c>
      <c r="V310">
        <v>-0.123</v>
      </c>
      <c r="W310">
        <v>8.9999999999999998e-004</v>
      </c>
      <c r="X310">
        <v>4613</v>
      </c>
    </row>
    <row r="311">
      <c r="A311" t="s">
        <v>72</v>
      </c>
      <c r="B311" t="s">
        <v>685</v>
      </c>
      <c r="C311" t="s">
        <v>72</v>
      </c>
      <c r="D311" t="s">
        <v>685</v>
      </c>
      <c r="E311">
        <v>250.68000000000001</v>
      </c>
      <c r="F311">
        <v>0</v>
      </c>
      <c r="G311">
        <v>261.69999999999999</v>
      </c>
      <c r="H311">
        <v>265.80000000000001</v>
      </c>
      <c r="I311">
        <v>0</v>
      </c>
      <c r="J311">
        <v>0.18079999999999999</v>
      </c>
      <c r="K311">
        <v>0.87350000000000005</v>
      </c>
      <c r="L311">
        <v>8.9999999999999998e-004</v>
      </c>
      <c r="M311">
        <v>2495</v>
      </c>
      <c r="N311">
        <v>5735</v>
      </c>
      <c r="O311" t="s">
        <v>686</v>
      </c>
      <c r="P311">
        <v>15.42</v>
      </c>
      <c r="Q311">
        <v>-3.0299999999999998</v>
      </c>
      <c r="R311">
        <v>14</v>
      </c>
      <c r="S311">
        <v>14.5</v>
      </c>
      <c r="T311">
        <v>158</v>
      </c>
      <c r="U311">
        <v>0.18579999999999999</v>
      </c>
      <c r="V311">
        <v>-0.1265</v>
      </c>
      <c r="W311">
        <v>8.9999999999999998e-004</v>
      </c>
      <c r="X311">
        <v>2552</v>
      </c>
    </row>
    <row r="312">
      <c r="A312" t="s">
        <v>72</v>
      </c>
      <c r="B312" t="s">
        <v>687</v>
      </c>
      <c r="C312" t="s">
        <v>72</v>
      </c>
      <c r="D312" t="s">
        <v>687</v>
      </c>
      <c r="E312">
        <v>259.95999999999998</v>
      </c>
      <c r="F312">
        <v>1.9099999999999999</v>
      </c>
      <c r="G312">
        <v>257.60000000000002</v>
      </c>
      <c r="H312">
        <v>261.30000000000001</v>
      </c>
      <c r="I312">
        <v>1</v>
      </c>
      <c r="J312">
        <v>0.18099999999999999</v>
      </c>
      <c r="K312">
        <v>0.86990000000000001</v>
      </c>
      <c r="L312">
        <v>8.9999999999999998e-004</v>
      </c>
      <c r="M312">
        <v>2226</v>
      </c>
      <c r="N312">
        <v>5740</v>
      </c>
      <c r="O312" t="s">
        <v>688</v>
      </c>
      <c r="P312">
        <v>15.869999999999999</v>
      </c>
      <c r="Q312">
        <v>-3.0800000000000001</v>
      </c>
      <c r="R312">
        <v>14.4</v>
      </c>
      <c r="S312">
        <v>14.9</v>
      </c>
      <c r="T312">
        <v>125</v>
      </c>
      <c r="U312">
        <v>0.18479999999999999</v>
      </c>
      <c r="V312">
        <v>-0.13009999999999999</v>
      </c>
      <c r="W312">
        <v>8.9999999999999998e-004</v>
      </c>
      <c r="X312">
        <v>3597</v>
      </c>
    </row>
    <row r="313">
      <c r="A313" t="s">
        <v>72</v>
      </c>
      <c r="B313" t="s">
        <v>689</v>
      </c>
      <c r="C313" t="s">
        <v>72</v>
      </c>
      <c r="D313" t="s">
        <v>689</v>
      </c>
      <c r="E313">
        <v>176.02000000000001</v>
      </c>
      <c r="F313">
        <v>0</v>
      </c>
      <c r="G313">
        <v>252.59999999999999</v>
      </c>
      <c r="H313">
        <v>256.69999999999999</v>
      </c>
      <c r="I313">
        <v>0</v>
      </c>
      <c r="J313">
        <v>0.17910000000000001</v>
      </c>
      <c r="K313">
        <v>0.86619999999999997</v>
      </c>
      <c r="L313">
        <v>1.e-003</v>
      </c>
      <c r="M313">
        <v>3522</v>
      </c>
      <c r="N313">
        <v>5745</v>
      </c>
      <c r="O313" t="s">
        <v>690</v>
      </c>
      <c r="P313">
        <v>15.42</v>
      </c>
      <c r="Q313">
        <v>-4.0300000000000002</v>
      </c>
      <c r="R313">
        <v>14.9</v>
      </c>
      <c r="S313">
        <v>15.300000000000001</v>
      </c>
      <c r="T313">
        <v>3</v>
      </c>
      <c r="U313">
        <v>0.18379999999999999</v>
      </c>
      <c r="V313">
        <v>-0.1338</v>
      </c>
      <c r="W313">
        <v>1.e-003</v>
      </c>
      <c r="X313">
        <v>3537</v>
      </c>
    </row>
    <row r="314">
      <c r="A314" t="s">
        <v>72</v>
      </c>
      <c r="B314" t="s">
        <v>691</v>
      </c>
      <c r="C314" t="s">
        <v>72</v>
      </c>
      <c r="D314" t="s">
        <v>691</v>
      </c>
      <c r="E314">
        <v>250.86000000000001</v>
      </c>
      <c r="F314">
        <v>1.9099999999999999</v>
      </c>
      <c r="G314">
        <v>248.80000000000001</v>
      </c>
      <c r="H314">
        <v>252.09999999999999</v>
      </c>
      <c r="I314">
        <v>57</v>
      </c>
      <c r="J314">
        <v>0.17949999999999999</v>
      </c>
      <c r="K314">
        <v>0.86240000000000006</v>
      </c>
      <c r="L314">
        <v>1.e-003</v>
      </c>
      <c r="M314">
        <v>26080</v>
      </c>
      <c r="N314">
        <v>5750</v>
      </c>
      <c r="O314" t="s">
        <v>692</v>
      </c>
      <c r="P314">
        <v>16.239999999999998</v>
      </c>
      <c r="Q314">
        <v>-3.71</v>
      </c>
      <c r="R314">
        <v>15.4</v>
      </c>
      <c r="S314">
        <v>15.800000000000001</v>
      </c>
      <c r="T314">
        <v>2233</v>
      </c>
      <c r="U314">
        <v>0.18279999999999999</v>
      </c>
      <c r="V314">
        <v>-0.1376</v>
      </c>
      <c r="W314">
        <v>1.e-003</v>
      </c>
      <c r="X314">
        <v>33067</v>
      </c>
    </row>
    <row r="315">
      <c r="A315" t="s">
        <v>72</v>
      </c>
      <c r="B315" t="s">
        <v>693</v>
      </c>
      <c r="C315" t="s">
        <v>72</v>
      </c>
      <c r="D315" t="s">
        <v>693</v>
      </c>
      <c r="E315">
        <v>197.94999999999999</v>
      </c>
      <c r="F315">
        <v>0</v>
      </c>
      <c r="G315">
        <v>243.59999999999999</v>
      </c>
      <c r="H315">
        <v>247.69999999999999</v>
      </c>
      <c r="I315">
        <v>0</v>
      </c>
      <c r="J315">
        <v>0.17749999999999999</v>
      </c>
      <c r="K315">
        <v>0.85840000000000005</v>
      </c>
      <c r="L315">
        <v>1.e-003</v>
      </c>
      <c r="M315">
        <v>3261</v>
      </c>
      <c r="N315">
        <v>5755</v>
      </c>
      <c r="O315" t="s">
        <v>694</v>
      </c>
      <c r="P315">
        <v>16.600000000000001</v>
      </c>
      <c r="Q315">
        <v>-3.8999999999999999</v>
      </c>
      <c r="R315">
        <v>15.800000000000001</v>
      </c>
      <c r="S315">
        <v>16.399999999999999</v>
      </c>
      <c r="T315">
        <v>11</v>
      </c>
      <c r="U315">
        <v>0.1822</v>
      </c>
      <c r="V315">
        <v>-0.1416</v>
      </c>
      <c r="W315">
        <v>1.e-003</v>
      </c>
      <c r="X315">
        <v>3145</v>
      </c>
    </row>
    <row r="316">
      <c r="A316" t="s">
        <v>72</v>
      </c>
      <c r="B316" t="s">
        <v>695</v>
      </c>
      <c r="C316" t="s">
        <v>72</v>
      </c>
      <c r="D316" t="s">
        <v>695</v>
      </c>
      <c r="E316">
        <v>242.78</v>
      </c>
      <c r="F316">
        <v>0</v>
      </c>
      <c r="G316">
        <v>239.09999999999999</v>
      </c>
      <c r="H316">
        <v>243.19999999999999</v>
      </c>
      <c r="I316">
        <v>0</v>
      </c>
      <c r="J316">
        <v>0.17660000000000001</v>
      </c>
      <c r="K316">
        <v>0.85440000000000005</v>
      </c>
      <c r="L316">
        <v>1.e-003</v>
      </c>
      <c r="M316">
        <v>3464</v>
      </c>
      <c r="N316">
        <v>5760</v>
      </c>
      <c r="O316" t="s">
        <v>696</v>
      </c>
      <c r="P316">
        <v>17.789999999999999</v>
      </c>
      <c r="Q316">
        <v>-3.2599999999999998</v>
      </c>
      <c r="R316">
        <v>16.300000000000001</v>
      </c>
      <c r="S316">
        <v>16.800000000000001</v>
      </c>
      <c r="T316">
        <v>18</v>
      </c>
      <c r="U316">
        <v>0.18099999999999999</v>
      </c>
      <c r="V316">
        <v>-0.14560000000000001</v>
      </c>
      <c r="W316">
        <v>1.e-003</v>
      </c>
      <c r="X316">
        <v>4075</v>
      </c>
    </row>
    <row r="317">
      <c r="A317" t="s">
        <v>72</v>
      </c>
      <c r="B317" t="s">
        <v>697</v>
      </c>
      <c r="C317" t="s">
        <v>72</v>
      </c>
      <c r="D317" t="s">
        <v>697</v>
      </c>
      <c r="E317">
        <v>247.88</v>
      </c>
      <c r="F317">
        <v>12.029999999999999</v>
      </c>
      <c r="G317">
        <v>234.59999999999999</v>
      </c>
      <c r="H317">
        <v>238.69999999999999</v>
      </c>
      <c r="I317">
        <v>2</v>
      </c>
      <c r="J317">
        <v>0.1757</v>
      </c>
      <c r="K317">
        <v>0.85019999999999996</v>
      </c>
      <c r="L317">
        <v>1.1000000000000001e-003</v>
      </c>
      <c r="M317">
        <v>2956</v>
      </c>
      <c r="N317">
        <v>5765</v>
      </c>
      <c r="O317" t="s">
        <v>698</v>
      </c>
      <c r="P317">
        <v>18.300000000000001</v>
      </c>
      <c r="Q317">
        <v>-3.3500000000000001</v>
      </c>
      <c r="R317">
        <v>16.800000000000001</v>
      </c>
      <c r="S317">
        <v>17.399999999999999</v>
      </c>
      <c r="T317">
        <v>8</v>
      </c>
      <c r="U317">
        <v>0.1802</v>
      </c>
      <c r="V317">
        <v>-0.14979999999999999</v>
      </c>
      <c r="W317">
        <v>1.1000000000000001e-003</v>
      </c>
      <c r="X317">
        <v>2176</v>
      </c>
    </row>
    <row r="318">
      <c r="A318" t="s">
        <v>72</v>
      </c>
      <c r="B318" t="s">
        <v>699</v>
      </c>
      <c r="C318" t="s">
        <v>72</v>
      </c>
      <c r="D318" t="s">
        <v>699</v>
      </c>
      <c r="E318">
        <v>241.69999999999999</v>
      </c>
      <c r="F318">
        <v>10.25</v>
      </c>
      <c r="G318">
        <v>230.19999999999999</v>
      </c>
      <c r="H318">
        <v>234.69999999999999</v>
      </c>
      <c r="I318">
        <v>2</v>
      </c>
      <c r="J318">
        <v>0.17580000000000001</v>
      </c>
      <c r="K318">
        <v>0.84589999999999999</v>
      </c>
      <c r="L318">
        <v>1.1000000000000001e-003</v>
      </c>
      <c r="M318">
        <v>2063</v>
      </c>
      <c r="N318">
        <v>5770</v>
      </c>
      <c r="O318" t="s">
        <v>700</v>
      </c>
      <c r="P318">
        <v>18.699999999999999</v>
      </c>
      <c r="Q318">
        <v>-3.5499999999999998</v>
      </c>
      <c r="R318">
        <v>17.300000000000001</v>
      </c>
      <c r="S318">
        <v>17.899999999999999</v>
      </c>
      <c r="T318">
        <v>193</v>
      </c>
      <c r="U318">
        <v>0.1792</v>
      </c>
      <c r="V318">
        <v>-0.15409999999999999</v>
      </c>
      <c r="W318">
        <v>1.1000000000000001e-003</v>
      </c>
      <c r="X318">
        <v>2584</v>
      </c>
    </row>
    <row r="319">
      <c r="A319" t="s">
        <v>72</v>
      </c>
      <c r="B319" t="s">
        <v>701</v>
      </c>
      <c r="C319" t="s">
        <v>72</v>
      </c>
      <c r="D319" t="s">
        <v>701</v>
      </c>
      <c r="E319">
        <v>234.75999999999999</v>
      </c>
      <c r="F319">
        <v>7.71</v>
      </c>
      <c r="G319">
        <v>225.69999999999999</v>
      </c>
      <c r="H319">
        <v>229.80000000000001</v>
      </c>
      <c r="I319">
        <v>9</v>
      </c>
      <c r="J319">
        <v>0.17399999999999999</v>
      </c>
      <c r="K319">
        <v>0.84150000000000003</v>
      </c>
      <c r="L319">
        <v>1.1000000000000001e-003</v>
      </c>
      <c r="M319">
        <v>3796</v>
      </c>
      <c r="N319">
        <v>5775</v>
      </c>
      <c r="O319" t="s">
        <v>702</v>
      </c>
      <c r="P319">
        <v>19.399999999999999</v>
      </c>
      <c r="Q319">
        <v>-3.4500000000000002</v>
      </c>
      <c r="R319">
        <v>17.899999999999999</v>
      </c>
      <c r="S319">
        <v>18.5</v>
      </c>
      <c r="T319">
        <v>41</v>
      </c>
      <c r="U319">
        <v>0.1784</v>
      </c>
      <c r="V319">
        <v>-0.1585</v>
      </c>
      <c r="W319">
        <v>1.1000000000000001e-003</v>
      </c>
      <c r="X319">
        <v>6310</v>
      </c>
    </row>
    <row r="320">
      <c r="A320" t="s">
        <v>72</v>
      </c>
      <c r="B320" t="s">
        <v>703</v>
      </c>
      <c r="C320" t="s">
        <v>72</v>
      </c>
      <c r="D320" t="s">
        <v>703</v>
      </c>
      <c r="E320">
        <v>237.30000000000001</v>
      </c>
      <c r="F320">
        <v>14.550000000000001</v>
      </c>
      <c r="G320">
        <v>221.30000000000001</v>
      </c>
      <c r="H320">
        <v>225.40000000000001</v>
      </c>
      <c r="I320">
        <v>1</v>
      </c>
      <c r="J320">
        <v>0.17330000000000001</v>
      </c>
      <c r="K320">
        <v>0.83689999999999998</v>
      </c>
      <c r="L320">
        <v>1.1000000000000001e-003</v>
      </c>
      <c r="M320">
        <v>1828</v>
      </c>
      <c r="N320">
        <v>5780</v>
      </c>
      <c r="O320" t="s">
        <v>704</v>
      </c>
      <c r="P320">
        <v>20.140000000000001</v>
      </c>
      <c r="Q320">
        <v>-3.3599999999999999</v>
      </c>
      <c r="R320">
        <v>18.5</v>
      </c>
      <c r="S320">
        <v>19</v>
      </c>
      <c r="T320">
        <v>56</v>
      </c>
      <c r="U320">
        <v>0.17730000000000001</v>
      </c>
      <c r="V320">
        <v>-0.16309999999999999</v>
      </c>
      <c r="W320">
        <v>1.1000000000000001e-003</v>
      </c>
      <c r="X320">
        <v>2592</v>
      </c>
    </row>
    <row r="321">
      <c r="A321" t="s">
        <v>72</v>
      </c>
      <c r="B321" t="s">
        <v>705</v>
      </c>
      <c r="C321" t="s">
        <v>72</v>
      </c>
      <c r="D321" t="s">
        <v>705</v>
      </c>
      <c r="E321">
        <v>219.24000000000001</v>
      </c>
      <c r="F321">
        <v>0</v>
      </c>
      <c r="G321">
        <v>216.90000000000001</v>
      </c>
      <c r="H321">
        <v>221</v>
      </c>
      <c r="I321">
        <v>0</v>
      </c>
      <c r="J321">
        <v>0.1724</v>
      </c>
      <c r="K321">
        <v>0.83220000000000005</v>
      </c>
      <c r="L321">
        <v>1.1999999999999999e-003</v>
      </c>
      <c r="M321">
        <v>829</v>
      </c>
      <c r="N321">
        <v>5785</v>
      </c>
      <c r="O321" t="s">
        <v>706</v>
      </c>
      <c r="P321">
        <v>20.649999999999999</v>
      </c>
      <c r="Q321">
        <v>-3.5</v>
      </c>
      <c r="R321">
        <v>19</v>
      </c>
      <c r="S321">
        <v>19.600000000000001</v>
      </c>
      <c r="T321">
        <v>3</v>
      </c>
      <c r="U321">
        <v>0.1764</v>
      </c>
      <c r="V321">
        <v>-0.1678</v>
      </c>
      <c r="W321">
        <v>1.1999999999999999e-003</v>
      </c>
      <c r="X321">
        <v>853</v>
      </c>
    </row>
    <row r="322">
      <c r="A322" t="s">
        <v>72</v>
      </c>
      <c r="B322" t="s">
        <v>707</v>
      </c>
      <c r="C322" t="s">
        <v>72</v>
      </c>
      <c r="D322" t="s">
        <v>707</v>
      </c>
      <c r="E322">
        <v>216.72</v>
      </c>
      <c r="F322">
        <v>2.6699999999999999</v>
      </c>
      <c r="G322">
        <v>212.5</v>
      </c>
      <c r="H322">
        <v>216.59999999999999</v>
      </c>
      <c r="I322">
        <v>5</v>
      </c>
      <c r="J322">
        <v>0.17150000000000001</v>
      </c>
      <c r="K322">
        <v>0.82740000000000002</v>
      </c>
      <c r="L322">
        <v>1.1999999999999999e-003</v>
      </c>
      <c r="M322">
        <v>1630</v>
      </c>
      <c r="N322">
        <v>5790</v>
      </c>
      <c r="O322" t="s">
        <v>708</v>
      </c>
      <c r="P322">
        <v>21.789999999999999</v>
      </c>
      <c r="Q322">
        <v>-3.0099999999999998</v>
      </c>
      <c r="R322">
        <v>19.600000000000001</v>
      </c>
      <c r="S322">
        <v>20.199999999999999</v>
      </c>
      <c r="T322">
        <v>67</v>
      </c>
      <c r="U322">
        <v>0.17549999999999999</v>
      </c>
      <c r="V322">
        <v>-0.1726</v>
      </c>
      <c r="W322">
        <v>1.1999999999999999e-003</v>
      </c>
      <c r="X322">
        <v>1994</v>
      </c>
    </row>
    <row r="323">
      <c r="A323" t="s">
        <v>72</v>
      </c>
      <c r="B323" t="s">
        <v>709</v>
      </c>
      <c r="C323" t="s">
        <v>72</v>
      </c>
      <c r="D323" t="s">
        <v>709</v>
      </c>
      <c r="E323">
        <v>215.81</v>
      </c>
      <c r="F323">
        <v>6.0599999999999996</v>
      </c>
      <c r="G323">
        <v>209</v>
      </c>
      <c r="H323">
        <v>212.30000000000001</v>
      </c>
      <c r="I323">
        <v>9</v>
      </c>
      <c r="J323">
        <v>0.17219999999999999</v>
      </c>
      <c r="K323">
        <v>0.82250000000000001</v>
      </c>
      <c r="L323">
        <v>1.1999999999999999e-003</v>
      </c>
      <c r="M323">
        <v>1659</v>
      </c>
      <c r="N323">
        <v>5795</v>
      </c>
      <c r="O323" t="s">
        <v>710</v>
      </c>
      <c r="P323">
        <v>21.300000000000001</v>
      </c>
      <c r="Q323">
        <v>-4.1500000000000004</v>
      </c>
      <c r="R323">
        <v>20.199999999999999</v>
      </c>
      <c r="S323">
        <v>20.800000000000001</v>
      </c>
      <c r="T323">
        <v>14</v>
      </c>
      <c r="U323">
        <v>0.17449999999999999</v>
      </c>
      <c r="V323">
        <v>-0.17749999999999999</v>
      </c>
      <c r="W323">
        <v>1.1999999999999999e-003</v>
      </c>
      <c r="X323">
        <v>1748</v>
      </c>
    </row>
    <row r="324">
      <c r="A324" t="s">
        <v>72</v>
      </c>
      <c r="B324" t="s">
        <v>711</v>
      </c>
      <c r="C324" t="s">
        <v>72</v>
      </c>
      <c r="D324" t="s">
        <v>711</v>
      </c>
      <c r="E324">
        <v>211.41</v>
      </c>
      <c r="F324">
        <v>6.0099999999999998</v>
      </c>
      <c r="G324">
        <v>205.19999999999999</v>
      </c>
      <c r="H324">
        <v>208.09999999999999</v>
      </c>
      <c r="I324">
        <v>44</v>
      </c>
      <c r="J324">
        <v>0.17249999999999999</v>
      </c>
      <c r="K324">
        <v>0.81740000000000002</v>
      </c>
      <c r="L324">
        <v>1.1999999999999999e-003</v>
      </c>
      <c r="M324">
        <v>46158</v>
      </c>
      <c r="N324">
        <v>5800</v>
      </c>
      <c r="O324" t="s">
        <v>712</v>
      </c>
      <c r="P324">
        <v>23.149999999999999</v>
      </c>
      <c r="Q324">
        <v>-0.46999999999999997</v>
      </c>
      <c r="R324">
        <v>20.899999999999999</v>
      </c>
      <c r="S324">
        <v>21.5</v>
      </c>
      <c r="T324">
        <v>852</v>
      </c>
      <c r="U324">
        <v>0.17369999999999999</v>
      </c>
      <c r="V324">
        <v>-0.18260000000000001</v>
      </c>
      <c r="W324">
        <v>1.1999999999999999e-003</v>
      </c>
      <c r="X324">
        <v>44715</v>
      </c>
    </row>
    <row r="325">
      <c r="A325" t="s">
        <v>72</v>
      </c>
      <c r="B325" t="s">
        <v>713</v>
      </c>
      <c r="C325" t="s">
        <v>72</v>
      </c>
      <c r="D325" t="s">
        <v>713</v>
      </c>
      <c r="E325">
        <v>212.19999999999999</v>
      </c>
      <c r="F325">
        <v>10.949999999999999</v>
      </c>
      <c r="G325">
        <v>200.40000000000001</v>
      </c>
      <c r="H325">
        <v>203.59999999999999</v>
      </c>
      <c r="I325">
        <v>10</v>
      </c>
      <c r="J325">
        <v>0.17019999999999999</v>
      </c>
      <c r="K325">
        <v>0.81210000000000004</v>
      </c>
      <c r="L325">
        <v>1.2999999999999999e-003</v>
      </c>
      <c r="M325">
        <v>3956</v>
      </c>
      <c r="N325">
        <v>5805</v>
      </c>
      <c r="O325" t="s">
        <v>714</v>
      </c>
      <c r="P325">
        <v>22.100000000000001</v>
      </c>
      <c r="Q325">
        <v>-4.8499999999999996</v>
      </c>
      <c r="R325">
        <v>21.600000000000001</v>
      </c>
      <c r="S325">
        <v>22.100000000000001</v>
      </c>
      <c r="T325">
        <v>10</v>
      </c>
      <c r="U325">
        <v>0.1726</v>
      </c>
      <c r="V325">
        <v>-0.18790000000000001</v>
      </c>
      <c r="W325">
        <v>1.2999999999999999e-003</v>
      </c>
      <c r="X325">
        <v>3439</v>
      </c>
    </row>
    <row r="326">
      <c r="A326" t="s">
        <v>72</v>
      </c>
      <c r="B326" t="s">
        <v>715</v>
      </c>
      <c r="C326" t="s">
        <v>72</v>
      </c>
      <c r="D326" t="s">
        <v>715</v>
      </c>
      <c r="E326">
        <v>187.25999999999999</v>
      </c>
      <c r="F326">
        <v>0</v>
      </c>
      <c r="G326">
        <v>196.09999999999999</v>
      </c>
      <c r="H326">
        <v>199.30000000000001</v>
      </c>
      <c r="I326">
        <v>0</v>
      </c>
      <c r="J326">
        <v>0.1696</v>
      </c>
      <c r="K326">
        <v>0.80669999999999997</v>
      </c>
      <c r="L326">
        <v>1.2999999999999999e-003</v>
      </c>
      <c r="M326">
        <v>7371</v>
      </c>
      <c r="N326">
        <v>5810</v>
      </c>
      <c r="O326" t="s">
        <v>716</v>
      </c>
      <c r="P326">
        <v>22.920000000000002</v>
      </c>
      <c r="Q326">
        <v>-4.7800000000000002</v>
      </c>
      <c r="R326">
        <v>22.300000000000001</v>
      </c>
      <c r="S326">
        <v>22.800000000000001</v>
      </c>
      <c r="T326">
        <v>7</v>
      </c>
      <c r="U326">
        <v>0.17169999999999999</v>
      </c>
      <c r="V326">
        <v>-0.1933</v>
      </c>
      <c r="W326">
        <v>1.2999999999999999e-003</v>
      </c>
      <c r="X326">
        <v>6137</v>
      </c>
    </row>
    <row r="327">
      <c r="A327" t="s">
        <v>72</v>
      </c>
      <c r="B327" t="s">
        <v>717</v>
      </c>
      <c r="C327" t="s">
        <v>72</v>
      </c>
      <c r="D327" t="s">
        <v>717</v>
      </c>
      <c r="E327">
        <v>184.33000000000001</v>
      </c>
      <c r="F327">
        <v>0</v>
      </c>
      <c r="G327">
        <v>191.80000000000001</v>
      </c>
      <c r="H327">
        <v>195</v>
      </c>
      <c r="I327">
        <v>0</v>
      </c>
      <c r="J327">
        <v>0.1686</v>
      </c>
      <c r="K327">
        <v>0.80120000000000002</v>
      </c>
      <c r="L327">
        <v>1.2999999999999999e-003</v>
      </c>
      <c r="M327">
        <v>5015</v>
      </c>
      <c r="N327">
        <v>5815</v>
      </c>
      <c r="O327" t="s">
        <v>718</v>
      </c>
      <c r="P327">
        <v>23.5</v>
      </c>
      <c r="Q327">
        <v>-4.9500000000000002</v>
      </c>
      <c r="R327">
        <v>22.899999999999999</v>
      </c>
      <c r="S327">
        <v>23.5</v>
      </c>
      <c r="T327">
        <v>83</v>
      </c>
      <c r="U327">
        <v>0.17069999999999999</v>
      </c>
      <c r="V327">
        <v>-0.1988</v>
      </c>
      <c r="W327">
        <v>1.2999999999999999e-003</v>
      </c>
      <c r="X327">
        <v>5379</v>
      </c>
    </row>
    <row r="328">
      <c r="A328" t="s">
        <v>72</v>
      </c>
      <c r="B328" t="s">
        <v>719</v>
      </c>
      <c r="C328" t="s">
        <v>72</v>
      </c>
      <c r="D328" t="s">
        <v>719</v>
      </c>
      <c r="E328">
        <v>194.72</v>
      </c>
      <c r="F328">
        <v>6.1200000000000001</v>
      </c>
      <c r="G328">
        <v>187.5</v>
      </c>
      <c r="H328">
        <v>190.80000000000001</v>
      </c>
      <c r="I328">
        <v>5</v>
      </c>
      <c r="J328">
        <v>0.1678</v>
      </c>
      <c r="K328">
        <v>0.79549999999999998</v>
      </c>
      <c r="L328">
        <v>1.4e-003</v>
      </c>
      <c r="M328">
        <v>5290</v>
      </c>
      <c r="N328">
        <v>5820</v>
      </c>
      <c r="O328" t="s">
        <v>720</v>
      </c>
      <c r="P328">
        <v>25.07</v>
      </c>
      <c r="Q328">
        <v>-4.1799999999999997</v>
      </c>
      <c r="R328">
        <v>23.699999999999999</v>
      </c>
      <c r="S328">
        <v>24.199999999999999</v>
      </c>
      <c r="T328">
        <v>60</v>
      </c>
      <c r="U328">
        <v>0.16969999999999999</v>
      </c>
      <c r="V328">
        <v>-0.20449999999999999</v>
      </c>
      <c r="W328">
        <v>1.4e-003</v>
      </c>
      <c r="X328">
        <v>5333</v>
      </c>
    </row>
    <row r="329">
      <c r="A329" t="s">
        <v>72</v>
      </c>
      <c r="B329" t="s">
        <v>721</v>
      </c>
      <c r="C329" t="s">
        <v>72</v>
      </c>
      <c r="D329" t="s">
        <v>721</v>
      </c>
      <c r="E329">
        <v>193.19999999999999</v>
      </c>
      <c r="F329">
        <v>-5.5499999999999998</v>
      </c>
      <c r="G329">
        <v>183.30000000000001</v>
      </c>
      <c r="H329">
        <v>186.5</v>
      </c>
      <c r="I329">
        <v>35</v>
      </c>
      <c r="J329">
        <v>0.16650000000000001</v>
      </c>
      <c r="K329">
        <v>0.78959999999999997</v>
      </c>
      <c r="L329">
        <v>1.4e-003</v>
      </c>
      <c r="M329">
        <v>8752</v>
      </c>
      <c r="N329">
        <v>5825</v>
      </c>
      <c r="O329" t="s">
        <v>722</v>
      </c>
      <c r="P329">
        <v>25.600000000000001</v>
      </c>
      <c r="Q329">
        <v>-4.4500000000000002</v>
      </c>
      <c r="R329">
        <v>24.399999999999999</v>
      </c>
      <c r="S329">
        <v>25</v>
      </c>
      <c r="T329">
        <v>1213</v>
      </c>
      <c r="U329">
        <v>0.16889999999999999</v>
      </c>
      <c r="V329">
        <v>-0.2104</v>
      </c>
      <c r="W329">
        <v>1.4e-003</v>
      </c>
      <c r="X329">
        <v>7794</v>
      </c>
    </row>
    <row r="330">
      <c r="A330" t="s">
        <v>72</v>
      </c>
      <c r="B330" t="s">
        <v>723</v>
      </c>
      <c r="C330" t="s">
        <v>72</v>
      </c>
      <c r="D330" t="s">
        <v>723</v>
      </c>
      <c r="E330">
        <v>186.52000000000001</v>
      </c>
      <c r="F330">
        <v>6.2199999999999998</v>
      </c>
      <c r="G330">
        <v>179.09999999999999</v>
      </c>
      <c r="H330">
        <v>182.30000000000001</v>
      </c>
      <c r="I330">
        <v>5</v>
      </c>
      <c r="J330">
        <v>0.16589999999999999</v>
      </c>
      <c r="K330">
        <v>0.78359999999999996</v>
      </c>
      <c r="L330">
        <v>1.4e-003</v>
      </c>
      <c r="M330">
        <v>5776</v>
      </c>
      <c r="N330">
        <v>5830</v>
      </c>
      <c r="O330" t="s">
        <v>724</v>
      </c>
      <c r="P330">
        <v>26.57</v>
      </c>
      <c r="Q330">
        <v>-4.3799999999999999</v>
      </c>
      <c r="R330">
        <v>25.199999999999999</v>
      </c>
      <c r="S330">
        <v>25.800000000000001</v>
      </c>
      <c r="T330">
        <v>13</v>
      </c>
      <c r="U330">
        <v>0.16800000000000001</v>
      </c>
      <c r="V330">
        <v>-0.21640000000000001</v>
      </c>
      <c r="W330">
        <v>1.4e-003</v>
      </c>
      <c r="X330">
        <v>5803</v>
      </c>
    </row>
    <row r="331">
      <c r="A331" t="s">
        <v>72</v>
      </c>
      <c r="B331" t="s">
        <v>725</v>
      </c>
      <c r="C331" t="s">
        <v>72</v>
      </c>
      <c r="D331" t="s">
        <v>725</v>
      </c>
      <c r="E331">
        <v>181.81999999999999</v>
      </c>
      <c r="F331">
        <v>5.6200000000000001</v>
      </c>
      <c r="G331">
        <v>174.90000000000001</v>
      </c>
      <c r="H331">
        <v>178.19999999999999</v>
      </c>
      <c r="I331">
        <v>5</v>
      </c>
      <c r="J331">
        <v>0.1651</v>
      </c>
      <c r="K331">
        <v>0.77749999999999997</v>
      </c>
      <c r="L331">
        <v>1.5e-003</v>
      </c>
      <c r="M331">
        <v>1957</v>
      </c>
      <c r="N331">
        <v>5835</v>
      </c>
      <c r="O331" t="s">
        <v>726</v>
      </c>
      <c r="P331">
        <v>26.899999999999999</v>
      </c>
      <c r="Q331">
        <v>-4.9000000000000004</v>
      </c>
      <c r="R331">
        <v>26</v>
      </c>
      <c r="S331">
        <v>26.600000000000001</v>
      </c>
      <c r="T331">
        <v>59</v>
      </c>
      <c r="U331">
        <v>0.1671</v>
      </c>
      <c r="V331">
        <v>-0.2225</v>
      </c>
      <c r="W331">
        <v>1.5e-003</v>
      </c>
      <c r="X331">
        <v>2170</v>
      </c>
    </row>
    <row r="332">
      <c r="A332" t="s">
        <v>72</v>
      </c>
      <c r="B332" t="s">
        <v>727</v>
      </c>
      <c r="C332" t="s">
        <v>72</v>
      </c>
      <c r="D332" t="s">
        <v>727</v>
      </c>
      <c r="E332">
        <v>181.84</v>
      </c>
      <c r="F332">
        <v>9.7400000000000002</v>
      </c>
      <c r="G332">
        <v>170.69999999999999</v>
      </c>
      <c r="H332">
        <v>173.90000000000001</v>
      </c>
      <c r="I332">
        <v>1</v>
      </c>
      <c r="J332">
        <v>0.16400000000000001</v>
      </c>
      <c r="K332">
        <v>0.77110000000000001</v>
      </c>
      <c r="L332">
        <v>1.5e-003</v>
      </c>
      <c r="M332">
        <v>1356</v>
      </c>
      <c r="N332">
        <v>5840</v>
      </c>
      <c r="O332" t="s">
        <v>728</v>
      </c>
      <c r="P332">
        <v>28.219999999999999</v>
      </c>
      <c r="Q332">
        <v>-4.5300000000000002</v>
      </c>
      <c r="R332">
        <v>26.800000000000001</v>
      </c>
      <c r="S332">
        <v>27.5</v>
      </c>
      <c r="T332">
        <v>776</v>
      </c>
      <c r="U332">
        <v>0.1661</v>
      </c>
      <c r="V332">
        <v>-0.22889999999999999</v>
      </c>
      <c r="W332">
        <v>1.5e-003</v>
      </c>
      <c r="X332">
        <v>3061</v>
      </c>
    </row>
    <row r="333">
      <c r="A333" t="s">
        <v>72</v>
      </c>
      <c r="B333" t="s">
        <v>729</v>
      </c>
      <c r="C333" t="s">
        <v>72</v>
      </c>
      <c r="D333" t="s">
        <v>729</v>
      </c>
      <c r="E333">
        <v>107.83</v>
      </c>
      <c r="F333">
        <v>0</v>
      </c>
      <c r="G333">
        <v>166.59999999999999</v>
      </c>
      <c r="H333">
        <v>169.90000000000001</v>
      </c>
      <c r="I333">
        <v>0</v>
      </c>
      <c r="J333">
        <v>0.1633</v>
      </c>
      <c r="K333">
        <v>0.76459999999999995</v>
      </c>
      <c r="L333">
        <v>1.5e-003</v>
      </c>
      <c r="M333">
        <v>879</v>
      </c>
      <c r="N333">
        <v>5845</v>
      </c>
      <c r="O333" t="s">
        <v>730</v>
      </c>
      <c r="P333">
        <v>29.710000000000001</v>
      </c>
      <c r="Q333">
        <v>-3.9399999999999999</v>
      </c>
      <c r="R333">
        <v>27.600000000000001</v>
      </c>
      <c r="S333">
        <v>28.300000000000001</v>
      </c>
      <c r="T333">
        <v>2</v>
      </c>
      <c r="U333">
        <v>0.1651</v>
      </c>
      <c r="V333">
        <v>-0.2354</v>
      </c>
      <c r="W333">
        <v>1.5e-003</v>
      </c>
      <c r="X333">
        <v>1162</v>
      </c>
    </row>
    <row r="334">
      <c r="A334" t="s">
        <v>72</v>
      </c>
      <c r="B334" t="s">
        <v>731</v>
      </c>
      <c r="C334" t="s">
        <v>72</v>
      </c>
      <c r="D334" t="s">
        <v>731</v>
      </c>
      <c r="E334">
        <v>168</v>
      </c>
      <c r="F334">
        <v>-1.1100000000000001</v>
      </c>
      <c r="G334">
        <v>162.40000000000001</v>
      </c>
      <c r="H334">
        <v>165.59999999999999</v>
      </c>
      <c r="I334">
        <v>9</v>
      </c>
      <c r="J334">
        <v>0.16200000000000001</v>
      </c>
      <c r="K334">
        <v>0.75800000000000001</v>
      </c>
      <c r="L334">
        <v>1.6000000000000001e-003</v>
      </c>
      <c r="M334">
        <v>25275</v>
      </c>
      <c r="N334">
        <v>5850</v>
      </c>
      <c r="O334" t="s">
        <v>732</v>
      </c>
      <c r="P334">
        <v>31.300000000000001</v>
      </c>
      <c r="Q334">
        <v>0.90000000000000002</v>
      </c>
      <c r="R334">
        <v>28.600000000000001</v>
      </c>
      <c r="S334">
        <v>29.199999999999999</v>
      </c>
      <c r="T334">
        <v>758</v>
      </c>
      <c r="U334">
        <v>0.16420000000000001</v>
      </c>
      <c r="V334">
        <v>-0.24199999999999999</v>
      </c>
      <c r="W334">
        <v>1.6000000000000001e-003</v>
      </c>
      <c r="X334">
        <v>25083</v>
      </c>
    </row>
    <row r="335">
      <c r="A335" t="s">
        <v>72</v>
      </c>
      <c r="B335" t="s">
        <v>733</v>
      </c>
      <c r="C335" t="s">
        <v>72</v>
      </c>
      <c r="D335" t="s">
        <v>733</v>
      </c>
      <c r="E335">
        <v>157.65000000000001</v>
      </c>
      <c r="F335">
        <v>0</v>
      </c>
      <c r="G335">
        <v>158.40000000000001</v>
      </c>
      <c r="H335">
        <v>161.69999999999999</v>
      </c>
      <c r="I335">
        <v>0</v>
      </c>
      <c r="J335">
        <v>0.16139999999999999</v>
      </c>
      <c r="K335">
        <v>0.75109999999999999</v>
      </c>
      <c r="L335">
        <v>1.6000000000000001e-003</v>
      </c>
      <c r="M335">
        <v>4191</v>
      </c>
      <c r="N335">
        <v>5855</v>
      </c>
      <c r="O335" t="s">
        <v>734</v>
      </c>
      <c r="P335">
        <v>30.699999999999999</v>
      </c>
      <c r="Q335">
        <v>-4.9000000000000004</v>
      </c>
      <c r="R335">
        <v>29.5</v>
      </c>
      <c r="S335">
        <v>30.100000000000001</v>
      </c>
      <c r="T335">
        <v>20</v>
      </c>
      <c r="U335">
        <v>0.16320000000000001</v>
      </c>
      <c r="V335">
        <v>-0.24890000000000001</v>
      </c>
      <c r="W335">
        <v>1.6000000000000001e-003</v>
      </c>
      <c r="X335">
        <v>4102</v>
      </c>
    </row>
    <row r="336">
      <c r="A336" t="s">
        <v>72</v>
      </c>
      <c r="B336" t="s">
        <v>735</v>
      </c>
      <c r="C336" t="s">
        <v>72</v>
      </c>
      <c r="D336" t="s">
        <v>735</v>
      </c>
      <c r="E336">
        <v>158.27000000000001</v>
      </c>
      <c r="F336">
        <v>2.3199999999999998</v>
      </c>
      <c r="G336">
        <v>154.40000000000001</v>
      </c>
      <c r="H336">
        <v>157.69999999999999</v>
      </c>
      <c r="I336">
        <v>16</v>
      </c>
      <c r="J336">
        <v>0.16039999999999999</v>
      </c>
      <c r="K336">
        <v>0.74409999999999998</v>
      </c>
      <c r="L336">
        <v>1.6000000000000001e-003</v>
      </c>
      <c r="M336">
        <v>3615</v>
      </c>
      <c r="N336">
        <v>5860</v>
      </c>
      <c r="O336" t="s">
        <v>736</v>
      </c>
      <c r="P336">
        <v>32.799999999999997</v>
      </c>
      <c r="Q336">
        <v>-3.8500000000000001</v>
      </c>
      <c r="R336">
        <v>30.399999999999999</v>
      </c>
      <c r="S336">
        <v>31.100000000000001</v>
      </c>
      <c r="T336">
        <v>38</v>
      </c>
      <c r="U336">
        <v>0.1623</v>
      </c>
      <c r="V336">
        <v>-0.25590000000000002</v>
      </c>
      <c r="W336">
        <v>1.6000000000000001e-003</v>
      </c>
      <c r="X336">
        <v>3756</v>
      </c>
    </row>
    <row r="337">
      <c r="A337" t="s">
        <v>72</v>
      </c>
      <c r="B337" t="s">
        <v>737</v>
      </c>
      <c r="C337" t="s">
        <v>72</v>
      </c>
      <c r="D337" t="s">
        <v>737</v>
      </c>
      <c r="E337">
        <v>161.88</v>
      </c>
      <c r="F337">
        <v>9.7799999999999994</v>
      </c>
      <c r="G337">
        <v>150.09999999999999</v>
      </c>
      <c r="H337">
        <v>153.5</v>
      </c>
      <c r="I337">
        <v>1</v>
      </c>
      <c r="J337">
        <v>0.1595</v>
      </c>
      <c r="K337">
        <v>0.7369</v>
      </c>
      <c r="L337">
        <v>1.6000000000000001e-003</v>
      </c>
      <c r="M337">
        <v>3537</v>
      </c>
      <c r="N337">
        <v>5865</v>
      </c>
      <c r="O337" t="s">
        <v>738</v>
      </c>
      <c r="P337">
        <v>32.07</v>
      </c>
      <c r="Q337">
        <v>-5.6299999999999999</v>
      </c>
      <c r="R337">
        <v>31.399999999999999</v>
      </c>
      <c r="S337">
        <v>32.100000000000001</v>
      </c>
      <c r="T337">
        <v>2</v>
      </c>
      <c r="U337">
        <v>0.1615</v>
      </c>
      <c r="V337">
        <v>-0.2631</v>
      </c>
      <c r="W337">
        <v>1.6000000000000001e-003</v>
      </c>
      <c r="X337">
        <v>3227</v>
      </c>
    </row>
    <row r="338">
      <c r="A338" t="s">
        <v>72</v>
      </c>
      <c r="B338" t="s">
        <v>739</v>
      </c>
      <c r="C338" t="s">
        <v>72</v>
      </c>
      <c r="D338" t="s">
        <v>739</v>
      </c>
      <c r="E338">
        <v>151.12</v>
      </c>
      <c r="F338">
        <v>2.9700000000000002</v>
      </c>
      <c r="G338">
        <v>146.40000000000001</v>
      </c>
      <c r="H338">
        <v>149.69999999999999</v>
      </c>
      <c r="I338">
        <v>1</v>
      </c>
      <c r="J338">
        <v>0.1588</v>
      </c>
      <c r="K338">
        <v>0.72950000000000004</v>
      </c>
      <c r="L338">
        <v>1.6999999999999999e-003</v>
      </c>
      <c r="M338">
        <v>2714</v>
      </c>
      <c r="N338">
        <v>5870</v>
      </c>
      <c r="O338" t="s">
        <v>740</v>
      </c>
      <c r="P338">
        <v>34.899999999999999</v>
      </c>
      <c r="Q338">
        <v>-3.8999999999999999</v>
      </c>
      <c r="R338">
        <v>32.399999999999999</v>
      </c>
      <c r="S338">
        <v>33.100000000000001</v>
      </c>
      <c r="T338">
        <v>20</v>
      </c>
      <c r="U338">
        <v>0.1605</v>
      </c>
      <c r="V338">
        <v>-0.27050000000000002</v>
      </c>
      <c r="W338">
        <v>1.6999999999999999e-003</v>
      </c>
      <c r="X338">
        <v>3678</v>
      </c>
    </row>
    <row r="339">
      <c r="A339" t="s">
        <v>72</v>
      </c>
      <c r="B339" t="s">
        <v>741</v>
      </c>
      <c r="C339" t="s">
        <v>72</v>
      </c>
      <c r="D339" t="s">
        <v>741</v>
      </c>
      <c r="E339">
        <v>144.34</v>
      </c>
      <c r="F339">
        <v>0.28999999999999998</v>
      </c>
      <c r="G339">
        <v>142.30000000000001</v>
      </c>
      <c r="H339">
        <v>145.69999999999999</v>
      </c>
      <c r="I339">
        <v>20</v>
      </c>
      <c r="J339">
        <v>0.15770000000000001</v>
      </c>
      <c r="K339">
        <v>0.72189999999999999</v>
      </c>
      <c r="L339">
        <v>1.6999999999999999e-003</v>
      </c>
      <c r="M339">
        <v>8216</v>
      </c>
      <c r="N339">
        <v>5875</v>
      </c>
      <c r="O339" t="s">
        <v>742</v>
      </c>
      <c r="P339">
        <v>36</v>
      </c>
      <c r="Q339">
        <v>-3.8999999999999999</v>
      </c>
      <c r="R339">
        <v>33.5</v>
      </c>
      <c r="S339">
        <v>34.100000000000001</v>
      </c>
      <c r="T339">
        <v>169</v>
      </c>
      <c r="U339">
        <v>0.15959999999999999</v>
      </c>
      <c r="V339">
        <v>-0.27810000000000001</v>
      </c>
      <c r="W339">
        <v>1.6999999999999999e-003</v>
      </c>
      <c r="X339">
        <v>8759</v>
      </c>
    </row>
    <row r="340">
      <c r="A340" t="s">
        <v>72</v>
      </c>
      <c r="B340" t="s">
        <v>743</v>
      </c>
      <c r="C340" t="s">
        <v>72</v>
      </c>
      <c r="D340" t="s">
        <v>743</v>
      </c>
      <c r="E340">
        <v>148.28</v>
      </c>
      <c r="F340">
        <v>8.0299999999999994</v>
      </c>
      <c r="G340">
        <v>138.30000000000001</v>
      </c>
      <c r="H340">
        <v>141.80000000000001</v>
      </c>
      <c r="I340">
        <v>13</v>
      </c>
      <c r="J340">
        <v>0.157</v>
      </c>
      <c r="K340">
        <v>0.71419999999999995</v>
      </c>
      <c r="L340">
        <v>1.8e-003</v>
      </c>
      <c r="M340">
        <v>4434</v>
      </c>
      <c r="N340">
        <v>5880</v>
      </c>
      <c r="O340" t="s">
        <v>744</v>
      </c>
      <c r="P340">
        <v>35.060000000000002</v>
      </c>
      <c r="Q340">
        <v>-5.9900000000000002</v>
      </c>
      <c r="R340">
        <v>34.5</v>
      </c>
      <c r="S340">
        <v>35.200000000000003</v>
      </c>
      <c r="T340">
        <v>14</v>
      </c>
      <c r="U340">
        <v>0.15870000000000001</v>
      </c>
      <c r="V340">
        <v>-0.2858</v>
      </c>
      <c r="W340">
        <v>1.8e-003</v>
      </c>
      <c r="X340">
        <v>5297</v>
      </c>
    </row>
    <row r="341">
      <c r="A341" t="s">
        <v>72</v>
      </c>
      <c r="B341" t="s">
        <v>745</v>
      </c>
      <c r="C341" t="s">
        <v>72</v>
      </c>
      <c r="D341" t="s">
        <v>745</v>
      </c>
      <c r="E341">
        <v>139.47999999999999</v>
      </c>
      <c r="F341">
        <v>3.0299999999999998</v>
      </c>
      <c r="G341">
        <v>134.69999999999999</v>
      </c>
      <c r="H341">
        <v>137.90000000000001</v>
      </c>
      <c r="I341">
        <v>5</v>
      </c>
      <c r="J341">
        <v>0.15609999999999999</v>
      </c>
      <c r="K341">
        <v>0.70620000000000005</v>
      </c>
      <c r="L341">
        <v>1.8e-003</v>
      </c>
      <c r="M341">
        <v>2648</v>
      </c>
      <c r="N341">
        <v>5885</v>
      </c>
      <c r="O341" t="s">
        <v>746</v>
      </c>
      <c r="P341">
        <v>36</v>
      </c>
      <c r="Q341">
        <v>-6.25</v>
      </c>
      <c r="R341">
        <v>35.700000000000003</v>
      </c>
      <c r="S341">
        <v>36.299999999999997</v>
      </c>
      <c r="T341">
        <v>6</v>
      </c>
      <c r="U341">
        <v>0.1578</v>
      </c>
      <c r="V341">
        <v>-0.29380000000000001</v>
      </c>
      <c r="W341">
        <v>1.8e-003</v>
      </c>
      <c r="X341">
        <v>3911</v>
      </c>
    </row>
    <row r="342">
      <c r="A342" t="s">
        <v>72</v>
      </c>
      <c r="B342" t="s">
        <v>747</v>
      </c>
      <c r="C342" t="s">
        <v>72</v>
      </c>
      <c r="D342" t="s">
        <v>747</v>
      </c>
      <c r="E342">
        <v>139.65000000000001</v>
      </c>
      <c r="F342">
        <v>6.9000000000000004</v>
      </c>
      <c r="G342">
        <v>130.69999999999999</v>
      </c>
      <c r="H342">
        <v>134.09999999999999</v>
      </c>
      <c r="I342">
        <v>16</v>
      </c>
      <c r="J342">
        <v>0.155</v>
      </c>
      <c r="K342">
        <v>0.69810000000000005</v>
      </c>
      <c r="L342">
        <v>1.8e-003</v>
      </c>
      <c r="M342">
        <v>3910</v>
      </c>
      <c r="N342">
        <v>5890</v>
      </c>
      <c r="O342" t="s">
        <v>748</v>
      </c>
      <c r="P342">
        <v>40.649999999999999</v>
      </c>
      <c r="Q342">
        <v>-2.8500000000000001</v>
      </c>
      <c r="R342">
        <v>36.799999999999997</v>
      </c>
      <c r="S342">
        <v>37.5</v>
      </c>
      <c r="T342">
        <v>84</v>
      </c>
      <c r="U342">
        <v>0.15679999999999999</v>
      </c>
      <c r="V342">
        <v>-0.3019</v>
      </c>
      <c r="W342">
        <v>1.8e-003</v>
      </c>
      <c r="X342">
        <v>5284</v>
      </c>
    </row>
    <row r="343">
      <c r="A343" t="s">
        <v>72</v>
      </c>
      <c r="B343" t="s">
        <v>749</v>
      </c>
      <c r="C343" t="s">
        <v>72</v>
      </c>
      <c r="D343" t="s">
        <v>749</v>
      </c>
      <c r="E343">
        <v>131.30000000000001</v>
      </c>
      <c r="F343">
        <v>2.3500000000000001</v>
      </c>
      <c r="G343">
        <v>126.8</v>
      </c>
      <c r="H343">
        <v>130.19999999999999</v>
      </c>
      <c r="I343">
        <v>14</v>
      </c>
      <c r="J343">
        <v>0.15429999999999999</v>
      </c>
      <c r="K343">
        <v>0.68979999999999997</v>
      </c>
      <c r="L343">
        <v>1.8e-003</v>
      </c>
      <c r="M343">
        <v>2914</v>
      </c>
      <c r="N343">
        <v>5895</v>
      </c>
      <c r="O343" t="s">
        <v>750</v>
      </c>
      <c r="P343">
        <v>44.719999999999999</v>
      </c>
      <c r="Q343">
        <v>0</v>
      </c>
      <c r="R343">
        <v>38</v>
      </c>
      <c r="S343">
        <v>38.700000000000003</v>
      </c>
      <c r="T343">
        <v>0</v>
      </c>
      <c r="U343">
        <v>0.15590000000000001</v>
      </c>
      <c r="V343">
        <v>-0.31019999999999998</v>
      </c>
      <c r="W343">
        <v>1.8e-003</v>
      </c>
      <c r="X343">
        <v>2716</v>
      </c>
    </row>
    <row r="344">
      <c r="A344" t="s">
        <v>72</v>
      </c>
      <c r="B344" t="s">
        <v>751</v>
      </c>
      <c r="C344" t="s">
        <v>72</v>
      </c>
      <c r="D344" t="s">
        <v>751</v>
      </c>
      <c r="E344">
        <v>124.04000000000001</v>
      </c>
      <c r="F344">
        <v>-1.3100000000000001</v>
      </c>
      <c r="G344">
        <v>123.3</v>
      </c>
      <c r="H344">
        <v>126</v>
      </c>
      <c r="I344">
        <v>664</v>
      </c>
      <c r="J344">
        <v>0.15279999999999999</v>
      </c>
      <c r="K344">
        <v>0.68130000000000002</v>
      </c>
      <c r="L344">
        <v>1.9e-003</v>
      </c>
      <c r="M344">
        <v>53747</v>
      </c>
      <c r="N344">
        <v>5900</v>
      </c>
      <c r="O344" t="s">
        <v>752</v>
      </c>
      <c r="P344">
        <v>43</v>
      </c>
      <c r="Q344">
        <v>-2.9700000000000002</v>
      </c>
      <c r="R344">
        <v>39.200000000000003</v>
      </c>
      <c r="S344">
        <v>39.899999999999999</v>
      </c>
      <c r="T344">
        <v>3212</v>
      </c>
      <c r="U344">
        <v>0.155</v>
      </c>
      <c r="V344">
        <v>-0.31869999999999998</v>
      </c>
      <c r="W344">
        <v>1.9e-003</v>
      </c>
      <c r="X344">
        <v>50137</v>
      </c>
    </row>
    <row r="345">
      <c r="A345" t="s">
        <v>72</v>
      </c>
      <c r="B345" t="s">
        <v>753</v>
      </c>
      <c r="C345" t="s">
        <v>72</v>
      </c>
      <c r="D345" t="s">
        <v>753</v>
      </c>
      <c r="E345">
        <v>119.8</v>
      </c>
      <c r="F345">
        <v>-1.8500000000000001</v>
      </c>
      <c r="G345">
        <v>119.59999999999999</v>
      </c>
      <c r="H345">
        <v>122.8</v>
      </c>
      <c r="I345">
        <v>99</v>
      </c>
      <c r="J345">
        <v>0.15260000000000001</v>
      </c>
      <c r="K345">
        <v>0.67259999999999998</v>
      </c>
      <c r="L345">
        <v>1.9e-003</v>
      </c>
      <c r="M345">
        <v>9191</v>
      </c>
      <c r="N345">
        <v>5905</v>
      </c>
      <c r="O345" t="s">
        <v>754</v>
      </c>
      <c r="P345">
        <v>41.619999999999997</v>
      </c>
      <c r="Q345">
        <v>-5.7800000000000002</v>
      </c>
      <c r="R345">
        <v>40.5</v>
      </c>
      <c r="S345">
        <v>41.200000000000003</v>
      </c>
      <c r="T345">
        <v>50</v>
      </c>
      <c r="U345">
        <v>0.15409999999999999</v>
      </c>
      <c r="V345">
        <v>-0.32740000000000002</v>
      </c>
      <c r="W345">
        <v>1.9e-003</v>
      </c>
      <c r="X345">
        <v>7034</v>
      </c>
    </row>
    <row r="346">
      <c r="A346" t="s">
        <v>72</v>
      </c>
      <c r="B346" t="s">
        <v>755</v>
      </c>
      <c r="C346" t="s">
        <v>72</v>
      </c>
      <c r="D346" t="s">
        <v>755</v>
      </c>
      <c r="E346">
        <v>120.68000000000001</v>
      </c>
      <c r="F346">
        <v>2.6299999999999999</v>
      </c>
      <c r="G346">
        <v>115.7</v>
      </c>
      <c r="H346">
        <v>119.2</v>
      </c>
      <c r="I346">
        <v>54</v>
      </c>
      <c r="J346">
        <v>0.1515</v>
      </c>
      <c r="K346">
        <v>0.66369999999999996</v>
      </c>
      <c r="L346">
        <v>1.9e-003</v>
      </c>
      <c r="M346">
        <v>9756</v>
      </c>
      <c r="N346">
        <v>5910</v>
      </c>
      <c r="O346" t="s">
        <v>756</v>
      </c>
      <c r="P346">
        <v>44.950000000000003</v>
      </c>
      <c r="Q346">
        <v>-3.8500000000000001</v>
      </c>
      <c r="R346">
        <v>41.799999999999997</v>
      </c>
      <c r="S346">
        <v>42.5</v>
      </c>
      <c r="T346">
        <v>55</v>
      </c>
      <c r="U346">
        <v>0.15310000000000001</v>
      </c>
      <c r="V346">
        <v>-0.33629999999999999</v>
      </c>
      <c r="W346">
        <v>1.9e-003</v>
      </c>
      <c r="X346">
        <v>8593</v>
      </c>
    </row>
    <row r="347">
      <c r="A347" t="s">
        <v>72</v>
      </c>
      <c r="B347" t="s">
        <v>757</v>
      </c>
      <c r="C347" t="s">
        <v>72</v>
      </c>
      <c r="D347" t="s">
        <v>757</v>
      </c>
      <c r="E347">
        <v>118.3</v>
      </c>
      <c r="F347">
        <v>3.7000000000000002</v>
      </c>
      <c r="G347">
        <v>112.09999999999999</v>
      </c>
      <c r="H347">
        <v>115.5</v>
      </c>
      <c r="I347">
        <v>8</v>
      </c>
      <c r="J347">
        <v>0.15060000000000001</v>
      </c>
      <c r="K347">
        <v>0.65469999999999995</v>
      </c>
      <c r="L347">
        <v>2.e-003</v>
      </c>
      <c r="M347">
        <v>7822</v>
      </c>
      <c r="N347">
        <v>5915</v>
      </c>
      <c r="O347" t="s">
        <v>758</v>
      </c>
      <c r="P347">
        <v>44.229999999999997</v>
      </c>
      <c r="Q347">
        <v>-5.9699999999999998</v>
      </c>
      <c r="R347">
        <v>43.200000000000003</v>
      </c>
      <c r="S347">
        <v>43.899999999999999</v>
      </c>
      <c r="T347">
        <v>11</v>
      </c>
      <c r="U347">
        <v>0.15240000000000001</v>
      </c>
      <c r="V347">
        <v>-0.3453</v>
      </c>
      <c r="W347">
        <v>2.e-003</v>
      </c>
      <c r="X347">
        <v>7770</v>
      </c>
    </row>
    <row r="348">
      <c r="A348" t="s">
        <v>72</v>
      </c>
      <c r="B348" t="s">
        <v>759</v>
      </c>
      <c r="C348" t="s">
        <v>72</v>
      </c>
      <c r="D348" t="s">
        <v>759</v>
      </c>
      <c r="E348">
        <v>119.40000000000001</v>
      </c>
      <c r="F348">
        <v>8.3499999999999996</v>
      </c>
      <c r="G348">
        <v>108.5</v>
      </c>
      <c r="H348">
        <v>111.90000000000001</v>
      </c>
      <c r="I348">
        <v>47</v>
      </c>
      <c r="J348">
        <v>0.1497</v>
      </c>
      <c r="K348">
        <v>0.64539999999999997</v>
      </c>
      <c r="L348">
        <v>2.e-003</v>
      </c>
      <c r="M348">
        <v>13614</v>
      </c>
      <c r="N348">
        <v>5920</v>
      </c>
      <c r="O348" t="s">
        <v>760</v>
      </c>
      <c r="P348">
        <v>45.25</v>
      </c>
      <c r="Q348">
        <v>-6.4500000000000002</v>
      </c>
      <c r="R348">
        <v>44.600000000000001</v>
      </c>
      <c r="S348">
        <v>45.299999999999997</v>
      </c>
      <c r="T348">
        <v>374</v>
      </c>
      <c r="U348">
        <v>0.1515</v>
      </c>
      <c r="V348">
        <v>-0.35460000000000003</v>
      </c>
      <c r="W348">
        <v>2.e-003</v>
      </c>
      <c r="X348">
        <v>7423</v>
      </c>
    </row>
    <row r="349">
      <c r="A349" t="s">
        <v>72</v>
      </c>
      <c r="B349" t="s">
        <v>761</v>
      </c>
      <c r="C349" t="s">
        <v>72</v>
      </c>
      <c r="D349" t="s">
        <v>761</v>
      </c>
      <c r="E349">
        <v>115.93000000000001</v>
      </c>
      <c r="F349">
        <v>8.3800000000000008</v>
      </c>
      <c r="G349">
        <v>105.59999999999999</v>
      </c>
      <c r="H349">
        <v>108.40000000000001</v>
      </c>
      <c r="I349">
        <v>7</v>
      </c>
      <c r="J349">
        <v>0.14960000000000001</v>
      </c>
      <c r="K349">
        <v>0.63600000000000001</v>
      </c>
      <c r="L349">
        <v>2.e-003</v>
      </c>
      <c r="M349">
        <v>9313</v>
      </c>
      <c r="N349">
        <v>5925</v>
      </c>
      <c r="O349" t="s">
        <v>762</v>
      </c>
      <c r="P349">
        <v>48.600000000000001</v>
      </c>
      <c r="Q349">
        <v>-4.5999999999999996</v>
      </c>
      <c r="R349">
        <v>46</v>
      </c>
      <c r="S349">
        <v>46.799999999999997</v>
      </c>
      <c r="T349">
        <v>351</v>
      </c>
      <c r="U349">
        <v>0.15060000000000001</v>
      </c>
      <c r="V349">
        <v>-0.36399999999999999</v>
      </c>
      <c r="W349">
        <v>2.e-003</v>
      </c>
      <c r="X349">
        <v>11435</v>
      </c>
    </row>
    <row r="350">
      <c r="A350" t="s">
        <v>72</v>
      </c>
      <c r="B350" t="s">
        <v>763</v>
      </c>
      <c r="C350" t="s">
        <v>72</v>
      </c>
      <c r="D350" t="s">
        <v>763</v>
      </c>
      <c r="E350">
        <v>111.65000000000001</v>
      </c>
      <c r="F350">
        <v>-1.1200000000000001</v>
      </c>
      <c r="G350">
        <v>102</v>
      </c>
      <c r="H350">
        <v>104.90000000000001</v>
      </c>
      <c r="I350">
        <v>3</v>
      </c>
      <c r="J350">
        <v>0.14860000000000001</v>
      </c>
      <c r="K350">
        <v>0.62629999999999997</v>
      </c>
      <c r="L350">
        <v>2.0999999999999999e-003</v>
      </c>
      <c r="M350">
        <v>6279</v>
      </c>
      <c r="N350">
        <v>5930</v>
      </c>
      <c r="O350" t="s">
        <v>764</v>
      </c>
      <c r="P350">
        <v>51.909999999999997</v>
      </c>
      <c r="Q350">
        <v>-2.8900000000000001</v>
      </c>
      <c r="R350">
        <v>47.600000000000001</v>
      </c>
      <c r="S350">
        <v>48.299999999999997</v>
      </c>
      <c r="T350">
        <v>41</v>
      </c>
      <c r="U350">
        <v>0.14979999999999999</v>
      </c>
      <c r="V350">
        <v>-0.37369999999999998</v>
      </c>
      <c r="W350">
        <v>2.0999999999999999e-003</v>
      </c>
      <c r="X350">
        <v>6292</v>
      </c>
    </row>
    <row r="351">
      <c r="A351" t="s">
        <v>72</v>
      </c>
      <c r="B351" t="s">
        <v>765</v>
      </c>
      <c r="C351" t="s">
        <v>72</v>
      </c>
      <c r="D351" t="s">
        <v>765</v>
      </c>
      <c r="E351">
        <v>99.980000000000004</v>
      </c>
      <c r="F351">
        <v>-0.71999999999999997</v>
      </c>
      <c r="G351">
        <v>98.5</v>
      </c>
      <c r="H351">
        <v>101.5</v>
      </c>
      <c r="I351">
        <v>2</v>
      </c>
      <c r="J351">
        <v>0.14779999999999999</v>
      </c>
      <c r="K351">
        <v>0.61650000000000005</v>
      </c>
      <c r="L351">
        <v>2.0999999999999999e-003</v>
      </c>
      <c r="M351">
        <v>5199</v>
      </c>
      <c r="N351">
        <v>5935</v>
      </c>
      <c r="O351" t="s">
        <v>766</v>
      </c>
      <c r="P351">
        <v>53.799999999999997</v>
      </c>
      <c r="Q351">
        <v>-2.6000000000000001</v>
      </c>
      <c r="R351">
        <v>49.100000000000001</v>
      </c>
      <c r="S351">
        <v>49.799999999999997</v>
      </c>
      <c r="T351">
        <v>110</v>
      </c>
      <c r="U351">
        <v>0.1489</v>
      </c>
      <c r="V351">
        <v>-0.38350000000000001</v>
      </c>
      <c r="W351">
        <v>2.0999999999999999e-003</v>
      </c>
      <c r="X351">
        <v>5423</v>
      </c>
    </row>
    <row r="352">
      <c r="A352" t="s">
        <v>72</v>
      </c>
      <c r="B352" t="s">
        <v>767</v>
      </c>
      <c r="C352" t="s">
        <v>72</v>
      </c>
      <c r="D352" t="s">
        <v>767</v>
      </c>
      <c r="E352">
        <v>107.5</v>
      </c>
      <c r="F352">
        <v>9.9499999999999993</v>
      </c>
      <c r="G352">
        <v>95.099999999999994</v>
      </c>
      <c r="H352">
        <v>98.599999999999994</v>
      </c>
      <c r="I352">
        <v>5</v>
      </c>
      <c r="J352">
        <v>0.1477</v>
      </c>
      <c r="K352">
        <v>0.60650000000000004</v>
      </c>
      <c r="L352">
        <v>2.0999999999999999e-003</v>
      </c>
      <c r="M352">
        <v>6832</v>
      </c>
      <c r="N352">
        <v>5940</v>
      </c>
      <c r="O352" t="s">
        <v>768</v>
      </c>
      <c r="P352">
        <v>51.75</v>
      </c>
      <c r="Q352">
        <v>-6.3499999999999996</v>
      </c>
      <c r="R352">
        <v>50.700000000000003</v>
      </c>
      <c r="S352">
        <v>51.399999999999999</v>
      </c>
      <c r="T352">
        <v>37</v>
      </c>
      <c r="U352">
        <v>0.14799999999999999</v>
      </c>
      <c r="V352">
        <v>-0.39350000000000002</v>
      </c>
      <c r="W352">
        <v>2.0999999999999999e-003</v>
      </c>
      <c r="X352">
        <v>6884</v>
      </c>
    </row>
    <row r="353">
      <c r="A353" t="s">
        <v>72</v>
      </c>
      <c r="B353" t="s">
        <v>769</v>
      </c>
      <c r="C353" t="s">
        <v>72</v>
      </c>
      <c r="D353" t="s">
        <v>769</v>
      </c>
      <c r="E353">
        <v>96</v>
      </c>
      <c r="F353">
        <v>1.75</v>
      </c>
      <c r="G353">
        <v>91.900000000000006</v>
      </c>
      <c r="H353">
        <v>95.200000000000003</v>
      </c>
      <c r="I353">
        <v>9</v>
      </c>
      <c r="J353">
        <v>0.1467</v>
      </c>
      <c r="K353">
        <v>0.59630000000000005</v>
      </c>
      <c r="L353">
        <v>2.2000000000000001e-003</v>
      </c>
      <c r="M353">
        <v>4175</v>
      </c>
      <c r="N353">
        <v>5945</v>
      </c>
      <c r="O353" t="s">
        <v>770</v>
      </c>
      <c r="P353">
        <v>55.140000000000001</v>
      </c>
      <c r="Q353">
        <v>-4.6600000000000001</v>
      </c>
      <c r="R353">
        <v>52.299999999999997</v>
      </c>
      <c r="S353">
        <v>53.100000000000001</v>
      </c>
      <c r="T353">
        <v>26</v>
      </c>
      <c r="U353">
        <v>0.14729999999999999</v>
      </c>
      <c r="V353">
        <v>-0.4037</v>
      </c>
      <c r="W353">
        <v>2.2000000000000001e-003</v>
      </c>
      <c r="X353">
        <v>4286</v>
      </c>
    </row>
    <row r="354">
      <c r="A354" t="s">
        <v>72</v>
      </c>
      <c r="B354" t="s">
        <v>771</v>
      </c>
      <c r="C354" t="s">
        <v>72</v>
      </c>
      <c r="D354" t="s">
        <v>771</v>
      </c>
      <c r="E354">
        <v>93.700000000000003</v>
      </c>
      <c r="F354">
        <v>2.5</v>
      </c>
      <c r="G354">
        <v>88.599999999999994</v>
      </c>
      <c r="H354">
        <v>91.900000000000006</v>
      </c>
      <c r="I354">
        <v>190</v>
      </c>
      <c r="J354">
        <v>0.14580000000000001</v>
      </c>
      <c r="K354">
        <v>0.58589999999999998</v>
      </c>
      <c r="L354">
        <v>2.2000000000000001e-003</v>
      </c>
      <c r="M354">
        <v>29439</v>
      </c>
      <c r="N354">
        <v>5950</v>
      </c>
      <c r="O354" t="s">
        <v>772</v>
      </c>
      <c r="P354">
        <v>59</v>
      </c>
      <c r="Q354">
        <v>3.7000000000000002</v>
      </c>
      <c r="R354">
        <v>54</v>
      </c>
      <c r="S354">
        <v>54.799999999999997</v>
      </c>
      <c r="T354">
        <v>397</v>
      </c>
      <c r="U354">
        <v>0.14649999999999999</v>
      </c>
      <c r="V354">
        <v>-0.41410000000000002</v>
      </c>
      <c r="W354">
        <v>2.2000000000000001e-003</v>
      </c>
      <c r="X354">
        <v>25953</v>
      </c>
    </row>
    <row r="355">
      <c r="A355" t="s">
        <v>72</v>
      </c>
      <c r="B355" t="s">
        <v>773</v>
      </c>
      <c r="C355" t="s">
        <v>72</v>
      </c>
      <c r="D355" t="s">
        <v>773</v>
      </c>
      <c r="E355">
        <v>92.299999999999997</v>
      </c>
      <c r="F355">
        <v>4.4500000000000002</v>
      </c>
      <c r="G355">
        <v>85.400000000000006</v>
      </c>
      <c r="H355">
        <v>88.700000000000003</v>
      </c>
      <c r="I355">
        <v>3</v>
      </c>
      <c r="J355">
        <v>0.14510000000000001</v>
      </c>
      <c r="K355">
        <v>0.57540000000000002</v>
      </c>
      <c r="L355">
        <v>2.2000000000000001e-003</v>
      </c>
      <c r="M355">
        <v>4642</v>
      </c>
      <c r="N355">
        <v>5955</v>
      </c>
      <c r="O355" t="s">
        <v>774</v>
      </c>
      <c r="P355">
        <v>57</v>
      </c>
      <c r="Q355">
        <v>-6.4000000000000004</v>
      </c>
      <c r="R355">
        <v>55.799999999999997</v>
      </c>
      <c r="S355">
        <v>56.600000000000001</v>
      </c>
      <c r="T355">
        <v>10</v>
      </c>
      <c r="U355">
        <v>0.14549999999999999</v>
      </c>
      <c r="V355">
        <v>-0.42459999999999998</v>
      </c>
      <c r="W355">
        <v>2.2000000000000001e-003</v>
      </c>
      <c r="X355">
        <v>4441</v>
      </c>
    </row>
    <row r="356">
      <c r="A356" t="s">
        <v>72</v>
      </c>
      <c r="B356" t="s">
        <v>775</v>
      </c>
      <c r="C356" t="s">
        <v>72</v>
      </c>
      <c r="D356" t="s">
        <v>775</v>
      </c>
      <c r="E356">
        <v>80.900000000000006</v>
      </c>
      <c r="F356">
        <v>-4.9500000000000002</v>
      </c>
      <c r="G356">
        <v>81.799999999999997</v>
      </c>
      <c r="H356">
        <v>85.5</v>
      </c>
      <c r="I356">
        <v>36</v>
      </c>
      <c r="J356">
        <v>0.14380000000000001</v>
      </c>
      <c r="K356">
        <v>0.56469999999999998</v>
      </c>
      <c r="L356">
        <v>2.2000000000000001e-003</v>
      </c>
      <c r="M356">
        <v>4486</v>
      </c>
      <c r="N356">
        <v>5960</v>
      </c>
      <c r="O356" t="s">
        <v>776</v>
      </c>
      <c r="P356">
        <v>57.899999999999999</v>
      </c>
      <c r="Q356">
        <v>-7.4000000000000004</v>
      </c>
      <c r="R356">
        <v>57.600000000000001</v>
      </c>
      <c r="S356">
        <v>58.399999999999999</v>
      </c>
      <c r="T356">
        <v>67</v>
      </c>
      <c r="U356">
        <v>0.14480000000000001</v>
      </c>
      <c r="V356">
        <v>-0.43530000000000002</v>
      </c>
      <c r="W356">
        <v>2.2000000000000001e-003</v>
      </c>
      <c r="X356">
        <v>4586</v>
      </c>
    </row>
    <row r="357">
      <c r="A357" t="s">
        <v>72</v>
      </c>
      <c r="B357" t="s">
        <v>777</v>
      </c>
      <c r="C357" t="s">
        <v>72</v>
      </c>
      <c r="D357" t="s">
        <v>777</v>
      </c>
      <c r="E357">
        <v>83.599999999999994</v>
      </c>
      <c r="F357">
        <v>1.8999999999999999</v>
      </c>
      <c r="G357">
        <v>80.400000000000006</v>
      </c>
      <c r="H357">
        <v>81.099999999999994</v>
      </c>
      <c r="I357">
        <v>5</v>
      </c>
      <c r="J357">
        <v>0.14369999999999999</v>
      </c>
      <c r="K357">
        <v>0.55379999999999996</v>
      </c>
      <c r="L357">
        <v>2.2000000000000001e-003</v>
      </c>
      <c r="M357">
        <v>3881</v>
      </c>
      <c r="N357">
        <v>5965</v>
      </c>
      <c r="O357" t="s">
        <v>778</v>
      </c>
      <c r="P357">
        <v>58.850000000000001</v>
      </c>
      <c r="Q357">
        <v>-8.4499999999999993</v>
      </c>
      <c r="R357">
        <v>59.5</v>
      </c>
      <c r="S357">
        <v>60.299999999999997</v>
      </c>
      <c r="T357">
        <v>1040</v>
      </c>
      <c r="U357">
        <v>0.14399999999999999</v>
      </c>
      <c r="V357">
        <v>-0.44619999999999999</v>
      </c>
      <c r="W357">
        <v>2.2000000000000001e-003</v>
      </c>
      <c r="X357">
        <v>4058</v>
      </c>
    </row>
    <row r="358">
      <c r="A358" t="s">
        <v>72</v>
      </c>
      <c r="B358" t="s">
        <v>779</v>
      </c>
      <c r="C358" t="s">
        <v>72</v>
      </c>
      <c r="D358" t="s">
        <v>779</v>
      </c>
      <c r="E358">
        <v>83.900000000000006</v>
      </c>
      <c r="F358">
        <v>5.2000000000000002</v>
      </c>
      <c r="G358">
        <v>77.299999999999997</v>
      </c>
      <c r="H358">
        <v>78.099999999999994</v>
      </c>
      <c r="I358">
        <v>157</v>
      </c>
      <c r="J358">
        <v>0.1429</v>
      </c>
      <c r="K358">
        <v>0.54279999999999995</v>
      </c>
      <c r="L358">
        <v>2.3e-003</v>
      </c>
      <c r="M358">
        <v>5470</v>
      </c>
      <c r="N358">
        <v>5970</v>
      </c>
      <c r="O358" t="s">
        <v>780</v>
      </c>
      <c r="P358">
        <v>61.829999999999998</v>
      </c>
      <c r="Q358">
        <v>-7.4699999999999998</v>
      </c>
      <c r="R358">
        <v>61.399999999999999</v>
      </c>
      <c r="S358">
        <v>62.200000000000003</v>
      </c>
      <c r="T358">
        <v>116</v>
      </c>
      <c r="U358">
        <v>0.14319999999999999</v>
      </c>
      <c r="V358">
        <v>-0.4572</v>
      </c>
      <c r="W358">
        <v>2.3e-003</v>
      </c>
      <c r="X358">
        <v>5118</v>
      </c>
    </row>
    <row r="359">
      <c r="A359" t="s">
        <v>72</v>
      </c>
      <c r="B359" t="s">
        <v>781</v>
      </c>
      <c r="C359" t="s">
        <v>72</v>
      </c>
      <c r="D359" t="s">
        <v>781</v>
      </c>
      <c r="E359">
        <v>71.680000000000007</v>
      </c>
      <c r="F359">
        <v>-4.0700000000000003</v>
      </c>
      <c r="G359">
        <v>74.299999999999997</v>
      </c>
      <c r="H359">
        <v>75.099999999999994</v>
      </c>
      <c r="I359">
        <v>1137</v>
      </c>
      <c r="J359">
        <v>0.1421</v>
      </c>
      <c r="K359">
        <v>0.53159999999999996</v>
      </c>
      <c r="L359">
        <v>2.3e-003</v>
      </c>
      <c r="M359">
        <v>8678</v>
      </c>
      <c r="N359">
        <v>5975</v>
      </c>
      <c r="O359" t="s">
        <v>782</v>
      </c>
      <c r="P359">
        <v>68.689999999999998</v>
      </c>
      <c r="Q359">
        <v>1.97</v>
      </c>
      <c r="R359">
        <v>63.399999999999999</v>
      </c>
      <c r="S359">
        <v>64.200000000000003</v>
      </c>
      <c r="T359">
        <v>1034</v>
      </c>
      <c r="U359">
        <v>0.1424</v>
      </c>
      <c r="V359">
        <v>-0.46839999999999998</v>
      </c>
      <c r="W359">
        <v>2.3e-003</v>
      </c>
      <c r="X359">
        <v>6225</v>
      </c>
    </row>
    <row r="360">
      <c r="A360" t="s">
        <v>72</v>
      </c>
      <c r="B360" t="s">
        <v>783</v>
      </c>
      <c r="C360" t="s">
        <v>72</v>
      </c>
      <c r="D360" t="s">
        <v>783</v>
      </c>
      <c r="E360">
        <v>69.799999999999997</v>
      </c>
      <c r="F360">
        <v>-3.7999999999999998</v>
      </c>
      <c r="G360">
        <v>71.400000000000006</v>
      </c>
      <c r="H360">
        <v>72.099999999999994</v>
      </c>
      <c r="I360">
        <v>1187</v>
      </c>
      <c r="J360">
        <v>0.1414</v>
      </c>
      <c r="K360">
        <v>0.5202</v>
      </c>
      <c r="L360">
        <v>2.3e-003</v>
      </c>
      <c r="M360">
        <v>4042</v>
      </c>
      <c r="N360">
        <v>5980</v>
      </c>
      <c r="O360" t="s">
        <v>784</v>
      </c>
      <c r="P360">
        <v>69.799999999999997</v>
      </c>
      <c r="Q360">
        <v>2.2400000000000002</v>
      </c>
      <c r="R360">
        <v>65.5</v>
      </c>
      <c r="S360">
        <v>66.299999999999997</v>
      </c>
      <c r="T360">
        <v>1239</v>
      </c>
      <c r="U360">
        <v>0.1416</v>
      </c>
      <c r="V360">
        <v>-0.4798</v>
      </c>
      <c r="W360">
        <v>2.3e-003</v>
      </c>
      <c r="X360">
        <v>3649</v>
      </c>
    </row>
    <row r="361">
      <c r="A361" t="s">
        <v>72</v>
      </c>
      <c r="B361" t="s">
        <v>785</v>
      </c>
      <c r="C361" t="s">
        <v>72</v>
      </c>
      <c r="D361" t="s">
        <v>785</v>
      </c>
      <c r="E361">
        <v>65.859999999999999</v>
      </c>
      <c r="F361">
        <v>-4.1900000000000004</v>
      </c>
      <c r="G361">
        <v>68.5</v>
      </c>
      <c r="H361">
        <v>69.200000000000003</v>
      </c>
      <c r="I361">
        <v>1580</v>
      </c>
      <c r="J361">
        <v>0.14050000000000001</v>
      </c>
      <c r="K361">
        <v>0.50880000000000003</v>
      </c>
      <c r="L361">
        <v>2.3e-003</v>
      </c>
      <c r="M361">
        <v>2658</v>
      </c>
      <c r="N361">
        <v>5985</v>
      </c>
      <c r="O361" t="s">
        <v>786</v>
      </c>
      <c r="P361">
        <v>73.359999999999999</v>
      </c>
      <c r="Q361">
        <v>-2.2400000000000002</v>
      </c>
      <c r="R361">
        <v>67.599999999999994</v>
      </c>
      <c r="S361">
        <v>68.299999999999997</v>
      </c>
      <c r="T361">
        <v>1588</v>
      </c>
      <c r="U361">
        <v>0.1409</v>
      </c>
      <c r="V361">
        <v>-0.49120000000000003</v>
      </c>
      <c r="W361">
        <v>2.3e-003</v>
      </c>
      <c r="X361">
        <v>2331</v>
      </c>
    </row>
    <row r="362">
      <c r="A362" t="s">
        <v>72</v>
      </c>
      <c r="B362" t="s">
        <v>787</v>
      </c>
      <c r="C362" t="s">
        <v>72</v>
      </c>
      <c r="D362" t="s">
        <v>787</v>
      </c>
      <c r="E362">
        <v>67.299999999999997</v>
      </c>
      <c r="F362">
        <v>2.8999999999999999</v>
      </c>
      <c r="G362">
        <v>65.700000000000003</v>
      </c>
      <c r="H362">
        <v>66.400000000000006</v>
      </c>
      <c r="I362">
        <v>6497</v>
      </c>
      <c r="J362">
        <v>0.13980000000000001</v>
      </c>
      <c r="K362">
        <v>0.49719999999999998</v>
      </c>
      <c r="L362">
        <v>2.3e-003</v>
      </c>
      <c r="M362">
        <v>4419</v>
      </c>
      <c r="N362">
        <v>5990</v>
      </c>
      <c r="O362" t="s">
        <v>788</v>
      </c>
      <c r="P362">
        <v>71.299999999999997</v>
      </c>
      <c r="Q362">
        <v>-4.5199999999999996</v>
      </c>
      <c r="R362">
        <v>69.799999999999997</v>
      </c>
      <c r="S362">
        <v>70.5</v>
      </c>
      <c r="T362">
        <v>6451</v>
      </c>
      <c r="U362">
        <v>0.14019999999999999</v>
      </c>
      <c r="V362">
        <v>-0.50280000000000002</v>
      </c>
      <c r="W362">
        <v>2.3e-003</v>
      </c>
      <c r="X362">
        <v>4477</v>
      </c>
    </row>
    <row r="363">
      <c r="A363" t="s">
        <v>72</v>
      </c>
      <c r="B363" t="s">
        <v>789</v>
      </c>
      <c r="C363" t="s">
        <v>72</v>
      </c>
      <c r="D363" t="s">
        <v>789</v>
      </c>
      <c r="E363">
        <v>66</v>
      </c>
      <c r="F363">
        <v>1.3999999999999999</v>
      </c>
      <c r="G363">
        <v>62.899999999999999</v>
      </c>
      <c r="H363">
        <v>63.700000000000003</v>
      </c>
      <c r="I363">
        <v>5393</v>
      </c>
      <c r="J363">
        <v>0.13900000000000001</v>
      </c>
      <c r="K363">
        <v>0.48549999999999999</v>
      </c>
      <c r="L363">
        <v>2.3e-003</v>
      </c>
      <c r="M363">
        <v>3445</v>
      </c>
      <c r="N363">
        <v>5995</v>
      </c>
      <c r="O363" t="s">
        <v>790</v>
      </c>
      <c r="P363">
        <v>71.5</v>
      </c>
      <c r="Q363">
        <v>-8.5999999999999996</v>
      </c>
      <c r="R363">
        <v>72</v>
      </c>
      <c r="S363">
        <v>72.799999999999997</v>
      </c>
      <c r="T363">
        <v>5381</v>
      </c>
      <c r="U363">
        <v>0.1394</v>
      </c>
      <c r="V363">
        <v>-0.51449999999999996</v>
      </c>
      <c r="W363">
        <v>2.3e-003</v>
      </c>
      <c r="X363">
        <v>3521</v>
      </c>
    </row>
    <row r="364">
      <c r="A364" t="s">
        <v>72</v>
      </c>
      <c r="B364" t="s">
        <v>791</v>
      </c>
      <c r="C364" t="s">
        <v>72</v>
      </c>
      <c r="D364" t="s">
        <v>791</v>
      </c>
      <c r="E364">
        <v>58.229999999999997</v>
      </c>
      <c r="F364">
        <v>-3.7200000000000002</v>
      </c>
      <c r="G364">
        <v>60.299999999999997</v>
      </c>
      <c r="H364">
        <v>61</v>
      </c>
      <c r="I364">
        <v>19940</v>
      </c>
      <c r="J364">
        <v>0.1386</v>
      </c>
      <c r="K364">
        <v>0.47370000000000001</v>
      </c>
      <c r="L364">
        <v>2.3999999999999998e-003</v>
      </c>
      <c r="M364">
        <v>239427</v>
      </c>
      <c r="N364">
        <v>6000</v>
      </c>
      <c r="O364" t="s">
        <v>792</v>
      </c>
      <c r="P364">
        <v>78</v>
      </c>
      <c r="Q364">
        <v>-4.4000000000000004</v>
      </c>
      <c r="R364">
        <v>74.299999999999997</v>
      </c>
      <c r="S364">
        <v>75.099999999999994</v>
      </c>
      <c r="T364">
        <v>18936</v>
      </c>
      <c r="U364">
        <v>0.13869999999999999</v>
      </c>
      <c r="V364">
        <v>-0.52629999999999999</v>
      </c>
      <c r="W364">
        <v>2.3999999999999998e-003</v>
      </c>
      <c r="X364">
        <v>224899</v>
      </c>
    </row>
    <row r="365">
      <c r="A365" t="s">
        <v>72</v>
      </c>
      <c r="B365" t="s">
        <v>793</v>
      </c>
      <c r="C365" t="s">
        <v>72</v>
      </c>
      <c r="D365" t="s">
        <v>793</v>
      </c>
      <c r="E365">
        <v>56.579999999999998</v>
      </c>
      <c r="F365">
        <v>-2.8199999999999998</v>
      </c>
      <c r="G365">
        <v>57.600000000000001</v>
      </c>
      <c r="H365">
        <v>58.399999999999999</v>
      </c>
      <c r="I365">
        <v>21</v>
      </c>
      <c r="J365">
        <v>0.13769999999999999</v>
      </c>
      <c r="K365">
        <v>0.46179999999999999</v>
      </c>
      <c r="L365">
        <v>2.3999999999999998e-003</v>
      </c>
      <c r="M365">
        <v>673</v>
      </c>
      <c r="N365">
        <v>6005</v>
      </c>
      <c r="O365" t="s">
        <v>794</v>
      </c>
      <c r="P365">
        <v>82.299999999999997</v>
      </c>
      <c r="Q365">
        <v>-2.5</v>
      </c>
      <c r="R365">
        <v>75.5</v>
      </c>
      <c r="S365">
        <v>78.700000000000003</v>
      </c>
      <c r="T365">
        <v>20</v>
      </c>
      <c r="U365">
        <v>0.13830000000000001</v>
      </c>
      <c r="V365">
        <v>-0.53820000000000001</v>
      </c>
      <c r="W365">
        <v>2.3999999999999998e-003</v>
      </c>
      <c r="X365">
        <v>123</v>
      </c>
    </row>
    <row r="366">
      <c r="A366" t="s">
        <v>72</v>
      </c>
      <c r="B366" t="s">
        <v>795</v>
      </c>
      <c r="C366" t="s">
        <v>72</v>
      </c>
      <c r="D366" t="s">
        <v>795</v>
      </c>
      <c r="E366">
        <v>60.950000000000003</v>
      </c>
      <c r="F366">
        <v>4.1500000000000004</v>
      </c>
      <c r="G366">
        <v>55.100000000000001</v>
      </c>
      <c r="H366">
        <v>55.799999999999997</v>
      </c>
      <c r="I366">
        <v>16</v>
      </c>
      <c r="J366">
        <v>0.13700000000000001</v>
      </c>
      <c r="K366">
        <v>0.44979999999999998</v>
      </c>
      <c r="L366">
        <v>2.3999999999999998e-003</v>
      </c>
      <c r="M366">
        <v>689</v>
      </c>
      <c r="N366">
        <v>6010</v>
      </c>
      <c r="O366" t="s">
        <v>796</v>
      </c>
      <c r="P366">
        <v>78.319999999999993</v>
      </c>
      <c r="Q366">
        <v>-8.9800000000000004</v>
      </c>
      <c r="R366">
        <v>78</v>
      </c>
      <c r="S366">
        <v>81.200000000000003</v>
      </c>
      <c r="T366">
        <v>20</v>
      </c>
      <c r="U366">
        <v>0.13780000000000001</v>
      </c>
      <c r="V366">
        <v>-0.55020000000000002</v>
      </c>
      <c r="W366">
        <v>2.3999999999999998e-003</v>
      </c>
      <c r="X366">
        <v>244</v>
      </c>
    </row>
    <row r="367">
      <c r="A367" t="s">
        <v>72</v>
      </c>
      <c r="B367" t="s">
        <v>797</v>
      </c>
      <c r="C367" t="s">
        <v>72</v>
      </c>
      <c r="D367" t="s">
        <v>797</v>
      </c>
      <c r="E367">
        <v>50.810000000000002</v>
      </c>
      <c r="F367">
        <v>-3.5899999999999999</v>
      </c>
      <c r="G367">
        <v>52.600000000000001</v>
      </c>
      <c r="H367">
        <v>53.399999999999999</v>
      </c>
      <c r="I367">
        <v>6</v>
      </c>
      <c r="J367">
        <v>0.13639999999999999</v>
      </c>
      <c r="K367">
        <v>0.43780000000000002</v>
      </c>
      <c r="L367">
        <v>2.3999999999999998e-003</v>
      </c>
      <c r="M367">
        <v>310</v>
      </c>
      <c r="N367">
        <v>6015</v>
      </c>
      <c r="O367" t="s">
        <v>798</v>
      </c>
      <c r="P367">
        <v>110.90000000000001</v>
      </c>
      <c r="Q367">
        <v>0</v>
      </c>
      <c r="R367">
        <v>80.5</v>
      </c>
      <c r="S367">
        <v>83.700000000000003</v>
      </c>
      <c r="T367">
        <v>0</v>
      </c>
      <c r="U367">
        <v>0.1371</v>
      </c>
      <c r="V367">
        <v>-0.56220000000000003</v>
      </c>
      <c r="W367">
        <v>2.3999999999999998e-003</v>
      </c>
      <c r="X367">
        <v>126</v>
      </c>
    </row>
    <row r="368">
      <c r="A368" t="s">
        <v>72</v>
      </c>
      <c r="B368" t="s">
        <v>799</v>
      </c>
      <c r="C368" t="s">
        <v>72</v>
      </c>
      <c r="D368" t="s">
        <v>799</v>
      </c>
      <c r="E368">
        <v>53.68</v>
      </c>
      <c r="F368">
        <v>1.6799999999999999</v>
      </c>
      <c r="G368">
        <v>50.200000000000003</v>
      </c>
      <c r="H368">
        <v>51</v>
      </c>
      <c r="I368">
        <v>36</v>
      </c>
      <c r="J368">
        <v>0.1356</v>
      </c>
      <c r="K368">
        <v>0.42570000000000002</v>
      </c>
      <c r="L368">
        <v>2.3999999999999998e-003</v>
      </c>
      <c r="M368">
        <v>1477</v>
      </c>
      <c r="N368">
        <v>6020</v>
      </c>
      <c r="O368" t="s">
        <v>800</v>
      </c>
      <c r="P368">
        <v>86.560000000000002</v>
      </c>
      <c r="Q368">
        <v>-5.8399999999999999</v>
      </c>
      <c r="R368">
        <v>83.099999999999994</v>
      </c>
      <c r="S368">
        <v>86.200000000000003</v>
      </c>
      <c r="T368">
        <v>1</v>
      </c>
      <c r="U368">
        <v>0.13639999999999999</v>
      </c>
      <c r="V368">
        <v>-0.57430000000000003</v>
      </c>
      <c r="W368">
        <v>2.3999999999999998e-003</v>
      </c>
      <c r="X368">
        <v>418</v>
      </c>
    </row>
    <row r="369">
      <c r="A369" t="s">
        <v>72</v>
      </c>
      <c r="B369" t="s">
        <v>801</v>
      </c>
      <c r="C369" t="s">
        <v>72</v>
      </c>
      <c r="D369" t="s">
        <v>801</v>
      </c>
      <c r="E369">
        <v>49.100000000000001</v>
      </c>
      <c r="F369">
        <v>-0.59999999999999998</v>
      </c>
      <c r="G369">
        <v>47.899999999999999</v>
      </c>
      <c r="H369">
        <v>48.600000000000001</v>
      </c>
      <c r="I369">
        <v>126</v>
      </c>
      <c r="J369">
        <v>0.1351</v>
      </c>
      <c r="K369">
        <v>0.41360000000000002</v>
      </c>
      <c r="L369">
        <v>2.3999999999999998e-003</v>
      </c>
      <c r="M369">
        <v>5441</v>
      </c>
      <c r="N369">
        <v>6025</v>
      </c>
      <c r="O369" t="s">
        <v>802</v>
      </c>
      <c r="P369">
        <v>87.450000000000003</v>
      </c>
      <c r="Q369">
        <v>-7.75</v>
      </c>
      <c r="R369">
        <v>85.5</v>
      </c>
      <c r="S369">
        <v>88.900000000000006</v>
      </c>
      <c r="T369">
        <v>25</v>
      </c>
      <c r="U369">
        <v>0.13550000000000001</v>
      </c>
      <c r="V369">
        <v>-0.58640000000000003</v>
      </c>
      <c r="W369">
        <v>2.3999999999999998e-003</v>
      </c>
      <c r="X369">
        <v>4079</v>
      </c>
    </row>
    <row r="370">
      <c r="A370" t="s">
        <v>72</v>
      </c>
      <c r="B370" t="s">
        <v>803</v>
      </c>
      <c r="C370" t="s">
        <v>72</v>
      </c>
      <c r="D370" t="s">
        <v>803</v>
      </c>
      <c r="E370">
        <v>47.649999999999999</v>
      </c>
      <c r="F370">
        <v>0.20000000000000001</v>
      </c>
      <c r="G370">
        <v>45.600000000000001</v>
      </c>
      <c r="H370">
        <v>46.399999999999999</v>
      </c>
      <c r="I370">
        <v>107</v>
      </c>
      <c r="J370">
        <v>0.13439999999999999</v>
      </c>
      <c r="K370">
        <v>0.40150000000000002</v>
      </c>
      <c r="L370">
        <v>2.3999999999999998e-003</v>
      </c>
      <c r="M370">
        <v>1268</v>
      </c>
      <c r="N370">
        <v>6030</v>
      </c>
      <c r="O370" t="s">
        <v>804</v>
      </c>
      <c r="P370">
        <v>88.319999999999993</v>
      </c>
      <c r="Q370">
        <v>-9.5299999999999994</v>
      </c>
      <c r="R370">
        <v>88.400000000000006</v>
      </c>
      <c r="S370">
        <v>91.599999999999994</v>
      </c>
      <c r="T370">
        <v>12</v>
      </c>
      <c r="U370">
        <v>0.1351</v>
      </c>
      <c r="V370">
        <v>-0.59850000000000003</v>
      </c>
      <c r="W370">
        <v>2.3999999999999998e-003</v>
      </c>
      <c r="X370">
        <v>216</v>
      </c>
    </row>
    <row r="371">
      <c r="A371" t="s">
        <v>72</v>
      </c>
      <c r="B371" t="s">
        <v>805</v>
      </c>
      <c r="C371" t="s">
        <v>72</v>
      </c>
      <c r="D371" t="s">
        <v>805</v>
      </c>
      <c r="E371">
        <v>46.799999999999997</v>
      </c>
      <c r="F371">
        <v>1.55</v>
      </c>
      <c r="G371">
        <v>43.399999999999999</v>
      </c>
      <c r="H371">
        <v>44.100000000000001</v>
      </c>
      <c r="I371">
        <v>11</v>
      </c>
      <c r="J371">
        <v>0.1338</v>
      </c>
      <c r="K371">
        <v>0.38940000000000002</v>
      </c>
      <c r="L371">
        <v>2.3e-003</v>
      </c>
      <c r="M371">
        <v>1801</v>
      </c>
      <c r="N371">
        <v>6035</v>
      </c>
      <c r="O371" t="s">
        <v>806</v>
      </c>
      <c r="P371">
        <v>91.879999999999995</v>
      </c>
      <c r="Q371">
        <v>-8.7699999999999996</v>
      </c>
      <c r="R371">
        <v>90.900000000000006</v>
      </c>
      <c r="S371">
        <v>94.599999999999994</v>
      </c>
      <c r="T371">
        <v>3</v>
      </c>
      <c r="U371">
        <v>0.13420000000000001</v>
      </c>
      <c r="V371">
        <v>-0.61060000000000003</v>
      </c>
      <c r="W371">
        <v>2.3e-003</v>
      </c>
      <c r="X371">
        <v>19</v>
      </c>
    </row>
    <row r="372">
      <c r="A372" t="s">
        <v>72</v>
      </c>
      <c r="B372" t="s">
        <v>807</v>
      </c>
      <c r="C372" t="s">
        <v>72</v>
      </c>
      <c r="D372" t="s">
        <v>807</v>
      </c>
      <c r="E372">
        <v>44.479999999999997</v>
      </c>
      <c r="F372">
        <v>1.3799999999999999</v>
      </c>
      <c r="G372">
        <v>41.200000000000003</v>
      </c>
      <c r="H372">
        <v>42</v>
      </c>
      <c r="I372">
        <v>51</v>
      </c>
      <c r="J372">
        <v>0.13320000000000001</v>
      </c>
      <c r="K372">
        <v>0.37730000000000002</v>
      </c>
      <c r="L372">
        <v>2.3e-003</v>
      </c>
      <c r="M372">
        <v>808</v>
      </c>
      <c r="N372">
        <v>6040</v>
      </c>
      <c r="O372" t="s">
        <v>808</v>
      </c>
      <c r="P372">
        <v>142.22999999999999</v>
      </c>
      <c r="Q372">
        <v>0</v>
      </c>
      <c r="R372">
        <v>94.099999999999994</v>
      </c>
      <c r="S372">
        <v>97.200000000000003</v>
      </c>
      <c r="T372">
        <v>0</v>
      </c>
      <c r="U372">
        <v>0.13389999999999999</v>
      </c>
      <c r="V372">
        <v>-0.62270000000000003</v>
      </c>
      <c r="W372">
        <v>2.3e-003</v>
      </c>
      <c r="X372">
        <v>240</v>
      </c>
    </row>
    <row r="373">
      <c r="A373" t="s">
        <v>72</v>
      </c>
      <c r="B373" t="s">
        <v>809</v>
      </c>
      <c r="C373" t="s">
        <v>72</v>
      </c>
      <c r="D373" t="s">
        <v>809</v>
      </c>
      <c r="E373">
        <v>44.359999999999999</v>
      </c>
      <c r="F373">
        <v>3.2599999999999998</v>
      </c>
      <c r="G373">
        <v>39.200000000000003</v>
      </c>
      <c r="H373">
        <v>39.899999999999999</v>
      </c>
      <c r="I373">
        <v>6</v>
      </c>
      <c r="J373">
        <v>0.1326</v>
      </c>
      <c r="K373">
        <v>0.36530000000000001</v>
      </c>
      <c r="L373">
        <v>2.3e-003</v>
      </c>
      <c r="M373">
        <v>319</v>
      </c>
      <c r="N373">
        <v>6045</v>
      </c>
      <c r="O373" t="s">
        <v>810</v>
      </c>
      <c r="P373">
        <v>100.48</v>
      </c>
      <c r="Q373">
        <v>-5.9699999999999998</v>
      </c>
      <c r="R373">
        <v>96.700000000000003</v>
      </c>
      <c r="S373">
        <v>100.09999999999999</v>
      </c>
      <c r="T373">
        <v>1</v>
      </c>
      <c r="U373">
        <v>0.13289999999999999</v>
      </c>
      <c r="V373">
        <v>-0.63470000000000004</v>
      </c>
      <c r="W373">
        <v>2.3e-003</v>
      </c>
      <c r="X373">
        <v>34</v>
      </c>
    </row>
    <row r="374">
      <c r="A374" t="s">
        <v>72</v>
      </c>
      <c r="B374" t="s">
        <v>811</v>
      </c>
      <c r="C374" t="s">
        <v>72</v>
      </c>
      <c r="D374" t="s">
        <v>811</v>
      </c>
      <c r="E374">
        <v>37.100000000000001</v>
      </c>
      <c r="F374">
        <v>-2</v>
      </c>
      <c r="G374">
        <v>37.200000000000003</v>
      </c>
      <c r="H374">
        <v>37.899999999999999</v>
      </c>
      <c r="I374">
        <v>690</v>
      </c>
      <c r="J374">
        <v>0.13189999999999999</v>
      </c>
      <c r="K374">
        <v>0.3533</v>
      </c>
      <c r="L374">
        <v>2.3e-003</v>
      </c>
      <c r="M374">
        <v>16708</v>
      </c>
      <c r="N374">
        <v>6050</v>
      </c>
      <c r="O374" t="s">
        <v>812</v>
      </c>
      <c r="P374">
        <v>97.019999999999996</v>
      </c>
      <c r="Q374">
        <v>-12.58</v>
      </c>
      <c r="R374">
        <v>100.59999999999999</v>
      </c>
      <c r="S374">
        <v>103.09999999999999</v>
      </c>
      <c r="T374">
        <v>77</v>
      </c>
      <c r="U374">
        <v>0.13339999999999999</v>
      </c>
      <c r="V374">
        <v>-0.64670000000000005</v>
      </c>
      <c r="W374">
        <v>2.3e-003</v>
      </c>
      <c r="X374">
        <v>8975</v>
      </c>
    </row>
    <row r="375">
      <c r="A375" t="s">
        <v>72</v>
      </c>
      <c r="B375" t="s">
        <v>813</v>
      </c>
      <c r="C375" t="s">
        <v>72</v>
      </c>
      <c r="D375" t="s">
        <v>813</v>
      </c>
      <c r="E375">
        <v>41.43</v>
      </c>
      <c r="F375">
        <v>4.2800000000000002</v>
      </c>
      <c r="G375">
        <v>35.200000000000003</v>
      </c>
      <c r="H375">
        <v>36</v>
      </c>
      <c r="I375">
        <v>3</v>
      </c>
      <c r="J375">
        <v>0.1313</v>
      </c>
      <c r="K375">
        <v>0.34139999999999998</v>
      </c>
      <c r="L375">
        <v>2.3e-003</v>
      </c>
      <c r="M375">
        <v>259</v>
      </c>
      <c r="N375">
        <v>6055</v>
      </c>
      <c r="O375" t="s">
        <v>814</v>
      </c>
      <c r="P375">
        <v>101</v>
      </c>
      <c r="Q375">
        <v>-11.550000000000001</v>
      </c>
      <c r="R375">
        <v>103.2</v>
      </c>
      <c r="S375">
        <v>106.3</v>
      </c>
      <c r="T375">
        <v>2</v>
      </c>
      <c r="U375">
        <v>0.13250000000000001</v>
      </c>
      <c r="V375">
        <v>-0.65859999999999996</v>
      </c>
      <c r="W375">
        <v>2.3e-003</v>
      </c>
      <c r="X375">
        <v>4</v>
      </c>
    </row>
    <row r="376">
      <c r="A376" t="s">
        <v>72</v>
      </c>
      <c r="B376" t="s">
        <v>815</v>
      </c>
      <c r="C376" t="s">
        <v>72</v>
      </c>
      <c r="D376" t="s">
        <v>815</v>
      </c>
      <c r="E376">
        <v>36.479999999999997</v>
      </c>
      <c r="F376">
        <v>1.1799999999999999</v>
      </c>
      <c r="G376">
        <v>33.399999999999999</v>
      </c>
      <c r="H376">
        <v>34.100000000000001</v>
      </c>
      <c r="I376">
        <v>223</v>
      </c>
      <c r="J376">
        <v>0.13089999999999999</v>
      </c>
      <c r="K376">
        <v>0.32950000000000002</v>
      </c>
      <c r="L376">
        <v>2.3e-003</v>
      </c>
      <c r="M376">
        <v>693</v>
      </c>
      <c r="N376">
        <v>6060</v>
      </c>
      <c r="O376" t="s">
        <v>816</v>
      </c>
      <c r="P376">
        <v>167.5</v>
      </c>
      <c r="Q376">
        <v>0</v>
      </c>
      <c r="R376">
        <v>106.8</v>
      </c>
      <c r="S376">
        <v>109.90000000000001</v>
      </c>
      <c r="T376">
        <v>0</v>
      </c>
      <c r="U376">
        <v>0.13300000000000001</v>
      </c>
      <c r="V376">
        <v>-0.67049999999999998</v>
      </c>
      <c r="W376">
        <v>2.3e-003</v>
      </c>
      <c r="X376">
        <v>195</v>
      </c>
    </row>
    <row r="377">
      <c r="A377" t="s">
        <v>72</v>
      </c>
      <c r="B377" t="s">
        <v>817</v>
      </c>
      <c r="C377" t="s">
        <v>72</v>
      </c>
      <c r="D377" t="s">
        <v>817</v>
      </c>
      <c r="E377">
        <v>35.840000000000003</v>
      </c>
      <c r="F377">
        <v>2.3399999999999999</v>
      </c>
      <c r="G377">
        <v>31.600000000000001</v>
      </c>
      <c r="H377">
        <v>32.299999999999997</v>
      </c>
      <c r="I377">
        <v>3</v>
      </c>
      <c r="J377">
        <v>0.13039999999999999</v>
      </c>
      <c r="K377">
        <v>0.31780000000000003</v>
      </c>
      <c r="L377">
        <v>2.2000000000000001e-003</v>
      </c>
      <c r="M377">
        <v>288</v>
      </c>
      <c r="N377">
        <v>6065</v>
      </c>
      <c r="O377" t="s">
        <v>818</v>
      </c>
      <c r="P377">
        <v>112.22</v>
      </c>
      <c r="Q377">
        <v>-6.4299999999999997</v>
      </c>
      <c r="R377">
        <v>109.8</v>
      </c>
      <c r="S377">
        <v>113.09999999999999</v>
      </c>
      <c r="T377">
        <v>2</v>
      </c>
      <c r="U377">
        <v>0.1323</v>
      </c>
      <c r="V377">
        <v>-0.68220000000000003</v>
      </c>
      <c r="W377">
        <v>2.2000000000000001e-003</v>
      </c>
      <c r="X377">
        <v>89</v>
      </c>
    </row>
    <row r="378" ht="15">
      <c r="A378" t="s">
        <v>72</v>
      </c>
      <c r="B378" t="s">
        <v>819</v>
      </c>
      <c r="C378" t="s">
        <v>72</v>
      </c>
      <c r="D378" t="s">
        <v>819</v>
      </c>
      <c r="E378">
        <v>32.5</v>
      </c>
      <c r="F378">
        <v>0.69999999999999996</v>
      </c>
      <c r="G378">
        <v>29.899999999999999</v>
      </c>
      <c r="H378">
        <v>30.600000000000001</v>
      </c>
      <c r="I378">
        <v>81</v>
      </c>
      <c r="J378">
        <v>0.1298</v>
      </c>
      <c r="K378">
        <v>0.30620000000000003</v>
      </c>
      <c r="L378">
        <v>2.2000000000000001e-003</v>
      </c>
      <c r="M378">
        <v>387</v>
      </c>
      <c r="N378">
        <v>6070</v>
      </c>
      <c r="O378" t="s">
        <v>820</v>
      </c>
      <c r="P378">
        <v>231.66</v>
      </c>
      <c r="Q378">
        <v>0</v>
      </c>
      <c r="R378">
        <v>113</v>
      </c>
      <c r="S378">
        <v>116.40000000000001</v>
      </c>
      <c r="T378">
        <v>0</v>
      </c>
      <c r="U378">
        <v>0.1318</v>
      </c>
      <c r="V378">
        <v>-0.69379999999999997</v>
      </c>
      <c r="W378">
        <v>2.2000000000000001e-003</v>
      </c>
      <c r="X378">
        <v>153</v>
      </c>
    </row>
    <row r="379" ht="15">
      <c r="A379" t="s">
        <v>72</v>
      </c>
      <c r="B379" t="s">
        <v>821</v>
      </c>
      <c r="C379" t="s">
        <v>72</v>
      </c>
      <c r="D379" t="s">
        <v>821</v>
      </c>
      <c r="E379">
        <v>28.5</v>
      </c>
      <c r="F379">
        <v>-1.6000000000000001</v>
      </c>
      <c r="G379">
        <v>28.300000000000001</v>
      </c>
      <c r="H379">
        <v>28.899999999999999</v>
      </c>
      <c r="I379">
        <v>250</v>
      </c>
      <c r="J379">
        <v>0.1293</v>
      </c>
      <c r="K379">
        <v>0.29480000000000001</v>
      </c>
      <c r="L379">
        <v>2.2000000000000001e-003</v>
      </c>
      <c r="M379">
        <v>5771</v>
      </c>
      <c r="N379">
        <v>6075</v>
      </c>
      <c r="O379" t="s">
        <v>822</v>
      </c>
      <c r="P379">
        <v>115.62</v>
      </c>
      <c r="Q379">
        <v>-9.5800000000000001</v>
      </c>
      <c r="R379">
        <v>116.3</v>
      </c>
      <c r="S379">
        <v>119.7</v>
      </c>
      <c r="T379">
        <v>50</v>
      </c>
      <c r="U379">
        <v>0.13120000000000001</v>
      </c>
      <c r="V379">
        <v>-0.70520000000000005</v>
      </c>
      <c r="W379">
        <v>2.2000000000000001e-003</v>
      </c>
      <c r="X379">
        <v>3220</v>
      </c>
    </row>
    <row r="380" ht="15">
      <c r="A380" t="s">
        <v>72</v>
      </c>
      <c r="B380" t="s">
        <v>823</v>
      </c>
      <c r="C380" t="s">
        <v>72</v>
      </c>
      <c r="D380" t="s">
        <v>823</v>
      </c>
      <c r="E380">
        <v>30.98</v>
      </c>
      <c r="F380">
        <v>2.4300000000000002</v>
      </c>
      <c r="G380">
        <v>26.699999999999999</v>
      </c>
      <c r="H380">
        <v>27.300000000000001</v>
      </c>
      <c r="I380">
        <v>29</v>
      </c>
      <c r="J380">
        <v>0.1288</v>
      </c>
      <c r="K380">
        <v>0.28339999999999999</v>
      </c>
      <c r="L380">
        <v>2.0999999999999999e-003</v>
      </c>
      <c r="M380">
        <v>518</v>
      </c>
      <c r="N380">
        <v>6080</v>
      </c>
      <c r="O380" t="s">
        <v>824</v>
      </c>
      <c r="P380">
        <v>161.86000000000001</v>
      </c>
      <c r="Q380">
        <v>0</v>
      </c>
      <c r="R380">
        <v>119.7</v>
      </c>
      <c r="S380">
        <v>123.09999999999999</v>
      </c>
      <c r="T380">
        <v>0</v>
      </c>
      <c r="U380">
        <v>0.1308</v>
      </c>
      <c r="V380">
        <v>-0.71660000000000001</v>
      </c>
      <c r="W380">
        <v>2.0999999999999999e-003</v>
      </c>
      <c r="X380">
        <v>363</v>
      </c>
    </row>
    <row r="381" ht="15">
      <c r="A381" t="s">
        <v>72</v>
      </c>
      <c r="B381" t="s">
        <v>825</v>
      </c>
      <c r="C381" t="s">
        <v>72</v>
      </c>
      <c r="D381" t="s">
        <v>825</v>
      </c>
      <c r="E381">
        <v>28.670000000000002</v>
      </c>
      <c r="F381">
        <v>1.72</v>
      </c>
      <c r="G381">
        <v>25.100000000000001</v>
      </c>
      <c r="H381">
        <v>25.800000000000001</v>
      </c>
      <c r="I381">
        <v>32</v>
      </c>
      <c r="J381">
        <v>0.1283</v>
      </c>
      <c r="K381">
        <v>0.27229999999999999</v>
      </c>
      <c r="L381">
        <v>2.0999999999999999e-003</v>
      </c>
      <c r="M381">
        <v>520</v>
      </c>
      <c r="N381">
        <v>6085</v>
      </c>
      <c r="O381" t="s">
        <v>826</v>
      </c>
      <c r="P381">
        <v>131.30000000000001</v>
      </c>
      <c r="Q381">
        <v>0</v>
      </c>
      <c r="R381">
        <v>122.5</v>
      </c>
      <c r="S381">
        <v>126.2</v>
      </c>
      <c r="T381">
        <v>0</v>
      </c>
      <c r="U381">
        <v>0.12870000000000001</v>
      </c>
      <c r="V381">
        <v>-0.72770000000000001</v>
      </c>
      <c r="W381">
        <v>2.0999999999999999e-003</v>
      </c>
      <c r="X381">
        <v>17</v>
      </c>
    </row>
    <row r="382" ht="15">
      <c r="A382" t="s">
        <v>72</v>
      </c>
      <c r="B382" t="s">
        <v>827</v>
      </c>
      <c r="C382" t="s">
        <v>72</v>
      </c>
      <c r="D382" t="s">
        <v>827</v>
      </c>
      <c r="E382">
        <v>23.710000000000001</v>
      </c>
      <c r="F382">
        <v>-1.8400000000000001</v>
      </c>
      <c r="G382">
        <v>23.699999999999999</v>
      </c>
      <c r="H382">
        <v>24.300000000000001</v>
      </c>
      <c r="I382">
        <v>31</v>
      </c>
      <c r="J382">
        <v>0.1278</v>
      </c>
      <c r="K382">
        <v>0.26129999999999998</v>
      </c>
      <c r="L382">
        <v>2.0999999999999999e-003</v>
      </c>
      <c r="M382">
        <v>385</v>
      </c>
      <c r="N382">
        <v>6090</v>
      </c>
      <c r="O382" t="s">
        <v>828</v>
      </c>
      <c r="P382">
        <v>132.88999999999999</v>
      </c>
      <c r="Q382">
        <v>-2.6600000000000001</v>
      </c>
      <c r="R382">
        <v>126.3</v>
      </c>
      <c r="S382">
        <v>130.09999999999999</v>
      </c>
      <c r="T382">
        <v>7</v>
      </c>
      <c r="U382">
        <v>0.1295</v>
      </c>
      <c r="V382">
        <v>-0.73870000000000002</v>
      </c>
      <c r="W382">
        <v>2.0999999999999999e-003</v>
      </c>
      <c r="X382">
        <v>121</v>
      </c>
    </row>
    <row r="383" ht="15">
      <c r="A383" t="s">
        <v>72</v>
      </c>
      <c r="B383" t="s">
        <v>829</v>
      </c>
      <c r="C383" t="s">
        <v>72</v>
      </c>
      <c r="D383" t="s">
        <v>829</v>
      </c>
      <c r="E383">
        <v>27.199999999999999</v>
      </c>
      <c r="F383">
        <v>3.1000000000000001</v>
      </c>
      <c r="G383">
        <v>22.300000000000001</v>
      </c>
      <c r="H383">
        <v>22.899999999999999</v>
      </c>
      <c r="I383">
        <v>216</v>
      </c>
      <c r="J383">
        <v>0.12740000000000001</v>
      </c>
      <c r="K383">
        <v>0.2505</v>
      </c>
      <c r="L383">
        <v>2.e-003</v>
      </c>
      <c r="M383">
        <v>407</v>
      </c>
      <c r="N383">
        <v>6095</v>
      </c>
      <c r="O383" t="s">
        <v>830</v>
      </c>
      <c r="P383">
        <v>138.28999999999999</v>
      </c>
      <c r="Q383">
        <v>0</v>
      </c>
      <c r="R383">
        <v>129.59999999999999</v>
      </c>
      <c r="S383">
        <v>133.30000000000001</v>
      </c>
      <c r="T383">
        <v>0</v>
      </c>
      <c r="U383">
        <v>0.12820000000000001</v>
      </c>
      <c r="V383">
        <v>-0.74950000000000006</v>
      </c>
      <c r="W383">
        <v>2.e-003</v>
      </c>
      <c r="X383">
        <v>2</v>
      </c>
    </row>
    <row r="384" ht="15">
      <c r="A384" t="s">
        <v>72</v>
      </c>
      <c r="B384" t="s">
        <v>831</v>
      </c>
      <c r="C384" t="s">
        <v>72</v>
      </c>
      <c r="D384" t="s">
        <v>831</v>
      </c>
      <c r="E384">
        <v>20.300000000000001</v>
      </c>
      <c r="F384">
        <v>-1.8500000000000001</v>
      </c>
      <c r="G384">
        <v>21</v>
      </c>
      <c r="H384">
        <v>21.600000000000001</v>
      </c>
      <c r="I384">
        <v>1786</v>
      </c>
      <c r="J384">
        <v>0.127</v>
      </c>
      <c r="K384">
        <v>0.2399</v>
      </c>
      <c r="L384">
        <v>2.e-003</v>
      </c>
      <c r="M384">
        <v>34246</v>
      </c>
      <c r="N384">
        <v>6100</v>
      </c>
      <c r="O384" t="s">
        <v>832</v>
      </c>
      <c r="P384">
        <v>130.66999999999999</v>
      </c>
      <c r="Q384">
        <v>-12.18</v>
      </c>
      <c r="R384">
        <v>134.09999999999999</v>
      </c>
      <c r="S384">
        <v>137</v>
      </c>
      <c r="T384">
        <v>8</v>
      </c>
      <c r="U384">
        <v>0.129</v>
      </c>
      <c r="V384">
        <v>-0.7601</v>
      </c>
      <c r="W384">
        <v>2.e-003</v>
      </c>
      <c r="X384">
        <v>16089</v>
      </c>
    </row>
    <row r="385" ht="15">
      <c r="A385" t="s">
        <v>72</v>
      </c>
      <c r="B385" t="s">
        <v>833</v>
      </c>
      <c r="C385" t="s">
        <v>72</v>
      </c>
      <c r="D385" t="s">
        <v>833</v>
      </c>
      <c r="E385">
        <v>23.760000000000002</v>
      </c>
      <c r="F385">
        <v>2.3100000000000001</v>
      </c>
      <c r="G385">
        <v>19.699999999999999</v>
      </c>
      <c r="H385">
        <v>20.300000000000001</v>
      </c>
      <c r="I385">
        <v>132</v>
      </c>
      <c r="J385">
        <v>0.1265</v>
      </c>
      <c r="K385">
        <v>0.22950000000000001</v>
      </c>
      <c r="L385">
        <v>2.e-003</v>
      </c>
      <c r="M385">
        <v>1156</v>
      </c>
      <c r="N385">
        <v>6105</v>
      </c>
      <c r="O385" t="s">
        <v>834</v>
      </c>
      <c r="P385">
        <v>185.44</v>
      </c>
      <c r="Q385">
        <v>0</v>
      </c>
      <c r="R385">
        <v>137.19999999999999</v>
      </c>
      <c r="S385">
        <v>140.69999999999999</v>
      </c>
      <c r="T385">
        <v>0</v>
      </c>
      <c r="U385">
        <v>0.1278</v>
      </c>
      <c r="V385">
        <v>-0.77049999999999996</v>
      </c>
      <c r="W385">
        <v>2.e-003</v>
      </c>
      <c r="X385">
        <v>6</v>
      </c>
    </row>
    <row r="386" ht="15">
      <c r="A386" t="s">
        <v>72</v>
      </c>
      <c r="B386" t="s">
        <v>835</v>
      </c>
      <c r="C386" t="s">
        <v>72</v>
      </c>
      <c r="D386" t="s">
        <v>835</v>
      </c>
      <c r="E386">
        <v>18.899999999999999</v>
      </c>
      <c r="F386">
        <v>-1.3500000000000001</v>
      </c>
      <c r="G386">
        <v>18.5</v>
      </c>
      <c r="H386">
        <v>19.100000000000001</v>
      </c>
      <c r="I386">
        <v>11</v>
      </c>
      <c r="J386">
        <v>0.12609999999999999</v>
      </c>
      <c r="K386">
        <v>0.21929999999999999</v>
      </c>
      <c r="L386">
        <v>1.9e-003</v>
      </c>
      <c r="M386">
        <v>537</v>
      </c>
      <c r="N386">
        <v>6110</v>
      </c>
      <c r="O386" t="s">
        <v>836</v>
      </c>
      <c r="P386">
        <v>189.59999999999999</v>
      </c>
      <c r="Q386">
        <v>0</v>
      </c>
      <c r="R386">
        <v>140.80000000000001</v>
      </c>
      <c r="S386">
        <v>144.5</v>
      </c>
      <c r="T386">
        <v>0</v>
      </c>
      <c r="U386">
        <v>0.12720000000000001</v>
      </c>
      <c r="V386">
        <v>-0.78069999999999995</v>
      </c>
      <c r="W386">
        <v>1.9e-003</v>
      </c>
      <c r="X386">
        <v>158</v>
      </c>
    </row>
    <row r="387" ht="15">
      <c r="A387" t="s">
        <v>72</v>
      </c>
      <c r="B387" t="s">
        <v>837</v>
      </c>
      <c r="C387" t="s">
        <v>72</v>
      </c>
      <c r="D387" t="s">
        <v>837</v>
      </c>
      <c r="E387">
        <v>19.699999999999999</v>
      </c>
      <c r="F387">
        <v>0</v>
      </c>
      <c r="G387">
        <v>17.300000000000001</v>
      </c>
      <c r="H387">
        <v>17.899999999999999</v>
      </c>
      <c r="I387">
        <v>0</v>
      </c>
      <c r="J387">
        <v>0.12559999999999999</v>
      </c>
      <c r="K387">
        <v>0.2094</v>
      </c>
      <c r="L387">
        <v>1.9e-003</v>
      </c>
      <c r="M387">
        <v>359</v>
      </c>
      <c r="N387">
        <v>6115</v>
      </c>
      <c r="O387" t="s">
        <v>838</v>
      </c>
      <c r="P387">
        <v>236.83000000000001</v>
      </c>
      <c r="Q387">
        <v>0</v>
      </c>
      <c r="R387">
        <v>145.30000000000001</v>
      </c>
      <c r="S387">
        <v>148.30000000000001</v>
      </c>
      <c r="T387">
        <v>0</v>
      </c>
      <c r="U387">
        <v>0.12770000000000001</v>
      </c>
      <c r="V387">
        <v>-0.79059999999999997</v>
      </c>
      <c r="W387">
        <v>1.9e-003</v>
      </c>
      <c r="X387">
        <v>38</v>
      </c>
    </row>
    <row r="388" ht="15">
      <c r="A388" t="s">
        <v>72</v>
      </c>
      <c r="B388" t="s">
        <v>839</v>
      </c>
      <c r="C388" t="s">
        <v>72</v>
      </c>
      <c r="D388" t="s">
        <v>839</v>
      </c>
      <c r="E388">
        <v>17.300000000000001</v>
      </c>
      <c r="F388">
        <v>-0.65000000000000002</v>
      </c>
      <c r="G388">
        <v>16.199999999999999</v>
      </c>
      <c r="H388">
        <v>16.800000000000001</v>
      </c>
      <c r="I388">
        <v>55</v>
      </c>
      <c r="J388">
        <v>0.12540000000000001</v>
      </c>
      <c r="K388">
        <v>0.1996</v>
      </c>
      <c r="L388">
        <v>1.8e-003</v>
      </c>
      <c r="M388">
        <v>656</v>
      </c>
      <c r="N388">
        <v>6120</v>
      </c>
      <c r="O388" t="s">
        <v>840</v>
      </c>
      <c r="P388">
        <v>154.69</v>
      </c>
      <c r="Q388">
        <v>0</v>
      </c>
      <c r="R388">
        <v>148.69999999999999</v>
      </c>
      <c r="S388">
        <v>152.19999999999999</v>
      </c>
      <c r="T388">
        <v>0</v>
      </c>
      <c r="U388">
        <v>0.12670000000000001</v>
      </c>
      <c r="V388">
        <v>-0.8004</v>
      </c>
      <c r="W388">
        <v>1.8e-003</v>
      </c>
      <c r="X388">
        <v>480</v>
      </c>
    </row>
    <row r="389" ht="15">
      <c r="A389" t="s">
        <v>72</v>
      </c>
      <c r="B389" t="s">
        <v>841</v>
      </c>
      <c r="C389" t="s">
        <v>72</v>
      </c>
      <c r="D389" t="s">
        <v>841</v>
      </c>
      <c r="E389">
        <v>18.969999999999999</v>
      </c>
      <c r="F389">
        <v>2.1200000000000001</v>
      </c>
      <c r="G389">
        <v>15.300000000000001</v>
      </c>
      <c r="H389">
        <v>15.699999999999999</v>
      </c>
      <c r="I389">
        <v>101</v>
      </c>
      <c r="J389">
        <v>0.125</v>
      </c>
      <c r="K389">
        <v>0.19009999999999999</v>
      </c>
      <c r="L389">
        <v>1.8e-003</v>
      </c>
      <c r="M389">
        <v>4104</v>
      </c>
      <c r="N389">
        <v>6125</v>
      </c>
      <c r="O389" t="s">
        <v>842</v>
      </c>
      <c r="P389">
        <v>214.34</v>
      </c>
      <c r="Q389">
        <v>0</v>
      </c>
      <c r="R389">
        <v>152.40000000000001</v>
      </c>
      <c r="S389">
        <v>156.09999999999999</v>
      </c>
      <c r="T389">
        <v>0</v>
      </c>
      <c r="U389">
        <v>0.126</v>
      </c>
      <c r="V389">
        <v>-0.80989999999999995</v>
      </c>
      <c r="W389">
        <v>1.8e-003</v>
      </c>
      <c r="X389">
        <v>1773</v>
      </c>
    </row>
    <row r="390" ht="15">
      <c r="A390" t="s">
        <v>72</v>
      </c>
      <c r="B390" t="s">
        <v>843</v>
      </c>
      <c r="C390" t="s">
        <v>72</v>
      </c>
      <c r="D390" t="s">
        <v>843</v>
      </c>
      <c r="E390">
        <v>16.120000000000001</v>
      </c>
      <c r="F390">
        <v>0.27000000000000002</v>
      </c>
      <c r="G390">
        <v>14.300000000000001</v>
      </c>
      <c r="H390">
        <v>14.699999999999999</v>
      </c>
      <c r="I390">
        <v>6</v>
      </c>
      <c r="J390">
        <v>0.1246</v>
      </c>
      <c r="K390">
        <v>0.18090000000000001</v>
      </c>
      <c r="L390">
        <v>1.6999999999999999e-003</v>
      </c>
      <c r="M390">
        <v>549</v>
      </c>
      <c r="N390">
        <v>6130</v>
      </c>
      <c r="O390" t="s">
        <v>844</v>
      </c>
      <c r="P390">
        <v>153.38999999999999</v>
      </c>
      <c r="Q390">
        <v>-12.41</v>
      </c>
      <c r="R390">
        <v>156.59999999999999</v>
      </c>
      <c r="S390">
        <v>160.09999999999999</v>
      </c>
      <c r="T390">
        <v>4</v>
      </c>
      <c r="U390">
        <v>0.126</v>
      </c>
      <c r="V390">
        <v>-0.81910000000000005</v>
      </c>
      <c r="W390">
        <v>1.6999999999999999e-003</v>
      </c>
      <c r="X390">
        <v>203</v>
      </c>
    </row>
    <row r="391" ht="15">
      <c r="A391" t="s">
        <v>72</v>
      </c>
      <c r="B391" t="s">
        <v>845</v>
      </c>
      <c r="C391" t="s">
        <v>72</v>
      </c>
      <c r="D391" t="s">
        <v>845</v>
      </c>
      <c r="E391">
        <v>16.670000000000002</v>
      </c>
      <c r="F391">
        <v>1.72</v>
      </c>
      <c r="G391">
        <v>13.300000000000001</v>
      </c>
      <c r="H391">
        <v>13.800000000000001</v>
      </c>
      <c r="I391">
        <v>7</v>
      </c>
      <c r="J391">
        <v>0.12429999999999999</v>
      </c>
      <c r="K391">
        <v>0.1719</v>
      </c>
      <c r="L391">
        <v>1.6999999999999999e-003</v>
      </c>
      <c r="M391">
        <v>410</v>
      </c>
      <c r="N391">
        <v>6135</v>
      </c>
      <c r="O391" t="s">
        <v>846</v>
      </c>
      <c r="P391">
        <v>228.40000000000001</v>
      </c>
      <c r="Q391">
        <v>0</v>
      </c>
      <c r="R391">
        <v>160.69999999999999</v>
      </c>
      <c r="S391">
        <v>164.19999999999999</v>
      </c>
      <c r="T391">
        <v>0</v>
      </c>
      <c r="U391">
        <v>0.12590000000000001</v>
      </c>
      <c r="V391">
        <v>-0.82809999999999995</v>
      </c>
      <c r="W391">
        <v>1.6999999999999999e-003</v>
      </c>
      <c r="X391">
        <v>13</v>
      </c>
    </row>
    <row r="392" ht="15">
      <c r="A392" t="s">
        <v>72</v>
      </c>
      <c r="B392" t="s">
        <v>847</v>
      </c>
      <c r="C392" t="s">
        <v>72</v>
      </c>
      <c r="D392" t="s">
        <v>847</v>
      </c>
      <c r="E392">
        <v>15.4</v>
      </c>
      <c r="F392">
        <v>1.3500000000000001</v>
      </c>
      <c r="G392">
        <v>12.4</v>
      </c>
      <c r="H392">
        <v>12.9</v>
      </c>
      <c r="I392">
        <v>4</v>
      </c>
      <c r="J392">
        <v>0.124</v>
      </c>
      <c r="K392">
        <v>0.16320000000000001</v>
      </c>
      <c r="L392">
        <v>1.6000000000000001e-003</v>
      </c>
      <c r="M392">
        <v>554</v>
      </c>
      <c r="N392">
        <v>6140</v>
      </c>
      <c r="O392" t="s">
        <v>848</v>
      </c>
      <c r="P392">
        <v>225.09</v>
      </c>
      <c r="Q392">
        <v>0</v>
      </c>
      <c r="R392">
        <v>165.30000000000001</v>
      </c>
      <c r="S392">
        <v>168.19999999999999</v>
      </c>
      <c r="T392">
        <v>0</v>
      </c>
      <c r="U392">
        <v>0.1263</v>
      </c>
      <c r="V392">
        <v>-0.83679999999999999</v>
      </c>
      <c r="W392">
        <v>1.6000000000000001e-003</v>
      </c>
      <c r="X392">
        <v>54</v>
      </c>
    </row>
    <row r="393" ht="15">
      <c r="A393" t="s">
        <v>72</v>
      </c>
      <c r="B393" t="s">
        <v>849</v>
      </c>
      <c r="C393" t="s">
        <v>72</v>
      </c>
      <c r="D393" t="s">
        <v>849</v>
      </c>
      <c r="E393">
        <v>13.220000000000001</v>
      </c>
      <c r="F393">
        <v>7.0000000000000007e-002</v>
      </c>
      <c r="G393">
        <v>11.6</v>
      </c>
      <c r="H393">
        <v>12</v>
      </c>
      <c r="I393">
        <v>2</v>
      </c>
      <c r="J393">
        <v>0.1236</v>
      </c>
      <c r="K393">
        <v>0.15479999999999999</v>
      </c>
      <c r="L393">
        <v>1.6000000000000001e-003</v>
      </c>
      <c r="M393">
        <v>405</v>
      </c>
      <c r="N393">
        <v>6145</v>
      </c>
      <c r="O393" t="s">
        <v>850</v>
      </c>
      <c r="P393">
        <v>326.77999999999997</v>
      </c>
      <c r="Q393">
        <v>0</v>
      </c>
      <c r="R393">
        <v>168.90000000000001</v>
      </c>
      <c r="S393">
        <v>172.40000000000001</v>
      </c>
      <c r="T393">
        <v>0</v>
      </c>
      <c r="U393">
        <v>0.12520000000000001</v>
      </c>
      <c r="V393">
        <v>-0.84519999999999995</v>
      </c>
      <c r="W393">
        <v>1.6000000000000001e-003</v>
      </c>
      <c r="X393">
        <v>2</v>
      </c>
    </row>
    <row r="394" ht="15">
      <c r="A394" t="s">
        <v>72</v>
      </c>
      <c r="B394" t="s">
        <v>851</v>
      </c>
      <c r="C394" t="s">
        <v>72</v>
      </c>
      <c r="D394" t="s">
        <v>851</v>
      </c>
      <c r="E394">
        <v>11.6</v>
      </c>
      <c r="F394">
        <v>-0.69999999999999996</v>
      </c>
      <c r="G394">
        <v>10.800000000000001</v>
      </c>
      <c r="H394">
        <v>11.199999999999999</v>
      </c>
      <c r="I394">
        <v>158</v>
      </c>
      <c r="J394">
        <v>0.12330000000000001</v>
      </c>
      <c r="K394">
        <v>0.14660000000000001</v>
      </c>
      <c r="L394">
        <v>1.5e-003</v>
      </c>
      <c r="M394">
        <v>21598</v>
      </c>
      <c r="N394">
        <v>6150</v>
      </c>
      <c r="O394" t="s">
        <v>852</v>
      </c>
      <c r="P394">
        <v>175.59999999999999</v>
      </c>
      <c r="Q394">
        <v>0</v>
      </c>
      <c r="R394">
        <v>173.69999999999999</v>
      </c>
      <c r="S394">
        <v>176.59999999999999</v>
      </c>
      <c r="T394">
        <v>0</v>
      </c>
      <c r="U394">
        <v>0.126</v>
      </c>
      <c r="V394">
        <v>-0.85340000000000005</v>
      </c>
      <c r="W394">
        <v>1.5e-003</v>
      </c>
      <c r="X394">
        <v>5644</v>
      </c>
    </row>
    <row r="395" ht="15">
      <c r="A395" t="s">
        <v>72</v>
      </c>
      <c r="B395" t="s">
        <v>853</v>
      </c>
      <c r="C395" t="s">
        <v>72</v>
      </c>
      <c r="D395" t="s">
        <v>853</v>
      </c>
      <c r="E395">
        <v>13.52</v>
      </c>
      <c r="F395">
        <v>1.97</v>
      </c>
      <c r="G395">
        <v>10</v>
      </c>
      <c r="H395">
        <v>10.5</v>
      </c>
      <c r="I395">
        <v>34</v>
      </c>
      <c r="J395">
        <v>0.123</v>
      </c>
      <c r="K395">
        <v>0.13869999999999999</v>
      </c>
      <c r="L395">
        <v>1.5e-003</v>
      </c>
      <c r="M395">
        <v>777</v>
      </c>
      <c r="N395">
        <v>6155</v>
      </c>
      <c r="O395" t="s">
        <v>854</v>
      </c>
      <c r="P395">
        <v>218.90000000000001</v>
      </c>
      <c r="Q395">
        <v>0</v>
      </c>
      <c r="R395">
        <v>176.69999999999999</v>
      </c>
      <c r="S395">
        <v>180.80000000000001</v>
      </c>
      <c r="T395">
        <v>0</v>
      </c>
      <c r="U395">
        <v>0.1235</v>
      </c>
      <c r="V395">
        <v>-0.86129999999999995</v>
      </c>
      <c r="W395">
        <v>1.5e-003</v>
      </c>
      <c r="X395">
        <v>4</v>
      </c>
    </row>
    <row r="396" ht="15">
      <c r="A396" t="s">
        <v>72</v>
      </c>
      <c r="B396" t="s">
        <v>855</v>
      </c>
      <c r="C396" t="s">
        <v>72</v>
      </c>
      <c r="D396" t="s">
        <v>855</v>
      </c>
      <c r="E396">
        <v>9.9000000000000004</v>
      </c>
      <c r="F396">
        <v>-0.90000000000000002</v>
      </c>
      <c r="G396">
        <v>9.3000000000000007</v>
      </c>
      <c r="H396">
        <v>9.8000000000000007</v>
      </c>
      <c r="I396">
        <v>32</v>
      </c>
      <c r="J396">
        <v>0.12280000000000001</v>
      </c>
      <c r="K396">
        <v>0.13109999999999999</v>
      </c>
      <c r="L396">
        <v>1.4e-003</v>
      </c>
      <c r="M396">
        <v>873</v>
      </c>
      <c r="N396">
        <v>6160</v>
      </c>
      <c r="O396" t="s">
        <v>856</v>
      </c>
      <c r="P396">
        <v>232.22999999999999</v>
      </c>
      <c r="Q396">
        <v>0</v>
      </c>
      <c r="R396">
        <v>182.30000000000001</v>
      </c>
      <c r="S396">
        <v>185.09999999999999</v>
      </c>
      <c r="T396">
        <v>0</v>
      </c>
      <c r="U396">
        <v>0.1258</v>
      </c>
      <c r="V396">
        <v>-0.86890000000000001</v>
      </c>
      <c r="W396">
        <v>1.4e-003</v>
      </c>
      <c r="X396">
        <v>427</v>
      </c>
    </row>
    <row r="397" ht="15">
      <c r="A397" t="s">
        <v>72</v>
      </c>
      <c r="B397" t="s">
        <v>857</v>
      </c>
      <c r="C397" t="s">
        <v>72</v>
      </c>
      <c r="D397" t="s">
        <v>857</v>
      </c>
      <c r="E397">
        <v>11.92</v>
      </c>
      <c r="F397">
        <v>1.8200000000000001</v>
      </c>
      <c r="G397">
        <v>8.5999999999999996</v>
      </c>
      <c r="H397">
        <v>9.0999999999999996</v>
      </c>
      <c r="I397">
        <v>1</v>
      </c>
      <c r="J397">
        <v>0.12239999999999999</v>
      </c>
      <c r="K397">
        <v>0.12379999999999999</v>
      </c>
      <c r="L397">
        <v>1.4e-003</v>
      </c>
      <c r="M397">
        <v>159</v>
      </c>
      <c r="N397">
        <v>6165</v>
      </c>
      <c r="O397" t="s">
        <v>858</v>
      </c>
      <c r="P397">
        <v>0</v>
      </c>
      <c r="Q397">
        <v>0</v>
      </c>
      <c r="R397">
        <v>185.30000000000001</v>
      </c>
      <c r="S397">
        <v>189.40000000000001</v>
      </c>
      <c r="T397">
        <v>0</v>
      </c>
      <c r="U397">
        <v>0.123</v>
      </c>
      <c r="V397">
        <v>-0.87619999999999998</v>
      </c>
      <c r="W397">
        <v>1.4e-003</v>
      </c>
      <c r="X397">
        <v>0</v>
      </c>
    </row>
    <row r="398" ht="15">
      <c r="A398" t="s">
        <v>72</v>
      </c>
      <c r="B398" t="s">
        <v>859</v>
      </c>
      <c r="C398" t="s">
        <v>72</v>
      </c>
      <c r="D398" t="s">
        <v>859</v>
      </c>
      <c r="E398">
        <v>8.4499999999999993</v>
      </c>
      <c r="F398">
        <v>-1.05</v>
      </c>
      <c r="G398">
        <v>8</v>
      </c>
      <c r="H398">
        <v>8.4000000000000004</v>
      </c>
      <c r="I398">
        <v>10</v>
      </c>
      <c r="J398">
        <v>0.1221</v>
      </c>
      <c r="K398">
        <v>0.1167</v>
      </c>
      <c r="L398">
        <v>1.2999999999999999e-003</v>
      </c>
      <c r="M398">
        <v>354</v>
      </c>
      <c r="N398">
        <v>6170</v>
      </c>
      <c r="O398" t="s">
        <v>860</v>
      </c>
      <c r="P398">
        <v>276.39999999999998</v>
      </c>
      <c r="Q398">
        <v>0</v>
      </c>
      <c r="R398">
        <v>190.30000000000001</v>
      </c>
      <c r="S398">
        <v>194.09999999999999</v>
      </c>
      <c r="T398">
        <v>0</v>
      </c>
      <c r="U398">
        <v>0.12479999999999999</v>
      </c>
      <c r="V398">
        <v>-0.88329999999999997</v>
      </c>
      <c r="W398">
        <v>1.2999999999999999e-003</v>
      </c>
      <c r="X398">
        <v>19</v>
      </c>
    </row>
    <row r="399" ht="15">
      <c r="A399" t="s">
        <v>72</v>
      </c>
      <c r="B399" t="s">
        <v>861</v>
      </c>
      <c r="C399" t="s">
        <v>72</v>
      </c>
      <c r="D399" t="s">
        <v>861</v>
      </c>
      <c r="E399">
        <v>7.5999999999999996</v>
      </c>
      <c r="F399">
        <v>-1.2</v>
      </c>
      <c r="G399">
        <v>7.4000000000000004</v>
      </c>
      <c r="H399">
        <v>7.7999999999999998</v>
      </c>
      <c r="I399">
        <v>61</v>
      </c>
      <c r="J399">
        <v>0.12180000000000001</v>
      </c>
      <c r="K399">
        <v>0.11</v>
      </c>
      <c r="L399">
        <v>1.2999999999999999e-003</v>
      </c>
      <c r="M399">
        <v>5639</v>
      </c>
      <c r="N399">
        <v>6175</v>
      </c>
      <c r="O399" t="s">
        <v>862</v>
      </c>
      <c r="P399">
        <v>252.49000000000001</v>
      </c>
      <c r="Q399">
        <v>0</v>
      </c>
      <c r="R399">
        <v>194.69999999999999</v>
      </c>
      <c r="S399">
        <v>198.30000000000001</v>
      </c>
      <c r="T399">
        <v>0</v>
      </c>
      <c r="U399">
        <v>0.12429999999999999</v>
      </c>
      <c r="V399">
        <v>-0.89000000000000001</v>
      </c>
      <c r="W399">
        <v>1.2999999999999999e-003</v>
      </c>
      <c r="X399">
        <v>1189</v>
      </c>
    </row>
    <row r="400" ht="15">
      <c r="A400" t="s">
        <v>72</v>
      </c>
      <c r="B400" t="s">
        <v>863</v>
      </c>
      <c r="C400" t="s">
        <v>72</v>
      </c>
      <c r="D400" t="s">
        <v>863</v>
      </c>
      <c r="E400">
        <v>7.2999999999999998</v>
      </c>
      <c r="F400">
        <v>-0.94999999999999996</v>
      </c>
      <c r="G400">
        <v>6.9000000000000004</v>
      </c>
      <c r="H400">
        <v>7.2000000000000002</v>
      </c>
      <c r="I400">
        <v>6</v>
      </c>
      <c r="J400">
        <v>0.1215</v>
      </c>
      <c r="K400">
        <v>0.10349999999999999</v>
      </c>
      <c r="L400">
        <v>1.1999999999999999e-003</v>
      </c>
      <c r="M400">
        <v>516</v>
      </c>
      <c r="N400">
        <v>6180</v>
      </c>
      <c r="O400" t="s">
        <v>864</v>
      </c>
      <c r="P400">
        <v>195.90000000000001</v>
      </c>
      <c r="Q400">
        <v>-12.300000000000001</v>
      </c>
      <c r="R400">
        <v>199</v>
      </c>
      <c r="S400">
        <v>202.69999999999999</v>
      </c>
      <c r="T400">
        <v>1</v>
      </c>
      <c r="U400">
        <v>0.12379999999999999</v>
      </c>
      <c r="V400">
        <v>-0.89649999999999996</v>
      </c>
      <c r="W400">
        <v>1.1999999999999999e-003</v>
      </c>
      <c r="X400">
        <v>108</v>
      </c>
    </row>
    <row r="401" ht="15">
      <c r="A401" t="s">
        <v>72</v>
      </c>
      <c r="B401" t="s">
        <v>865</v>
      </c>
      <c r="C401" t="s">
        <v>72</v>
      </c>
      <c r="D401" t="s">
        <v>865</v>
      </c>
      <c r="E401">
        <v>7.2000000000000002</v>
      </c>
      <c r="F401">
        <v>0</v>
      </c>
      <c r="G401">
        <v>6.4000000000000004</v>
      </c>
      <c r="H401">
        <v>6.7999999999999998</v>
      </c>
      <c r="I401">
        <v>0</v>
      </c>
      <c r="J401">
        <v>0.1216</v>
      </c>
      <c r="K401">
        <v>9.7299999999999998e-002</v>
      </c>
      <c r="L401">
        <v>1.1999999999999999e-003</v>
      </c>
      <c r="M401">
        <v>64</v>
      </c>
      <c r="N401">
        <v>6185</v>
      </c>
      <c r="O401" t="s">
        <v>866</v>
      </c>
      <c r="P401">
        <v>0</v>
      </c>
      <c r="Q401">
        <v>0</v>
      </c>
      <c r="R401">
        <v>203.40000000000001</v>
      </c>
      <c r="S401">
        <v>207.19999999999999</v>
      </c>
      <c r="T401">
        <v>0</v>
      </c>
      <c r="U401">
        <v>0.1235</v>
      </c>
      <c r="V401">
        <v>-0.90269999999999995</v>
      </c>
      <c r="W401">
        <v>1.1999999999999999e-003</v>
      </c>
      <c r="X401">
        <v>0</v>
      </c>
    </row>
    <row r="402" ht="15">
      <c r="A402" t="s">
        <v>72</v>
      </c>
      <c r="B402" t="s">
        <v>867</v>
      </c>
      <c r="C402" t="s">
        <v>72</v>
      </c>
      <c r="D402" t="s">
        <v>867</v>
      </c>
      <c r="E402">
        <v>8</v>
      </c>
      <c r="F402">
        <v>0</v>
      </c>
      <c r="G402">
        <v>5.9000000000000004</v>
      </c>
      <c r="H402">
        <v>6.2000000000000002</v>
      </c>
      <c r="I402">
        <v>24</v>
      </c>
      <c r="J402">
        <v>0.1211</v>
      </c>
      <c r="K402">
        <v>9.1499999999999998e-002</v>
      </c>
      <c r="L402">
        <v>1.1000000000000001e-003</v>
      </c>
      <c r="M402">
        <v>893</v>
      </c>
      <c r="N402">
        <v>6190</v>
      </c>
      <c r="O402" t="s">
        <v>868</v>
      </c>
      <c r="P402">
        <v>273.38</v>
      </c>
      <c r="Q402">
        <v>0</v>
      </c>
      <c r="R402">
        <v>208</v>
      </c>
      <c r="S402">
        <v>211.69999999999999</v>
      </c>
      <c r="T402">
        <v>0</v>
      </c>
      <c r="U402">
        <v>0.1236</v>
      </c>
      <c r="V402">
        <v>-0.90849999999999997</v>
      </c>
      <c r="W402">
        <v>1.1000000000000001e-003</v>
      </c>
      <c r="X402">
        <v>59</v>
      </c>
    </row>
    <row r="403" ht="15">
      <c r="A403" t="s">
        <v>72</v>
      </c>
      <c r="B403" t="s">
        <v>869</v>
      </c>
      <c r="C403" t="s">
        <v>72</v>
      </c>
      <c r="D403" t="s">
        <v>869</v>
      </c>
      <c r="E403">
        <v>6.5</v>
      </c>
      <c r="F403">
        <v>-0.14999999999999999</v>
      </c>
      <c r="G403">
        <v>5.4000000000000004</v>
      </c>
      <c r="H403">
        <v>5.7999999999999998</v>
      </c>
      <c r="I403">
        <v>62</v>
      </c>
      <c r="J403">
        <v>0.121</v>
      </c>
      <c r="K403">
        <v>8.5900000000000004e-002</v>
      </c>
      <c r="L403">
        <v>1.1000000000000001e-003</v>
      </c>
      <c r="M403">
        <v>315</v>
      </c>
      <c r="N403">
        <v>6195</v>
      </c>
      <c r="O403" t="s">
        <v>870</v>
      </c>
      <c r="P403">
        <v>0</v>
      </c>
      <c r="Q403">
        <v>0</v>
      </c>
      <c r="R403">
        <v>211.80000000000001</v>
      </c>
      <c r="S403">
        <v>216.19999999999999</v>
      </c>
      <c r="T403">
        <v>0</v>
      </c>
      <c r="U403">
        <v>0.1183</v>
      </c>
      <c r="V403">
        <v>-0.91410000000000002</v>
      </c>
      <c r="W403">
        <v>1.1000000000000001e-003</v>
      </c>
      <c r="X403">
        <v>0</v>
      </c>
    </row>
    <row r="404" ht="15">
      <c r="A404" t="s">
        <v>72</v>
      </c>
      <c r="B404" t="s">
        <v>871</v>
      </c>
      <c r="C404" t="s">
        <v>72</v>
      </c>
      <c r="D404" t="s">
        <v>871</v>
      </c>
      <c r="E404">
        <v>5.0999999999999996</v>
      </c>
      <c r="F404">
        <v>-1.1499999999999999</v>
      </c>
      <c r="G404">
        <v>5.0999999999999996</v>
      </c>
      <c r="H404">
        <v>5.2999999999999998</v>
      </c>
      <c r="I404">
        <v>859</v>
      </c>
      <c r="J404">
        <v>0.12089999999999999</v>
      </c>
      <c r="K404">
        <v>8.0500000000000002e-002</v>
      </c>
      <c r="L404">
        <v>1.e-003</v>
      </c>
      <c r="M404">
        <v>27711</v>
      </c>
      <c r="N404">
        <v>6200</v>
      </c>
      <c r="O404" t="s">
        <v>872</v>
      </c>
      <c r="P404">
        <v>225.90000000000001</v>
      </c>
      <c r="Q404">
        <v>-0.25</v>
      </c>
      <c r="R404">
        <v>217.40000000000001</v>
      </c>
      <c r="S404">
        <v>220.59999999999999</v>
      </c>
      <c r="T404">
        <v>2</v>
      </c>
      <c r="U404">
        <v>0.1167</v>
      </c>
      <c r="V404">
        <v>-0.91949999999999998</v>
      </c>
      <c r="W404">
        <v>1.e-003</v>
      </c>
      <c r="X404">
        <v>6795</v>
      </c>
    </row>
    <row r="405" ht="15">
      <c r="A405" t="s">
        <v>72</v>
      </c>
      <c r="B405" t="s">
        <v>873</v>
      </c>
      <c r="C405" t="s">
        <v>72</v>
      </c>
      <c r="D405" t="s">
        <v>873</v>
      </c>
      <c r="E405">
        <v>6</v>
      </c>
      <c r="F405">
        <v>0.55000000000000004</v>
      </c>
      <c r="G405">
        <v>4.2999999999999998</v>
      </c>
      <c r="H405">
        <v>4.7000000000000002</v>
      </c>
      <c r="I405">
        <v>1</v>
      </c>
      <c r="J405">
        <v>0.121</v>
      </c>
      <c r="K405">
        <v>7.0699999999999999e-002</v>
      </c>
      <c r="L405">
        <v>8.9999999999999998e-004</v>
      </c>
      <c r="M405">
        <v>713</v>
      </c>
      <c r="N405">
        <v>6210</v>
      </c>
      <c r="O405" t="s">
        <v>874</v>
      </c>
      <c r="P405">
        <v>257.44</v>
      </c>
      <c r="Q405">
        <v>0</v>
      </c>
      <c r="R405">
        <v>225.90000000000001</v>
      </c>
      <c r="S405">
        <v>230.09999999999999</v>
      </c>
      <c r="T405">
        <v>0</v>
      </c>
      <c r="U405">
        <v>0.12239999999999999</v>
      </c>
      <c r="V405">
        <v>-0.92930000000000001</v>
      </c>
      <c r="W405">
        <v>8.9999999999999998e-004</v>
      </c>
      <c r="X405">
        <v>117</v>
      </c>
    </row>
    <row r="406" ht="15">
      <c r="A406" t="s">
        <v>72</v>
      </c>
      <c r="B406" t="s">
        <v>875</v>
      </c>
      <c r="C406" t="s">
        <v>72</v>
      </c>
      <c r="D406" t="s">
        <v>875</v>
      </c>
      <c r="E406">
        <v>5.0800000000000001</v>
      </c>
      <c r="F406">
        <v>0.38</v>
      </c>
      <c r="G406">
        <v>3.6000000000000001</v>
      </c>
      <c r="H406">
        <v>4</v>
      </c>
      <c r="I406">
        <v>132</v>
      </c>
      <c r="J406">
        <v>0.12039999999999999</v>
      </c>
      <c r="K406">
        <v>6.2e-002</v>
      </c>
      <c r="L406">
        <v>8.0000000000000004e-004</v>
      </c>
      <c r="M406">
        <v>967</v>
      </c>
      <c r="N406">
        <v>6220</v>
      </c>
      <c r="O406" t="s">
        <v>876</v>
      </c>
      <c r="P406">
        <v>266.83999999999997</v>
      </c>
      <c r="Q406">
        <v>0</v>
      </c>
      <c r="R406">
        <v>235</v>
      </c>
      <c r="S406">
        <v>239.5</v>
      </c>
      <c r="T406">
        <v>0</v>
      </c>
      <c r="U406">
        <v>0.12189999999999999</v>
      </c>
      <c r="V406">
        <v>-0.93799999999999994</v>
      </c>
      <c r="W406">
        <v>8.0000000000000004e-004</v>
      </c>
      <c r="X406">
        <v>154</v>
      </c>
    </row>
    <row r="407" ht="15">
      <c r="A407" t="s">
        <v>72</v>
      </c>
      <c r="B407" t="s">
        <v>877</v>
      </c>
      <c r="C407" t="s">
        <v>72</v>
      </c>
      <c r="D407" t="s">
        <v>877</v>
      </c>
      <c r="E407">
        <v>4.4000000000000004</v>
      </c>
      <c r="F407">
        <v>0</v>
      </c>
      <c r="G407">
        <v>3.2999999999999998</v>
      </c>
      <c r="H407">
        <v>3.7000000000000002</v>
      </c>
      <c r="I407">
        <v>0</v>
      </c>
      <c r="J407">
        <v>0.1203</v>
      </c>
      <c r="K407">
        <v>5.8000000000000003e-002</v>
      </c>
      <c r="L407">
        <v>8.0000000000000004e-004</v>
      </c>
      <c r="M407">
        <v>2476</v>
      </c>
      <c r="N407">
        <v>6225</v>
      </c>
      <c r="O407" t="s">
        <v>878</v>
      </c>
      <c r="P407">
        <v>287.47000000000003</v>
      </c>
      <c r="Q407">
        <v>0</v>
      </c>
      <c r="R407">
        <v>239.69999999999999</v>
      </c>
      <c r="S407">
        <v>244.09999999999999</v>
      </c>
      <c r="T407">
        <v>0</v>
      </c>
      <c r="U407">
        <v>0.1216</v>
      </c>
      <c r="V407">
        <v>-0.94199999999999995</v>
      </c>
      <c r="W407">
        <v>8.0000000000000004e-004</v>
      </c>
      <c r="X407">
        <v>597</v>
      </c>
    </row>
    <row r="408" ht="15">
      <c r="A408" t="s">
        <v>72</v>
      </c>
      <c r="B408" t="s">
        <v>879</v>
      </c>
      <c r="C408" t="s">
        <v>72</v>
      </c>
      <c r="D408" t="s">
        <v>879</v>
      </c>
      <c r="E408">
        <v>4.3399999999999999</v>
      </c>
      <c r="F408">
        <v>0.23999999999999999</v>
      </c>
      <c r="G408">
        <v>3.1000000000000001</v>
      </c>
      <c r="H408">
        <v>3.5</v>
      </c>
      <c r="I408">
        <v>134</v>
      </c>
      <c r="J408">
        <v>0.1208</v>
      </c>
      <c r="K408">
        <v>5.4199999999999998e-002</v>
      </c>
      <c r="L408">
        <v>8.0000000000000004e-004</v>
      </c>
      <c r="M408">
        <v>972</v>
      </c>
      <c r="N408">
        <v>6230</v>
      </c>
      <c r="O408" t="s">
        <v>880</v>
      </c>
      <c r="P408">
        <v>291.92000000000002</v>
      </c>
      <c r="Q408">
        <v>0</v>
      </c>
      <c r="R408">
        <v>244.19999999999999</v>
      </c>
      <c r="S408">
        <v>248.80000000000001</v>
      </c>
      <c r="T408">
        <v>0</v>
      </c>
      <c r="U408">
        <v>0.1207</v>
      </c>
      <c r="V408">
        <v>-0.94579999999999997</v>
      </c>
      <c r="W408">
        <v>8.0000000000000004e-004</v>
      </c>
      <c r="X408">
        <v>737</v>
      </c>
    </row>
    <row r="409" ht="15">
      <c r="A409" t="s">
        <v>72</v>
      </c>
      <c r="B409" t="s">
        <v>881</v>
      </c>
      <c r="C409" t="s">
        <v>72</v>
      </c>
      <c r="D409" t="s">
        <v>881</v>
      </c>
      <c r="E409">
        <v>3.2200000000000002</v>
      </c>
      <c r="F409">
        <v>0</v>
      </c>
      <c r="G409">
        <v>2.6499999999999999</v>
      </c>
      <c r="H409">
        <v>2.9500000000000002</v>
      </c>
      <c r="I409">
        <v>0</v>
      </c>
      <c r="J409">
        <v>0.1206</v>
      </c>
      <c r="K409">
        <v>4.7399999999999998e-002</v>
      </c>
      <c r="L409">
        <v>6.9999999999999999e-004</v>
      </c>
      <c r="M409">
        <v>731</v>
      </c>
      <c r="N409">
        <v>6240</v>
      </c>
      <c r="O409" t="s">
        <v>882</v>
      </c>
      <c r="P409">
        <v>456.94999999999999</v>
      </c>
      <c r="Q409">
        <v>0</v>
      </c>
      <c r="R409">
        <v>253.69999999999999</v>
      </c>
      <c r="S409">
        <v>258.39999999999998</v>
      </c>
      <c r="T409">
        <v>0</v>
      </c>
      <c r="U409">
        <v>0.1211</v>
      </c>
      <c r="V409">
        <v>-0.95269999999999999</v>
      </c>
      <c r="W409">
        <v>6.9999999999999999e-004</v>
      </c>
      <c r="X409">
        <v>48</v>
      </c>
    </row>
    <row r="410" ht="15">
      <c r="A410" t="s">
        <v>72</v>
      </c>
      <c r="B410" t="s">
        <v>883</v>
      </c>
      <c r="C410" t="s">
        <v>72</v>
      </c>
      <c r="D410" t="s">
        <v>883</v>
      </c>
      <c r="E410">
        <v>3.2999999999999998</v>
      </c>
      <c r="F410">
        <v>0.20000000000000001</v>
      </c>
      <c r="G410">
        <v>2.2000000000000002</v>
      </c>
      <c r="H410">
        <v>2.5</v>
      </c>
      <c r="I410">
        <v>544</v>
      </c>
      <c r="J410">
        <v>0.1202</v>
      </c>
      <c r="K410">
        <v>4.1399999999999999e-002</v>
      </c>
      <c r="L410">
        <v>5.9999999999999995e-004</v>
      </c>
      <c r="M410">
        <v>16425</v>
      </c>
      <c r="N410">
        <v>6250</v>
      </c>
      <c r="O410" t="s">
        <v>884</v>
      </c>
      <c r="P410">
        <v>414.89999999999998</v>
      </c>
      <c r="Q410">
        <v>0</v>
      </c>
      <c r="R410">
        <v>264.19999999999999</v>
      </c>
      <c r="S410">
        <v>268</v>
      </c>
      <c r="T410">
        <v>0</v>
      </c>
      <c r="U410">
        <v>0.12540000000000001</v>
      </c>
      <c r="V410">
        <v>-0.95860000000000001</v>
      </c>
      <c r="W410">
        <v>5.9999999999999995e-004</v>
      </c>
      <c r="X410">
        <v>3976</v>
      </c>
    </row>
    <row r="411" ht="15">
      <c r="A411" t="s">
        <v>72</v>
      </c>
      <c r="B411" t="s">
        <v>885</v>
      </c>
      <c r="C411" t="s">
        <v>72</v>
      </c>
      <c r="D411" t="s">
        <v>885</v>
      </c>
      <c r="E411">
        <v>2.0499999999999998</v>
      </c>
      <c r="F411">
        <v>-0.625</v>
      </c>
      <c r="G411">
        <v>1.8500000000000001</v>
      </c>
      <c r="H411">
        <v>2.1499999999999999</v>
      </c>
      <c r="I411">
        <v>23</v>
      </c>
      <c r="J411">
        <v>0.1206</v>
      </c>
      <c r="K411">
        <v>3.61e-002</v>
      </c>
      <c r="L411">
        <v>5.0000000000000001e-004</v>
      </c>
      <c r="M411">
        <v>985</v>
      </c>
      <c r="N411">
        <v>6260</v>
      </c>
      <c r="O411" t="s">
        <v>886</v>
      </c>
      <c r="P411">
        <v>587.55999999999995</v>
      </c>
      <c r="Q411">
        <v>0</v>
      </c>
      <c r="R411">
        <v>273.19999999999999</v>
      </c>
      <c r="S411">
        <v>278</v>
      </c>
      <c r="T411">
        <v>0</v>
      </c>
      <c r="U411">
        <v>0.12479999999999999</v>
      </c>
      <c r="V411">
        <v>-0.96389999999999998</v>
      </c>
      <c r="W411">
        <v>5.0000000000000001e-004</v>
      </c>
      <c r="X411">
        <v>31</v>
      </c>
    </row>
    <row r="412" ht="15">
      <c r="A412" t="s">
        <v>72</v>
      </c>
      <c r="B412" t="s">
        <v>887</v>
      </c>
      <c r="C412" t="s">
        <v>72</v>
      </c>
      <c r="D412" t="s">
        <v>887</v>
      </c>
      <c r="E412">
        <v>2.5</v>
      </c>
      <c r="F412">
        <v>0</v>
      </c>
      <c r="G412">
        <v>1.6000000000000001</v>
      </c>
      <c r="H412">
        <v>1.8500000000000001</v>
      </c>
      <c r="I412">
        <v>0</v>
      </c>
      <c r="J412">
        <v>0.1207</v>
      </c>
      <c r="K412">
        <v>3.1600000000000003e-002</v>
      </c>
      <c r="L412">
        <v>5.0000000000000001e-004</v>
      </c>
      <c r="M412">
        <v>655</v>
      </c>
      <c r="N412">
        <v>6270</v>
      </c>
      <c r="O412" t="s">
        <v>888</v>
      </c>
      <c r="P412">
        <v>342.82999999999998</v>
      </c>
      <c r="Q412">
        <v>0</v>
      </c>
      <c r="R412">
        <v>282.89999999999998</v>
      </c>
      <c r="S412">
        <v>287.39999999999998</v>
      </c>
      <c r="T412">
        <v>0</v>
      </c>
      <c r="U412">
        <v>0.1207</v>
      </c>
      <c r="V412">
        <v>-0.96840000000000004</v>
      </c>
      <c r="W412">
        <v>5.0000000000000001e-004</v>
      </c>
      <c r="X412">
        <v>13</v>
      </c>
    </row>
    <row r="413" ht="15">
      <c r="A413" t="s">
        <v>72</v>
      </c>
      <c r="B413" t="s">
        <v>889</v>
      </c>
      <c r="C413" t="s">
        <v>72</v>
      </c>
      <c r="D413" t="s">
        <v>889</v>
      </c>
      <c r="E413">
        <v>2.3700000000000001</v>
      </c>
      <c r="F413">
        <v>0.19500000000000001</v>
      </c>
      <c r="G413">
        <v>1.45</v>
      </c>
      <c r="H413">
        <v>1.7</v>
      </c>
      <c r="I413">
        <v>1</v>
      </c>
      <c r="J413">
        <v>0.1206</v>
      </c>
      <c r="K413">
        <v>2.9600000000000001e-002</v>
      </c>
      <c r="L413">
        <v>4.0000000000000002e-004</v>
      </c>
      <c r="M413">
        <v>5745</v>
      </c>
      <c r="N413">
        <v>6275</v>
      </c>
      <c r="O413" t="s">
        <v>890</v>
      </c>
      <c r="P413">
        <v>315.33999999999997</v>
      </c>
      <c r="Q413">
        <v>0</v>
      </c>
      <c r="R413">
        <v>287.69999999999999</v>
      </c>
      <c r="S413">
        <v>292.10000000000002</v>
      </c>
      <c r="T413">
        <v>0</v>
      </c>
      <c r="U413">
        <v>0.1231</v>
      </c>
      <c r="V413">
        <v>-0.97040000000000004</v>
      </c>
      <c r="W413">
        <v>4.0000000000000002e-004</v>
      </c>
      <c r="X413">
        <v>375</v>
      </c>
    </row>
    <row r="414" ht="15">
      <c r="A414" t="s">
        <v>72</v>
      </c>
      <c r="B414" t="s">
        <v>891</v>
      </c>
      <c r="C414" t="s">
        <v>72</v>
      </c>
      <c r="D414" t="s">
        <v>891</v>
      </c>
      <c r="E414">
        <v>2.1000000000000001</v>
      </c>
      <c r="F414">
        <v>7.4999999999999997e-002</v>
      </c>
      <c r="G414">
        <v>1.45</v>
      </c>
      <c r="H414">
        <v>1.6000000000000001</v>
      </c>
      <c r="I414">
        <v>1</v>
      </c>
      <c r="J414">
        <v>0.1216</v>
      </c>
      <c r="K414">
        <v>2.7699999999999999e-002</v>
      </c>
      <c r="L414">
        <v>4.0000000000000002e-004</v>
      </c>
      <c r="M414">
        <v>697</v>
      </c>
      <c r="N414">
        <v>6280</v>
      </c>
      <c r="O414" t="s">
        <v>892</v>
      </c>
      <c r="P414">
        <v>325.56999999999999</v>
      </c>
      <c r="Q414">
        <v>0</v>
      </c>
      <c r="R414">
        <v>292.60000000000002</v>
      </c>
      <c r="S414">
        <v>297</v>
      </c>
      <c r="T414">
        <v>0</v>
      </c>
      <c r="U414">
        <v>0.12379999999999999</v>
      </c>
      <c r="V414">
        <v>-0.97230000000000005</v>
      </c>
      <c r="W414">
        <v>4.0000000000000002e-004</v>
      </c>
      <c r="X414">
        <v>7</v>
      </c>
    </row>
    <row r="415" ht="15">
      <c r="A415" t="s">
        <v>72</v>
      </c>
      <c r="B415" t="s">
        <v>893</v>
      </c>
      <c r="C415" t="s">
        <v>72</v>
      </c>
      <c r="D415" t="s">
        <v>893</v>
      </c>
      <c r="E415">
        <v>1.6499999999999999</v>
      </c>
      <c r="F415">
        <v>-0.14999999999999999</v>
      </c>
      <c r="G415">
        <v>1.2</v>
      </c>
      <c r="H415">
        <v>1.3999999999999999</v>
      </c>
      <c r="I415">
        <v>4</v>
      </c>
      <c r="J415">
        <v>0.12180000000000001</v>
      </c>
      <c r="K415">
        <v>2.4400000000000002e-002</v>
      </c>
      <c r="L415">
        <v>4.0000000000000002e-004</v>
      </c>
      <c r="M415">
        <v>498</v>
      </c>
      <c r="N415">
        <v>6290</v>
      </c>
      <c r="O415" t="s">
        <v>894</v>
      </c>
      <c r="P415">
        <v>620.12</v>
      </c>
      <c r="Q415">
        <v>0</v>
      </c>
      <c r="R415">
        <v>301.10000000000002</v>
      </c>
      <c r="S415">
        <v>308.30000000000001</v>
      </c>
      <c r="T415">
        <v>0</v>
      </c>
      <c r="U415">
        <v>0.12620000000000001</v>
      </c>
      <c r="V415">
        <v>-0.97560000000000002</v>
      </c>
      <c r="W415">
        <v>4.0000000000000002e-004</v>
      </c>
      <c r="X415">
        <v>52</v>
      </c>
    </row>
    <row r="416" ht="15">
      <c r="A416" t="s">
        <v>72</v>
      </c>
      <c r="B416" t="s">
        <v>895</v>
      </c>
      <c r="C416" t="s">
        <v>72</v>
      </c>
      <c r="D416" t="s">
        <v>895</v>
      </c>
      <c r="E416">
        <v>1.05</v>
      </c>
      <c r="F416">
        <v>-0.52500000000000002</v>
      </c>
      <c r="G416">
        <v>0.94999999999999996</v>
      </c>
      <c r="H416">
        <v>1.2</v>
      </c>
      <c r="I416">
        <v>101</v>
      </c>
      <c r="J416">
        <v>0.1215</v>
      </c>
      <c r="K416">
        <v>2.1499999999999998e-002</v>
      </c>
      <c r="L416">
        <v>2.9999999999999997e-004</v>
      </c>
      <c r="M416">
        <v>15467</v>
      </c>
      <c r="N416">
        <v>6300</v>
      </c>
      <c r="O416" t="s">
        <v>896</v>
      </c>
      <c r="P416">
        <v>310.51999999999998</v>
      </c>
      <c r="Q416">
        <v>-10.380000000000001</v>
      </c>
      <c r="R416">
        <v>310.89999999999998</v>
      </c>
      <c r="S416">
        <v>318.10000000000002</v>
      </c>
      <c r="T416">
        <v>10</v>
      </c>
      <c r="U416">
        <v>0.12709999999999999</v>
      </c>
      <c r="V416">
        <v>-0.97850000000000004</v>
      </c>
      <c r="W416">
        <v>2.9999999999999997e-004</v>
      </c>
      <c r="X416">
        <v>2341</v>
      </c>
    </row>
    <row r="417" ht="15">
      <c r="A417" t="s">
        <v>72</v>
      </c>
      <c r="B417" t="s">
        <v>897</v>
      </c>
      <c r="C417" t="s">
        <v>72</v>
      </c>
      <c r="D417" t="s">
        <v>897</v>
      </c>
      <c r="E417">
        <v>1.45</v>
      </c>
      <c r="F417">
        <v>5.0000000000000003e-002</v>
      </c>
      <c r="G417">
        <v>0.84999999999999998</v>
      </c>
      <c r="H417">
        <v>1.05</v>
      </c>
      <c r="I417">
        <v>11</v>
      </c>
      <c r="J417">
        <v>0.1225</v>
      </c>
      <c r="K417">
        <v>1.9e-002</v>
      </c>
      <c r="L417">
        <v>2.9999999999999997e-004</v>
      </c>
      <c r="M417">
        <v>486</v>
      </c>
      <c r="N417">
        <v>6310</v>
      </c>
      <c r="O417" t="s">
        <v>898</v>
      </c>
      <c r="P417">
        <v>601.37</v>
      </c>
      <c r="Q417">
        <v>0</v>
      </c>
      <c r="R417">
        <v>320.69999999999999</v>
      </c>
      <c r="S417">
        <v>327.89999999999998</v>
      </c>
      <c r="T417">
        <v>0</v>
      </c>
      <c r="U417">
        <v>0.12770000000000001</v>
      </c>
      <c r="V417">
        <v>-0.98099999999999998</v>
      </c>
      <c r="W417">
        <v>2.9999999999999997e-004</v>
      </c>
      <c r="X417">
        <v>46</v>
      </c>
    </row>
    <row r="418" ht="15">
      <c r="A418" t="s">
        <v>72</v>
      </c>
      <c r="B418" t="s">
        <v>899</v>
      </c>
      <c r="C418" t="s">
        <v>72</v>
      </c>
      <c r="D418" t="s">
        <v>899</v>
      </c>
      <c r="E418">
        <v>1.45</v>
      </c>
      <c r="F418">
        <v>0.20000000000000001</v>
      </c>
      <c r="G418">
        <v>0.69999999999999996</v>
      </c>
      <c r="H418">
        <v>0.94999999999999996</v>
      </c>
      <c r="I418">
        <v>16</v>
      </c>
      <c r="J418">
        <v>0.1231</v>
      </c>
      <c r="K418">
        <v>1.6899999999999998e-002</v>
      </c>
      <c r="L418">
        <v>2.9999999999999997e-004</v>
      </c>
      <c r="M418">
        <v>890</v>
      </c>
      <c r="N418">
        <v>6320</v>
      </c>
      <c r="O418" t="s">
        <v>900</v>
      </c>
      <c r="P418">
        <v>265.23000000000002</v>
      </c>
      <c r="Q418">
        <v>0</v>
      </c>
      <c r="R418">
        <v>330.60000000000002</v>
      </c>
      <c r="S418">
        <v>337.80000000000001</v>
      </c>
      <c r="T418">
        <v>0</v>
      </c>
      <c r="U418">
        <v>0.12959999999999999</v>
      </c>
      <c r="V418">
        <v>-0.98319999999999996</v>
      </c>
      <c r="W418">
        <v>2.9999999999999997e-004</v>
      </c>
      <c r="X418">
        <v>6</v>
      </c>
    </row>
    <row r="419" ht="15">
      <c r="A419" t="s">
        <v>72</v>
      </c>
      <c r="B419" t="s">
        <v>901</v>
      </c>
      <c r="C419" t="s">
        <v>72</v>
      </c>
      <c r="D419" t="s">
        <v>901</v>
      </c>
      <c r="E419">
        <v>1.1000000000000001</v>
      </c>
      <c r="F419">
        <v>-7.4999999999999997e-002</v>
      </c>
      <c r="G419">
        <v>0.65000000000000002</v>
      </c>
      <c r="H419">
        <v>0.90000000000000002</v>
      </c>
      <c r="I419">
        <v>1</v>
      </c>
      <c r="J419">
        <v>0.1236</v>
      </c>
      <c r="K419">
        <v>1.5900000000000001e-002</v>
      </c>
      <c r="L419">
        <v>2.9999999999999997e-004</v>
      </c>
      <c r="M419">
        <v>1533</v>
      </c>
      <c r="N419">
        <v>6325</v>
      </c>
      <c r="O419" t="s">
        <v>902</v>
      </c>
      <c r="P419">
        <v>237.02000000000001</v>
      </c>
      <c r="Q419">
        <v>0</v>
      </c>
      <c r="R419">
        <v>335.5</v>
      </c>
      <c r="S419">
        <v>342.69999999999999</v>
      </c>
      <c r="T419">
        <v>0</v>
      </c>
      <c r="U419">
        <v>0.12970000000000001</v>
      </c>
      <c r="V419">
        <v>-0.98409999999999997</v>
      </c>
      <c r="W419">
        <v>2.9999999999999997e-004</v>
      </c>
      <c r="X419">
        <v>42</v>
      </c>
    </row>
    <row r="420" ht="15">
      <c r="A420" t="s">
        <v>72</v>
      </c>
      <c r="B420" t="s">
        <v>903</v>
      </c>
      <c r="C420" t="s">
        <v>72</v>
      </c>
      <c r="D420" t="s">
        <v>903</v>
      </c>
      <c r="E420">
        <v>1.1000000000000001</v>
      </c>
      <c r="F420">
        <v>0</v>
      </c>
      <c r="G420">
        <v>0.59999999999999998</v>
      </c>
      <c r="H420">
        <v>0.84999999999999998</v>
      </c>
      <c r="I420">
        <v>32</v>
      </c>
      <c r="J420">
        <v>0.124</v>
      </c>
      <c r="K420">
        <v>1.4999999999999999e-002</v>
      </c>
      <c r="L420">
        <v>2.0000000000000001e-004</v>
      </c>
      <c r="M420">
        <v>411</v>
      </c>
      <c r="N420">
        <v>6330</v>
      </c>
      <c r="O420" t="s">
        <v>904</v>
      </c>
      <c r="P420">
        <v>411.47000000000003</v>
      </c>
      <c r="Q420">
        <v>0</v>
      </c>
      <c r="R420">
        <v>340.5</v>
      </c>
      <c r="S420">
        <v>347.69999999999999</v>
      </c>
      <c r="T420">
        <v>0</v>
      </c>
      <c r="U420">
        <v>0.13150000000000001</v>
      </c>
      <c r="V420">
        <v>-0.98499999999999999</v>
      </c>
      <c r="W420">
        <v>2.0000000000000001e-004</v>
      </c>
      <c r="X420">
        <v>29</v>
      </c>
    </row>
    <row r="421" ht="15">
      <c r="A421" t="s">
        <v>72</v>
      </c>
      <c r="B421" t="s">
        <v>905</v>
      </c>
      <c r="C421" t="s">
        <v>72</v>
      </c>
      <c r="D421" t="s">
        <v>905</v>
      </c>
      <c r="E421">
        <v>0.62</v>
      </c>
      <c r="F421">
        <v>0</v>
      </c>
      <c r="G421">
        <v>0.5</v>
      </c>
      <c r="H421">
        <v>0.75</v>
      </c>
      <c r="I421">
        <v>0</v>
      </c>
      <c r="J421">
        <v>0.1245</v>
      </c>
      <c r="K421">
        <v>1.35e-002</v>
      </c>
      <c r="L421">
        <v>2.0000000000000001e-004</v>
      </c>
      <c r="M421">
        <v>772</v>
      </c>
      <c r="N421">
        <v>6340</v>
      </c>
      <c r="O421" t="s">
        <v>906</v>
      </c>
      <c r="P421">
        <v>421.23000000000002</v>
      </c>
      <c r="Q421">
        <v>0</v>
      </c>
      <c r="R421">
        <v>350.39999999999998</v>
      </c>
      <c r="S421">
        <v>357.60000000000002</v>
      </c>
      <c r="T421">
        <v>0</v>
      </c>
      <c r="U421">
        <v>0.13320000000000001</v>
      </c>
      <c r="V421">
        <v>-0.98650000000000004</v>
      </c>
      <c r="W421">
        <v>2.0000000000000001e-004</v>
      </c>
      <c r="X421">
        <v>29</v>
      </c>
    </row>
    <row r="422" ht="15">
      <c r="A422" t="s">
        <v>72</v>
      </c>
      <c r="B422" t="s">
        <v>907</v>
      </c>
      <c r="C422" t="s">
        <v>72</v>
      </c>
      <c r="D422" t="s">
        <v>907</v>
      </c>
      <c r="E422">
        <v>0.75</v>
      </c>
      <c r="F422">
        <v>-0.14999999999999999</v>
      </c>
      <c r="G422">
        <v>0.45000000000000001</v>
      </c>
      <c r="H422">
        <v>0.65000000000000002</v>
      </c>
      <c r="I422">
        <v>6</v>
      </c>
      <c r="J422">
        <v>0.12540000000000001</v>
      </c>
      <c r="K422">
        <v>1.21e-002</v>
      </c>
      <c r="L422">
        <v>2.0000000000000001e-004</v>
      </c>
      <c r="M422">
        <v>7967</v>
      </c>
      <c r="N422">
        <v>6350</v>
      </c>
      <c r="O422" t="s">
        <v>908</v>
      </c>
      <c r="P422">
        <v>405.79000000000002</v>
      </c>
      <c r="Q422">
        <v>0</v>
      </c>
      <c r="R422">
        <v>360.30000000000001</v>
      </c>
      <c r="S422">
        <v>367.5</v>
      </c>
      <c r="T422">
        <v>0</v>
      </c>
      <c r="U422">
        <v>0.13469999999999999</v>
      </c>
      <c r="V422">
        <v>-0.9879</v>
      </c>
      <c r="W422">
        <v>2.0000000000000001e-004</v>
      </c>
      <c r="X422">
        <v>588</v>
      </c>
    </row>
    <row r="423" ht="15">
      <c r="A423" t="s">
        <v>72</v>
      </c>
      <c r="B423" t="s">
        <v>909</v>
      </c>
      <c r="C423" t="s">
        <v>72</v>
      </c>
      <c r="D423" t="s">
        <v>909</v>
      </c>
      <c r="E423">
        <v>0.90000000000000002</v>
      </c>
      <c r="F423">
        <v>0</v>
      </c>
      <c r="G423">
        <v>0.40000000000000002</v>
      </c>
      <c r="H423">
        <v>0.59999999999999998</v>
      </c>
      <c r="I423">
        <v>0</v>
      </c>
      <c r="J423">
        <v>0.1268</v>
      </c>
      <c r="K423">
        <v>1.0999999999999999e-002</v>
      </c>
      <c r="L423">
        <v>2.0000000000000001e-004</v>
      </c>
      <c r="M423">
        <v>399</v>
      </c>
      <c r="N423">
        <v>6360</v>
      </c>
      <c r="O423" t="s">
        <v>910</v>
      </c>
      <c r="P423">
        <v>393.04000000000002</v>
      </c>
      <c r="Q423">
        <v>0</v>
      </c>
      <c r="R423">
        <v>370.19999999999999</v>
      </c>
      <c r="S423">
        <v>377.39999999999998</v>
      </c>
      <c r="T423">
        <v>0</v>
      </c>
      <c r="U423">
        <v>0.1361</v>
      </c>
      <c r="V423">
        <v>-0.98899999999999999</v>
      </c>
      <c r="W423">
        <v>2.0000000000000001e-004</v>
      </c>
      <c r="X423">
        <v>4</v>
      </c>
    </row>
    <row r="424" ht="15">
      <c r="A424" t="s">
        <v>72</v>
      </c>
      <c r="B424" t="s">
        <v>911</v>
      </c>
      <c r="C424" t="s">
        <v>72</v>
      </c>
      <c r="D424" t="s">
        <v>911</v>
      </c>
      <c r="E424">
        <v>0.94999999999999996</v>
      </c>
      <c r="F424">
        <v>0</v>
      </c>
      <c r="G424">
        <v>0.34999999999999998</v>
      </c>
      <c r="H424">
        <v>0.55000000000000004</v>
      </c>
      <c r="I424">
        <v>0</v>
      </c>
      <c r="J424">
        <v>0.128</v>
      </c>
      <c r="K424">
        <v>1.e-002</v>
      </c>
      <c r="L424">
        <v>2.0000000000000001e-004</v>
      </c>
      <c r="M424">
        <v>209</v>
      </c>
      <c r="N424">
        <v>6370</v>
      </c>
      <c r="O424" t="s">
        <v>912</v>
      </c>
      <c r="P424">
        <v>1024.3699999999999</v>
      </c>
      <c r="Q424">
        <v>0</v>
      </c>
      <c r="R424">
        <v>380.10000000000002</v>
      </c>
      <c r="S424">
        <v>387.30000000000001</v>
      </c>
      <c r="T424">
        <v>0</v>
      </c>
      <c r="U424">
        <v>0.13739999999999999</v>
      </c>
      <c r="V424">
        <v>-0.98999999999999999</v>
      </c>
      <c r="W424">
        <v>2.0000000000000001e-004</v>
      </c>
      <c r="X424">
        <v>9</v>
      </c>
    </row>
    <row r="425" ht="15">
      <c r="A425" t="s">
        <v>72</v>
      </c>
      <c r="B425" t="s">
        <v>913</v>
      </c>
      <c r="C425" t="s">
        <v>72</v>
      </c>
      <c r="D425" t="s">
        <v>913</v>
      </c>
      <c r="E425">
        <v>0.80000000000000004</v>
      </c>
      <c r="F425">
        <v>0</v>
      </c>
      <c r="G425">
        <v>0.34999999999999998</v>
      </c>
      <c r="H425">
        <v>0.55000000000000004</v>
      </c>
      <c r="I425">
        <v>0</v>
      </c>
      <c r="J425">
        <v>0.12939999999999999</v>
      </c>
      <c r="K425">
        <v>9.4999999999999998e-003</v>
      </c>
      <c r="L425">
        <v>2.0000000000000001e-004</v>
      </c>
      <c r="M425">
        <v>2162</v>
      </c>
      <c r="N425">
        <v>6375</v>
      </c>
      <c r="O425" t="s">
        <v>914</v>
      </c>
      <c r="P425">
        <v>443.88</v>
      </c>
      <c r="Q425">
        <v>0</v>
      </c>
      <c r="R425">
        <v>385.10000000000002</v>
      </c>
      <c r="S425">
        <v>392.30000000000001</v>
      </c>
      <c r="T425">
        <v>0</v>
      </c>
      <c r="U425">
        <v>0.1391</v>
      </c>
      <c r="V425">
        <v>-0.99050000000000005</v>
      </c>
      <c r="W425">
        <v>2.0000000000000001e-004</v>
      </c>
      <c r="X425">
        <v>473</v>
      </c>
    </row>
    <row r="426" ht="15">
      <c r="A426" t="s">
        <v>72</v>
      </c>
      <c r="B426" t="s">
        <v>915</v>
      </c>
      <c r="C426" t="s">
        <v>72</v>
      </c>
      <c r="D426" t="s">
        <v>915</v>
      </c>
      <c r="E426">
        <v>1.6000000000000001</v>
      </c>
      <c r="F426">
        <v>0</v>
      </c>
      <c r="G426">
        <v>0.29999999999999999</v>
      </c>
      <c r="H426">
        <v>0.5</v>
      </c>
      <c r="I426">
        <v>0</v>
      </c>
      <c r="J426">
        <v>0.129</v>
      </c>
      <c r="K426">
        <v>9.1000000000000004e-003</v>
      </c>
      <c r="L426">
        <v>1.e-004</v>
      </c>
      <c r="M426">
        <v>311</v>
      </c>
      <c r="N426">
        <v>6380</v>
      </c>
      <c r="O426" t="s">
        <v>916</v>
      </c>
      <c r="P426">
        <v>352.60000000000002</v>
      </c>
      <c r="Q426">
        <v>0</v>
      </c>
      <c r="R426">
        <v>390.10000000000002</v>
      </c>
      <c r="S426">
        <v>397.30000000000001</v>
      </c>
      <c r="T426">
        <v>0</v>
      </c>
      <c r="U426">
        <v>0.14080000000000001</v>
      </c>
      <c r="V426">
        <v>-0.9909</v>
      </c>
      <c r="W426">
        <v>1.e-004</v>
      </c>
      <c r="X426">
        <v>7</v>
      </c>
    </row>
    <row r="427" ht="15">
      <c r="A427" t="s">
        <v>72</v>
      </c>
      <c r="B427" t="s">
        <v>917</v>
      </c>
      <c r="C427" t="s">
        <v>72</v>
      </c>
      <c r="D427" t="s">
        <v>917</v>
      </c>
      <c r="E427">
        <v>0.40000000000000002</v>
      </c>
      <c r="F427">
        <v>0</v>
      </c>
      <c r="G427">
        <v>0.29999999999999999</v>
      </c>
      <c r="H427">
        <v>0.5</v>
      </c>
      <c r="I427">
        <v>0</v>
      </c>
      <c r="J427">
        <v>0.13170000000000001</v>
      </c>
      <c r="K427">
        <v>8.3000000000000001e-003</v>
      </c>
      <c r="L427">
        <v>1.e-004</v>
      </c>
      <c r="M427">
        <v>405</v>
      </c>
      <c r="N427">
        <v>6390</v>
      </c>
      <c r="O427" t="s">
        <v>918</v>
      </c>
      <c r="P427">
        <v>328.60000000000002</v>
      </c>
      <c r="Q427">
        <v>0</v>
      </c>
      <c r="R427">
        <v>400</v>
      </c>
      <c r="S427">
        <v>407.19999999999999</v>
      </c>
      <c r="T427">
        <v>0</v>
      </c>
      <c r="U427">
        <v>0.1419</v>
      </c>
      <c r="V427">
        <v>-0.99170000000000003</v>
      </c>
      <c r="W427">
        <v>1.e-004</v>
      </c>
      <c r="X427">
        <v>9</v>
      </c>
    </row>
    <row r="428" ht="15">
      <c r="A428" t="s">
        <v>72</v>
      </c>
      <c r="B428" t="s">
        <v>919</v>
      </c>
      <c r="C428" t="s">
        <v>72</v>
      </c>
      <c r="D428" t="s">
        <v>919</v>
      </c>
      <c r="E428">
        <v>0.46999999999999997</v>
      </c>
      <c r="F428">
        <v>-0.105</v>
      </c>
      <c r="G428">
        <v>0.25</v>
      </c>
      <c r="H428">
        <v>0.45000000000000001</v>
      </c>
      <c r="I428">
        <v>241</v>
      </c>
      <c r="J428">
        <v>0.13239999999999999</v>
      </c>
      <c r="K428">
        <v>7.7000000000000002e-003</v>
      </c>
      <c r="L428">
        <v>1.e-004</v>
      </c>
      <c r="M428">
        <v>31881</v>
      </c>
      <c r="N428">
        <v>6400</v>
      </c>
      <c r="O428" t="s">
        <v>920</v>
      </c>
      <c r="P428">
        <v>413.69999999999999</v>
      </c>
      <c r="Q428">
        <v>-6</v>
      </c>
      <c r="R428">
        <v>410</v>
      </c>
      <c r="S428">
        <v>417.19999999999999</v>
      </c>
      <c r="T428">
        <v>1</v>
      </c>
      <c r="U428">
        <v>0.14530000000000001</v>
      </c>
      <c r="V428">
        <v>-0.99229999999999996</v>
      </c>
      <c r="W428">
        <v>1.e-004</v>
      </c>
      <c r="X428">
        <v>599</v>
      </c>
    </row>
    <row r="429" ht="15">
      <c r="A429" t="s">
        <v>72</v>
      </c>
      <c r="B429" t="s">
        <v>921</v>
      </c>
      <c r="C429" t="s">
        <v>72</v>
      </c>
      <c r="D429" t="s">
        <v>921</v>
      </c>
      <c r="E429">
        <v>1.55</v>
      </c>
      <c r="F429">
        <v>0</v>
      </c>
      <c r="G429">
        <v>0.20000000000000001</v>
      </c>
      <c r="H429">
        <v>0.40000000000000002</v>
      </c>
      <c r="I429">
        <v>0</v>
      </c>
      <c r="J429">
        <v>0.1328</v>
      </c>
      <c r="K429">
        <v>7.1000000000000004e-003</v>
      </c>
      <c r="L429">
        <v>1.e-004</v>
      </c>
      <c r="M429">
        <v>467</v>
      </c>
      <c r="N429">
        <v>6410</v>
      </c>
      <c r="O429" t="s">
        <v>922</v>
      </c>
      <c r="P429">
        <v>348.19999999999999</v>
      </c>
      <c r="Q429">
        <v>0</v>
      </c>
      <c r="R429">
        <v>419.89999999999998</v>
      </c>
      <c r="S429">
        <v>427.10000000000002</v>
      </c>
      <c r="T429">
        <v>0</v>
      </c>
      <c r="U429">
        <v>0.14610000000000001</v>
      </c>
      <c r="V429">
        <v>-0.9929</v>
      </c>
      <c r="W429">
        <v>1.e-004</v>
      </c>
      <c r="X429">
        <v>1</v>
      </c>
    </row>
    <row r="430" ht="15">
      <c r="A430" t="s">
        <v>72</v>
      </c>
      <c r="B430" t="s">
        <v>923</v>
      </c>
      <c r="C430" t="s">
        <v>72</v>
      </c>
      <c r="D430" t="s">
        <v>923</v>
      </c>
      <c r="E430">
        <v>1.5</v>
      </c>
      <c r="F430">
        <v>0</v>
      </c>
      <c r="G430">
        <v>0.20000000000000001</v>
      </c>
      <c r="H430">
        <v>0.40000000000000002</v>
      </c>
      <c r="I430">
        <v>0</v>
      </c>
      <c r="J430">
        <v>0.1356</v>
      </c>
      <c r="K430">
        <v>6.4999999999999997e-003</v>
      </c>
      <c r="L430">
        <v>1.e-004</v>
      </c>
      <c r="M430">
        <v>494</v>
      </c>
      <c r="N430">
        <v>6420</v>
      </c>
      <c r="O430" t="s">
        <v>924</v>
      </c>
      <c r="P430">
        <v>305.92000000000002</v>
      </c>
      <c r="Q430">
        <v>0</v>
      </c>
      <c r="R430">
        <v>429.89999999999998</v>
      </c>
      <c r="S430">
        <v>437.10000000000002</v>
      </c>
      <c r="T430">
        <v>0</v>
      </c>
      <c r="U430">
        <v>0.14960000000000001</v>
      </c>
      <c r="V430">
        <v>-0.99339999999999995</v>
      </c>
      <c r="W430">
        <v>1.e-004</v>
      </c>
      <c r="X430">
        <v>1</v>
      </c>
    </row>
    <row r="431" ht="15">
      <c r="A431" t="s">
        <v>72</v>
      </c>
      <c r="B431" t="s">
        <v>925</v>
      </c>
      <c r="C431" t="s">
        <v>72</v>
      </c>
      <c r="D431" t="s">
        <v>925</v>
      </c>
      <c r="E431">
        <v>0.40000000000000002</v>
      </c>
      <c r="F431">
        <v>-7.4999999999999997e-002</v>
      </c>
      <c r="G431">
        <v>0.20000000000000001</v>
      </c>
      <c r="H431">
        <v>0.40000000000000002</v>
      </c>
      <c r="I431">
        <v>1</v>
      </c>
      <c r="J431">
        <v>0.13689999999999999</v>
      </c>
      <c r="K431">
        <v>6.3e-003</v>
      </c>
      <c r="L431">
        <v>1.e-004</v>
      </c>
      <c r="M431">
        <v>4260</v>
      </c>
      <c r="N431">
        <v>6425</v>
      </c>
      <c r="O431" t="s">
        <v>926</v>
      </c>
      <c r="P431">
        <v>312.56</v>
      </c>
      <c r="Q431">
        <v>0</v>
      </c>
      <c r="R431">
        <v>434.80000000000001</v>
      </c>
      <c r="S431">
        <v>442</v>
      </c>
      <c r="T431">
        <v>0</v>
      </c>
      <c r="U431">
        <v>0.1484</v>
      </c>
      <c r="V431">
        <v>-0.99370000000000003</v>
      </c>
      <c r="W431">
        <v>1.e-004</v>
      </c>
      <c r="X431">
        <v>923</v>
      </c>
    </row>
    <row r="432" ht="15">
      <c r="A432" t="s">
        <v>72</v>
      </c>
      <c r="B432" t="s">
        <v>927</v>
      </c>
      <c r="C432" t="s">
        <v>72</v>
      </c>
      <c r="D432" t="s">
        <v>927</v>
      </c>
      <c r="E432">
        <v>1.5</v>
      </c>
      <c r="F432">
        <v>0</v>
      </c>
      <c r="G432">
        <v>0.20000000000000001</v>
      </c>
      <c r="H432">
        <v>0.34999999999999998</v>
      </c>
      <c r="I432">
        <v>0</v>
      </c>
      <c r="J432">
        <v>0.13689999999999999</v>
      </c>
      <c r="K432">
        <v>6.1000000000000004e-003</v>
      </c>
      <c r="L432">
        <v>1.e-004</v>
      </c>
      <c r="M432">
        <v>336</v>
      </c>
      <c r="N432">
        <v>6430</v>
      </c>
      <c r="O432" t="s">
        <v>928</v>
      </c>
      <c r="P432">
        <v>505.69999999999999</v>
      </c>
      <c r="Q432">
        <v>0</v>
      </c>
      <c r="R432">
        <v>439.80000000000001</v>
      </c>
      <c r="S432">
        <v>447</v>
      </c>
      <c r="T432">
        <v>0</v>
      </c>
      <c r="U432">
        <v>0.1502</v>
      </c>
      <c r="V432">
        <v>-0.99390000000000001</v>
      </c>
      <c r="W432">
        <v>1.e-004</v>
      </c>
      <c r="X432">
        <v>7</v>
      </c>
    </row>
    <row r="433" ht="15">
      <c r="A433" t="s">
        <v>72</v>
      </c>
      <c r="B433" t="s">
        <v>929</v>
      </c>
      <c r="C433" t="s">
        <v>72</v>
      </c>
      <c r="D433" t="s">
        <v>929</v>
      </c>
      <c r="E433">
        <v>1.45</v>
      </c>
      <c r="F433">
        <v>0</v>
      </c>
      <c r="G433">
        <v>0.14999999999999999</v>
      </c>
      <c r="H433">
        <v>0.34999999999999998</v>
      </c>
      <c r="I433">
        <v>0</v>
      </c>
      <c r="J433">
        <v>0.13819999999999999</v>
      </c>
      <c r="K433">
        <v>5.7000000000000002e-003</v>
      </c>
      <c r="L433">
        <v>1.e-004</v>
      </c>
      <c r="M433">
        <v>299</v>
      </c>
      <c r="N433">
        <v>6440</v>
      </c>
      <c r="O433" t="s">
        <v>930</v>
      </c>
      <c r="P433">
        <v>0</v>
      </c>
      <c r="Q433">
        <v>0</v>
      </c>
      <c r="R433">
        <v>449.80000000000001</v>
      </c>
      <c r="S433">
        <v>457</v>
      </c>
      <c r="T433">
        <v>0</v>
      </c>
      <c r="U433">
        <v>0.1537</v>
      </c>
      <c r="V433">
        <v>-0.99429999999999996</v>
      </c>
      <c r="W433">
        <v>1.e-004</v>
      </c>
      <c r="X433">
        <v>0</v>
      </c>
    </row>
    <row r="434" ht="15">
      <c r="A434" t="s">
        <v>72</v>
      </c>
      <c r="B434" t="s">
        <v>931</v>
      </c>
      <c r="C434" t="s">
        <v>72</v>
      </c>
      <c r="D434" t="s">
        <v>931</v>
      </c>
      <c r="E434">
        <v>0.29999999999999999</v>
      </c>
      <c r="F434">
        <v>-0.10000000000000001</v>
      </c>
      <c r="G434">
        <v>0.14999999999999999</v>
      </c>
      <c r="H434">
        <v>0.34999999999999998</v>
      </c>
      <c r="I434">
        <v>105</v>
      </c>
      <c r="J434">
        <v>0.14069999999999999</v>
      </c>
      <c r="K434">
        <v>5.3e-003</v>
      </c>
      <c r="L434">
        <v>1.e-004</v>
      </c>
      <c r="M434">
        <v>8837</v>
      </c>
      <c r="N434">
        <v>6450</v>
      </c>
      <c r="O434" t="s">
        <v>932</v>
      </c>
      <c r="P434">
        <v>651.75</v>
      </c>
      <c r="Q434">
        <v>0</v>
      </c>
      <c r="R434">
        <v>459.80000000000001</v>
      </c>
      <c r="S434">
        <v>467</v>
      </c>
      <c r="T434">
        <v>0</v>
      </c>
      <c r="U434">
        <v>0.15709999999999999</v>
      </c>
      <c r="V434">
        <v>-0.99470000000000003</v>
      </c>
      <c r="W434">
        <v>1.e-004</v>
      </c>
      <c r="X434">
        <v>620</v>
      </c>
    </row>
    <row r="435" ht="15">
      <c r="A435" t="s">
        <v>72</v>
      </c>
      <c r="B435" t="s">
        <v>933</v>
      </c>
      <c r="C435" t="s">
        <v>72</v>
      </c>
      <c r="D435" t="s">
        <v>933</v>
      </c>
      <c r="E435">
        <v>1.3999999999999999</v>
      </c>
      <c r="F435">
        <v>0</v>
      </c>
      <c r="G435">
        <v>0.14999999999999999</v>
      </c>
      <c r="H435">
        <v>0.34999999999999998</v>
      </c>
      <c r="I435">
        <v>0</v>
      </c>
      <c r="J435">
        <v>0.1434</v>
      </c>
      <c r="K435">
        <v>5.0000000000000001e-003</v>
      </c>
      <c r="L435">
        <v>1.e-004</v>
      </c>
      <c r="M435">
        <v>438</v>
      </c>
      <c r="N435">
        <v>6460</v>
      </c>
      <c r="O435" t="s">
        <v>934</v>
      </c>
      <c r="P435">
        <v>0</v>
      </c>
      <c r="Q435">
        <v>0</v>
      </c>
      <c r="R435">
        <v>469.69999999999999</v>
      </c>
      <c r="S435">
        <v>476.89999999999998</v>
      </c>
      <c r="T435">
        <v>0</v>
      </c>
      <c r="U435">
        <v>0.15740000000000001</v>
      </c>
      <c r="V435">
        <v>-0.995</v>
      </c>
      <c r="W435">
        <v>1.e-004</v>
      </c>
      <c r="X435">
        <v>0</v>
      </c>
    </row>
    <row r="436" ht="15">
      <c r="A436" t="s">
        <v>72</v>
      </c>
      <c r="B436" t="s">
        <v>935</v>
      </c>
      <c r="C436" t="s">
        <v>72</v>
      </c>
      <c r="D436" t="s">
        <v>935</v>
      </c>
      <c r="E436">
        <v>1.3999999999999999</v>
      </c>
      <c r="F436">
        <v>0</v>
      </c>
      <c r="G436">
        <v>0.14999999999999999</v>
      </c>
      <c r="H436">
        <v>0.29999999999999999</v>
      </c>
      <c r="I436">
        <v>0</v>
      </c>
      <c r="J436">
        <v>0.14430000000000001</v>
      </c>
      <c r="K436">
        <v>4.7000000000000002e-003</v>
      </c>
      <c r="L436">
        <v>1.e-004</v>
      </c>
      <c r="M436">
        <v>386</v>
      </c>
      <c r="N436">
        <v>6470</v>
      </c>
      <c r="O436" t="s">
        <v>936</v>
      </c>
      <c r="P436">
        <v>759.65999999999997</v>
      </c>
      <c r="Q436">
        <v>0</v>
      </c>
      <c r="R436">
        <v>479.69999999999999</v>
      </c>
      <c r="S436">
        <v>486.89999999999998</v>
      </c>
      <c r="T436">
        <v>0</v>
      </c>
      <c r="U436">
        <v>0.161</v>
      </c>
      <c r="V436">
        <v>-0.99529999999999996</v>
      </c>
      <c r="W436">
        <v>1.e-004</v>
      </c>
      <c r="X436">
        <v>4</v>
      </c>
    </row>
    <row r="437" ht="15">
      <c r="A437" t="s">
        <v>72</v>
      </c>
      <c r="B437" t="s">
        <v>937</v>
      </c>
      <c r="C437" t="s">
        <v>72</v>
      </c>
      <c r="D437" t="s">
        <v>937</v>
      </c>
      <c r="E437">
        <v>1.3999999999999999</v>
      </c>
      <c r="F437">
        <v>0</v>
      </c>
      <c r="G437">
        <v>0.14999999999999999</v>
      </c>
      <c r="H437">
        <v>0.29999999999999999</v>
      </c>
      <c r="I437">
        <v>0</v>
      </c>
      <c r="J437">
        <v>0.14560000000000001</v>
      </c>
      <c r="K437">
        <v>4.5999999999999999e-003</v>
      </c>
      <c r="L437">
        <v>1.e-004</v>
      </c>
      <c r="M437">
        <v>1307</v>
      </c>
      <c r="N437">
        <v>6475</v>
      </c>
      <c r="O437" t="s">
        <v>938</v>
      </c>
      <c r="P437">
        <v>843.86000000000001</v>
      </c>
      <c r="Q437">
        <v>0</v>
      </c>
      <c r="R437">
        <v>484.69999999999999</v>
      </c>
      <c r="S437">
        <v>491.89999999999998</v>
      </c>
      <c r="T437">
        <v>0</v>
      </c>
      <c r="U437">
        <v>0.16270000000000001</v>
      </c>
      <c r="V437">
        <v>-0.99539999999999995</v>
      </c>
      <c r="W437">
        <v>1.e-004</v>
      </c>
      <c r="X437">
        <v>7</v>
      </c>
    </row>
    <row r="438" ht="15">
      <c r="A438" t="s">
        <v>72</v>
      </c>
      <c r="B438" t="s">
        <v>939</v>
      </c>
      <c r="C438" t="s">
        <v>72</v>
      </c>
      <c r="D438" t="s">
        <v>939</v>
      </c>
      <c r="E438">
        <v>1.3999999999999999</v>
      </c>
      <c r="F438">
        <v>0</v>
      </c>
      <c r="G438">
        <v>0.10000000000000001</v>
      </c>
      <c r="H438">
        <v>0.29999999999999999</v>
      </c>
      <c r="I438">
        <v>0</v>
      </c>
      <c r="J438">
        <v>0.1452</v>
      </c>
      <c r="K438">
        <v>4.4000000000000003e-003</v>
      </c>
      <c r="L438">
        <v>1.e-004</v>
      </c>
      <c r="M438">
        <v>448</v>
      </c>
      <c r="N438">
        <v>6480</v>
      </c>
      <c r="O438" t="s">
        <v>940</v>
      </c>
      <c r="P438">
        <v>0</v>
      </c>
      <c r="Q438">
        <v>0</v>
      </c>
      <c r="R438">
        <v>489.69999999999999</v>
      </c>
      <c r="S438">
        <v>496.89999999999998</v>
      </c>
      <c r="T438">
        <v>0</v>
      </c>
      <c r="U438">
        <v>0.16439999999999999</v>
      </c>
      <c r="V438">
        <v>-0.99560000000000004</v>
      </c>
      <c r="W438">
        <v>1.e-004</v>
      </c>
      <c r="X438">
        <v>0</v>
      </c>
    </row>
    <row r="439" ht="15">
      <c r="A439" t="s">
        <v>72</v>
      </c>
      <c r="B439" t="s">
        <v>941</v>
      </c>
      <c r="C439" t="s">
        <v>72</v>
      </c>
      <c r="D439" t="s">
        <v>941</v>
      </c>
      <c r="E439">
        <v>1.3999999999999999</v>
      </c>
      <c r="F439">
        <v>0</v>
      </c>
      <c r="G439">
        <v>0.10000000000000001</v>
      </c>
      <c r="H439">
        <v>0.29999999999999999</v>
      </c>
      <c r="I439">
        <v>0</v>
      </c>
      <c r="J439">
        <v>0.14760000000000001</v>
      </c>
      <c r="K439">
        <v>4.1999999999999997e-003</v>
      </c>
      <c r="L439">
        <v>1.e-004</v>
      </c>
      <c r="M439">
        <v>750</v>
      </c>
      <c r="N439">
        <v>6490</v>
      </c>
      <c r="O439" t="s">
        <v>942</v>
      </c>
      <c r="P439">
        <v>858.58000000000004</v>
      </c>
      <c r="Q439">
        <v>0</v>
      </c>
      <c r="R439">
        <v>499.60000000000002</v>
      </c>
      <c r="S439">
        <v>506.80000000000001</v>
      </c>
      <c r="T439">
        <v>0</v>
      </c>
      <c r="U439">
        <v>0.16450000000000001</v>
      </c>
      <c r="V439">
        <v>-0.99580000000000002</v>
      </c>
      <c r="W439">
        <v>1.e-004</v>
      </c>
      <c r="X439">
        <v>4</v>
      </c>
    </row>
    <row r="440" ht="15">
      <c r="A440" t="s">
        <v>72</v>
      </c>
      <c r="B440" t="s">
        <v>943</v>
      </c>
      <c r="C440" t="s">
        <v>72</v>
      </c>
      <c r="D440" t="s">
        <v>943</v>
      </c>
      <c r="E440">
        <v>0.34999999999999998</v>
      </c>
      <c r="F440">
        <v>5.0000000000000003e-002</v>
      </c>
      <c r="G440">
        <v>0.10000000000000001</v>
      </c>
      <c r="H440">
        <v>0.29999999999999999</v>
      </c>
      <c r="I440">
        <v>200</v>
      </c>
      <c r="J440">
        <v>0.15029999999999999</v>
      </c>
      <c r="K440">
        <v>3.8999999999999998e-003</v>
      </c>
      <c r="L440">
        <v>1.e-004</v>
      </c>
      <c r="M440">
        <v>29273</v>
      </c>
      <c r="N440">
        <v>6500</v>
      </c>
      <c r="O440" t="s">
        <v>944</v>
      </c>
      <c r="P440">
        <v>580.79999999999995</v>
      </c>
      <c r="Q440">
        <v>0</v>
      </c>
      <c r="R440">
        <v>509.60000000000002</v>
      </c>
      <c r="S440">
        <v>516.79999999999995</v>
      </c>
      <c r="T440">
        <v>0</v>
      </c>
      <c r="U440">
        <v>0.16800000000000001</v>
      </c>
      <c r="V440">
        <v>-0.996</v>
      </c>
      <c r="W440">
        <v>1.e-004</v>
      </c>
      <c r="X440">
        <v>1623</v>
      </c>
    </row>
    <row r="441" ht="15">
      <c r="A441" t="s">
        <v>72</v>
      </c>
      <c r="B441" t="s">
        <v>945</v>
      </c>
      <c r="C441" t="s">
        <v>72</v>
      </c>
      <c r="D441" t="s">
        <v>945</v>
      </c>
      <c r="E441">
        <v>0.20000000000000001</v>
      </c>
      <c r="F441">
        <v>0</v>
      </c>
      <c r="G441">
        <v>0.10000000000000001</v>
      </c>
      <c r="H441">
        <v>0.25</v>
      </c>
      <c r="I441">
        <v>0</v>
      </c>
      <c r="J441">
        <v>0.1545</v>
      </c>
      <c r="K441">
        <v>3.3999999999999998e-003</v>
      </c>
      <c r="L441">
        <v>0</v>
      </c>
      <c r="M441">
        <v>831</v>
      </c>
      <c r="N441">
        <v>6525</v>
      </c>
      <c r="O441" t="s">
        <v>946</v>
      </c>
      <c r="P441">
        <v>562.49000000000001</v>
      </c>
      <c r="Q441">
        <v>0</v>
      </c>
      <c r="R441">
        <v>534.5</v>
      </c>
      <c r="S441">
        <v>541.70000000000005</v>
      </c>
      <c r="T441">
        <v>0</v>
      </c>
      <c r="U441">
        <v>0.17299999999999999</v>
      </c>
      <c r="V441">
        <v>-0.99660000000000004</v>
      </c>
      <c r="W441">
        <v>0</v>
      </c>
      <c r="X441">
        <v>6</v>
      </c>
    </row>
    <row r="442" ht="15">
      <c r="A442" t="s">
        <v>72</v>
      </c>
      <c r="B442" t="s">
        <v>947</v>
      </c>
      <c r="C442" t="s">
        <v>72</v>
      </c>
      <c r="D442" t="s">
        <v>947</v>
      </c>
      <c r="E442">
        <v>0.14999999999999999</v>
      </c>
      <c r="F442">
        <v>-0.14999999999999999</v>
      </c>
      <c r="G442">
        <v>5.0000000000000003e-002</v>
      </c>
      <c r="H442">
        <v>0.25</v>
      </c>
      <c r="I442">
        <v>153</v>
      </c>
      <c r="J442">
        <v>0.15820000000000001</v>
      </c>
      <c r="K442">
        <v>3.0000000000000001e-003</v>
      </c>
      <c r="L442">
        <v>0</v>
      </c>
      <c r="M442">
        <v>6092</v>
      </c>
      <c r="N442">
        <v>6550</v>
      </c>
      <c r="O442" t="s">
        <v>948</v>
      </c>
      <c r="P442">
        <v>589.29999999999995</v>
      </c>
      <c r="Q442">
        <v>0</v>
      </c>
      <c r="R442">
        <v>559.5</v>
      </c>
      <c r="S442">
        <v>566.70000000000005</v>
      </c>
      <c r="T442">
        <v>0</v>
      </c>
      <c r="U442">
        <v>0.18179999999999999</v>
      </c>
      <c r="V442">
        <v>-0.997</v>
      </c>
      <c r="W442">
        <v>0</v>
      </c>
      <c r="X442">
        <v>138</v>
      </c>
    </row>
    <row r="443" ht="15">
      <c r="A443" t="s">
        <v>72</v>
      </c>
      <c r="B443" t="s">
        <v>949</v>
      </c>
      <c r="C443" t="s">
        <v>72</v>
      </c>
      <c r="D443" t="s">
        <v>949</v>
      </c>
      <c r="E443">
        <v>0.5</v>
      </c>
      <c r="F443">
        <v>0</v>
      </c>
      <c r="G443">
        <v>5.0000000000000003e-002</v>
      </c>
      <c r="H443">
        <v>0.25</v>
      </c>
      <c r="I443">
        <v>0</v>
      </c>
      <c r="J443">
        <v>0.16420000000000001</v>
      </c>
      <c r="K443">
        <v>2.7000000000000001e-003</v>
      </c>
      <c r="L443">
        <v>0</v>
      </c>
      <c r="M443">
        <v>233</v>
      </c>
      <c r="N443">
        <v>6575</v>
      </c>
      <c r="O443" t="s">
        <v>950</v>
      </c>
      <c r="P443">
        <v>0</v>
      </c>
      <c r="Q443">
        <v>0</v>
      </c>
      <c r="R443">
        <v>584.39999999999998</v>
      </c>
      <c r="S443">
        <v>591.60000000000002</v>
      </c>
      <c r="T443">
        <v>0</v>
      </c>
      <c r="U443">
        <v>0.18659999999999999</v>
      </c>
      <c r="V443">
        <v>-0.99729999999999996</v>
      </c>
      <c r="W443">
        <v>0</v>
      </c>
      <c r="X443">
        <v>0</v>
      </c>
    </row>
    <row r="444" ht="15">
      <c r="A444" t="s">
        <v>72</v>
      </c>
      <c r="B444" t="s">
        <v>951</v>
      </c>
      <c r="C444" t="s">
        <v>72</v>
      </c>
      <c r="D444" t="s">
        <v>951</v>
      </c>
      <c r="E444">
        <v>0.17999999999999999</v>
      </c>
      <c r="F444">
        <v>-2.e-002</v>
      </c>
      <c r="G444">
        <v>5.0000000000000003e-002</v>
      </c>
      <c r="H444">
        <v>0.20000000000000001</v>
      </c>
      <c r="I444">
        <v>72</v>
      </c>
      <c r="J444">
        <v>0.1673</v>
      </c>
      <c r="K444">
        <v>2.3999999999999998e-003</v>
      </c>
      <c r="L444">
        <v>0</v>
      </c>
      <c r="M444">
        <v>20689</v>
      </c>
      <c r="N444">
        <v>6600</v>
      </c>
      <c r="O444" t="s">
        <v>952</v>
      </c>
      <c r="P444">
        <v>671.45000000000005</v>
      </c>
      <c r="Q444">
        <v>0</v>
      </c>
      <c r="R444">
        <v>609.29999999999995</v>
      </c>
      <c r="S444">
        <v>616.5</v>
      </c>
      <c r="T444">
        <v>0</v>
      </c>
      <c r="U444">
        <v>0.19120000000000001</v>
      </c>
      <c r="V444">
        <v>-0.99760000000000004</v>
      </c>
      <c r="W444">
        <v>0</v>
      </c>
      <c r="X444">
        <v>121</v>
      </c>
    </row>
    <row r="445" ht="15">
      <c r="A445" t="s">
        <v>72</v>
      </c>
      <c r="B445" t="s">
        <v>953</v>
      </c>
      <c r="C445" t="s">
        <v>72</v>
      </c>
      <c r="D445" t="s">
        <v>953</v>
      </c>
      <c r="E445">
        <v>0.25</v>
      </c>
      <c r="F445">
        <v>0</v>
      </c>
      <c r="G445">
        <v>5.0000000000000003e-002</v>
      </c>
      <c r="H445">
        <v>0.20000000000000001</v>
      </c>
      <c r="I445">
        <v>0</v>
      </c>
      <c r="J445">
        <v>0.1731</v>
      </c>
      <c r="K445">
        <v>2.2000000000000001e-003</v>
      </c>
      <c r="L445">
        <v>0</v>
      </c>
      <c r="M445">
        <v>178</v>
      </c>
      <c r="N445">
        <v>6625</v>
      </c>
      <c r="O445" t="s">
        <v>954</v>
      </c>
      <c r="P445">
        <v>0</v>
      </c>
      <c r="Q445">
        <v>0</v>
      </c>
      <c r="R445">
        <v>634.29999999999995</v>
      </c>
      <c r="S445">
        <v>641.5</v>
      </c>
      <c r="T445">
        <v>0</v>
      </c>
      <c r="U445">
        <v>0.2001</v>
      </c>
      <c r="V445">
        <v>-0.99780000000000002</v>
      </c>
      <c r="W445">
        <v>0</v>
      </c>
      <c r="X445">
        <v>0</v>
      </c>
    </row>
    <row r="446" ht="15">
      <c r="A446" t="s">
        <v>72</v>
      </c>
      <c r="B446" t="s">
        <v>955</v>
      </c>
      <c r="C446" t="s">
        <v>72</v>
      </c>
      <c r="D446" t="s">
        <v>955</v>
      </c>
      <c r="E446">
        <v>0.14999999999999999</v>
      </c>
      <c r="F446">
        <v>-5.0000000000000003e-002</v>
      </c>
      <c r="G446">
        <v>5.0000000000000003e-002</v>
      </c>
      <c r="H446">
        <v>0.20000000000000001</v>
      </c>
      <c r="I446">
        <v>1</v>
      </c>
      <c r="J446">
        <v>0.1789</v>
      </c>
      <c r="K446">
        <v>1.9e-003</v>
      </c>
      <c r="L446">
        <v>0</v>
      </c>
      <c r="M446">
        <v>4575</v>
      </c>
      <c r="N446">
        <v>6650</v>
      </c>
      <c r="O446" t="s">
        <v>956</v>
      </c>
      <c r="P446">
        <v>1346.49</v>
      </c>
      <c r="Q446">
        <v>0</v>
      </c>
      <c r="R446">
        <v>659.20000000000005</v>
      </c>
      <c r="S446">
        <v>666.39999999999998</v>
      </c>
      <c r="T446">
        <v>0</v>
      </c>
      <c r="U446">
        <v>0.2044</v>
      </c>
      <c r="V446">
        <v>-0.99809999999999999</v>
      </c>
      <c r="W446">
        <v>0</v>
      </c>
      <c r="X446">
        <v>17</v>
      </c>
    </row>
    <row r="447" ht="15">
      <c r="A447" t="s">
        <v>72</v>
      </c>
      <c r="B447" t="s">
        <v>957</v>
      </c>
      <c r="C447" t="s">
        <v>72</v>
      </c>
      <c r="D447" t="s">
        <v>957</v>
      </c>
      <c r="E447">
        <v>0.14999999999999999</v>
      </c>
      <c r="F447">
        <v>0</v>
      </c>
      <c r="G447">
        <v>5.0000000000000003e-002</v>
      </c>
      <c r="H447">
        <v>0.20000000000000001</v>
      </c>
      <c r="I447">
        <v>0</v>
      </c>
      <c r="J447">
        <v>0.185</v>
      </c>
      <c r="K447">
        <v>1.8e-003</v>
      </c>
      <c r="L447">
        <v>0</v>
      </c>
      <c r="M447">
        <v>175</v>
      </c>
      <c r="N447">
        <v>6675</v>
      </c>
      <c r="O447" t="s">
        <v>958</v>
      </c>
      <c r="P447">
        <v>0</v>
      </c>
      <c r="Q447">
        <v>0</v>
      </c>
      <c r="R447">
        <v>684.20000000000005</v>
      </c>
      <c r="S447">
        <v>691.39999999999998</v>
      </c>
      <c r="T447">
        <v>0</v>
      </c>
      <c r="U447">
        <v>0.21329999999999999</v>
      </c>
      <c r="V447">
        <v>-0.99819999999999998</v>
      </c>
      <c r="W447">
        <v>0</v>
      </c>
      <c r="X447">
        <v>0</v>
      </c>
    </row>
    <row r="448" ht="15">
      <c r="A448" t="s">
        <v>72</v>
      </c>
      <c r="B448" t="s">
        <v>959</v>
      </c>
      <c r="C448" t="s">
        <v>72</v>
      </c>
      <c r="D448" t="s">
        <v>959</v>
      </c>
      <c r="E448">
        <v>0.10000000000000001</v>
      </c>
      <c r="F448">
        <v>-5.0000000000000003e-002</v>
      </c>
      <c r="G448">
        <v>0</v>
      </c>
      <c r="H448">
        <v>0.20000000000000001</v>
      </c>
      <c r="I448">
        <v>51</v>
      </c>
      <c r="J448">
        <v>0.18709999999999999</v>
      </c>
      <c r="K448">
        <v>1.6000000000000001e-003</v>
      </c>
      <c r="L448">
        <v>0</v>
      </c>
      <c r="M448">
        <v>13694</v>
      </c>
      <c r="N448">
        <v>6700</v>
      </c>
      <c r="O448" t="s">
        <v>960</v>
      </c>
      <c r="P448">
        <v>1398.95</v>
      </c>
      <c r="Q448">
        <v>0</v>
      </c>
      <c r="R448">
        <v>709.10000000000002</v>
      </c>
      <c r="S448">
        <v>716.29999999999995</v>
      </c>
      <c r="T448">
        <v>0</v>
      </c>
      <c r="U448">
        <v>0.2175</v>
      </c>
      <c r="V448">
        <v>-0.99839999999999995</v>
      </c>
      <c r="W448">
        <v>0</v>
      </c>
      <c r="X448">
        <v>46</v>
      </c>
    </row>
    <row r="449" ht="15">
      <c r="A449" t="s">
        <v>72</v>
      </c>
      <c r="B449" t="s">
        <v>961</v>
      </c>
      <c r="C449" t="s">
        <v>72</v>
      </c>
      <c r="D449" t="s">
        <v>961</v>
      </c>
      <c r="E449">
        <v>0.34999999999999998</v>
      </c>
      <c r="F449">
        <v>0</v>
      </c>
      <c r="G449">
        <v>0</v>
      </c>
      <c r="H449">
        <v>0.20000000000000001</v>
      </c>
      <c r="I449">
        <v>0</v>
      </c>
      <c r="J449">
        <v>0.19270000000000001</v>
      </c>
      <c r="K449">
        <v>1.4e-003</v>
      </c>
      <c r="L449">
        <v>0</v>
      </c>
      <c r="M449">
        <v>172</v>
      </c>
      <c r="N449">
        <v>6725</v>
      </c>
      <c r="O449" t="s">
        <v>962</v>
      </c>
      <c r="P449">
        <v>0</v>
      </c>
      <c r="Q449">
        <v>0</v>
      </c>
      <c r="R449">
        <v>734</v>
      </c>
      <c r="S449">
        <v>741.20000000000005</v>
      </c>
      <c r="T449">
        <v>0</v>
      </c>
      <c r="U449">
        <v>0.2213</v>
      </c>
      <c r="V449">
        <v>-0.99860000000000004</v>
      </c>
      <c r="W449">
        <v>0</v>
      </c>
      <c r="X449">
        <v>0</v>
      </c>
    </row>
    <row r="450" ht="15">
      <c r="A450" t="s">
        <v>72</v>
      </c>
      <c r="B450" t="s">
        <v>963</v>
      </c>
      <c r="C450" t="s">
        <v>72</v>
      </c>
      <c r="D450" t="s">
        <v>963</v>
      </c>
      <c r="E450">
        <v>0.10000000000000001</v>
      </c>
      <c r="F450">
        <v>-2.5000000000000001e-002</v>
      </c>
      <c r="G450">
        <v>0</v>
      </c>
      <c r="H450">
        <v>0.20000000000000001</v>
      </c>
      <c r="I450">
        <v>1</v>
      </c>
      <c r="J450">
        <v>0.19819999999999999</v>
      </c>
      <c r="K450">
        <v>1.2999999999999999e-003</v>
      </c>
      <c r="L450">
        <v>0</v>
      </c>
      <c r="M450">
        <v>6733</v>
      </c>
      <c r="N450">
        <v>6750</v>
      </c>
      <c r="O450" t="s">
        <v>964</v>
      </c>
      <c r="P450">
        <v>842.77999999999997</v>
      </c>
      <c r="Q450">
        <v>0</v>
      </c>
      <c r="R450">
        <v>759</v>
      </c>
      <c r="S450">
        <v>766.20000000000005</v>
      </c>
      <c r="T450">
        <v>0</v>
      </c>
      <c r="U450">
        <v>0.23039999999999999</v>
      </c>
      <c r="V450">
        <v>-0.99870000000000003</v>
      </c>
      <c r="W450">
        <v>0</v>
      </c>
      <c r="X450">
        <v>2</v>
      </c>
    </row>
    <row r="451" ht="15">
      <c r="A451" t="s">
        <v>72</v>
      </c>
      <c r="B451" t="s">
        <v>965</v>
      </c>
      <c r="C451" t="s">
        <v>72</v>
      </c>
      <c r="D451" t="s">
        <v>965</v>
      </c>
      <c r="E451">
        <v>0.29999999999999999</v>
      </c>
      <c r="F451">
        <v>0</v>
      </c>
      <c r="G451">
        <v>0</v>
      </c>
      <c r="H451">
        <v>0.14999999999999999</v>
      </c>
      <c r="I451">
        <v>0</v>
      </c>
      <c r="J451">
        <v>0.19889999999999999</v>
      </c>
      <c r="K451">
        <v>1.1999999999999999e-003</v>
      </c>
      <c r="L451">
        <v>0</v>
      </c>
      <c r="M451">
        <v>360</v>
      </c>
      <c r="N451">
        <v>6775</v>
      </c>
      <c r="O451" t="s">
        <v>966</v>
      </c>
      <c r="P451">
        <v>0</v>
      </c>
      <c r="Q451">
        <v>0</v>
      </c>
      <c r="R451">
        <v>783.89999999999998</v>
      </c>
      <c r="S451">
        <v>791.20000000000005</v>
      </c>
      <c r="T451">
        <v>0</v>
      </c>
      <c r="U451">
        <v>0.23680000000000001</v>
      </c>
      <c r="V451">
        <v>-0.99880000000000002</v>
      </c>
      <c r="W451">
        <v>0</v>
      </c>
      <c r="X451">
        <v>0</v>
      </c>
    </row>
    <row r="452" ht="15">
      <c r="A452" t="s">
        <v>72</v>
      </c>
      <c r="B452" t="s">
        <v>967</v>
      </c>
      <c r="C452" t="s">
        <v>72</v>
      </c>
      <c r="D452" t="s">
        <v>967</v>
      </c>
      <c r="E452">
        <v>5.0000000000000003e-002</v>
      </c>
      <c r="F452">
        <v>-7.4999999999999997e-002</v>
      </c>
      <c r="G452">
        <v>0</v>
      </c>
      <c r="H452">
        <v>0.14999999999999999</v>
      </c>
      <c r="I452">
        <v>2</v>
      </c>
      <c r="J452">
        <v>0.20430000000000001</v>
      </c>
      <c r="K452">
        <v>1.1000000000000001e-003</v>
      </c>
      <c r="L452">
        <v>0</v>
      </c>
      <c r="M452">
        <v>13219</v>
      </c>
      <c r="N452">
        <v>6800</v>
      </c>
      <c r="O452" t="s">
        <v>968</v>
      </c>
      <c r="P452">
        <v>968.25999999999999</v>
      </c>
      <c r="Q452">
        <v>0</v>
      </c>
      <c r="R452">
        <v>808.89999999999998</v>
      </c>
      <c r="S452">
        <v>816.10000000000002</v>
      </c>
      <c r="T452">
        <v>0</v>
      </c>
      <c r="U452">
        <v>0.2432</v>
      </c>
      <c r="V452">
        <v>-0.99890000000000001</v>
      </c>
      <c r="W452">
        <v>0</v>
      </c>
      <c r="X452">
        <v>28</v>
      </c>
    </row>
    <row r="453" ht="15">
      <c r="A453" t="s">
        <v>72</v>
      </c>
      <c r="B453" t="s">
        <v>969</v>
      </c>
      <c r="C453" t="s">
        <v>72</v>
      </c>
      <c r="D453" t="s">
        <v>969</v>
      </c>
      <c r="E453">
        <v>5.0000000000000003e-002</v>
      </c>
      <c r="F453">
        <v>-5.0000000000000003e-002</v>
      </c>
      <c r="G453">
        <v>0</v>
      </c>
      <c r="H453">
        <v>0.14999999999999999</v>
      </c>
      <c r="I453">
        <v>1</v>
      </c>
      <c r="J453">
        <v>0.215</v>
      </c>
      <c r="K453">
        <v>8.9999999999999998e-004</v>
      </c>
      <c r="L453">
        <v>0</v>
      </c>
      <c r="M453">
        <v>3197</v>
      </c>
      <c r="N453">
        <v>6850</v>
      </c>
      <c r="O453" t="s">
        <v>970</v>
      </c>
      <c r="P453">
        <v>1730.0599999999999</v>
      </c>
      <c r="Q453">
        <v>0</v>
      </c>
      <c r="R453">
        <v>858.79999999999995</v>
      </c>
      <c r="S453">
        <v>866</v>
      </c>
      <c r="T453">
        <v>0</v>
      </c>
      <c r="U453">
        <v>0.25580000000000003</v>
      </c>
      <c r="V453">
        <v>-0.99909999999999999</v>
      </c>
      <c r="W453">
        <v>0</v>
      </c>
      <c r="X453">
        <v>0</v>
      </c>
    </row>
    <row r="454" ht="15">
      <c r="A454" t="s">
        <v>72</v>
      </c>
      <c r="B454" t="s">
        <v>971</v>
      </c>
      <c r="C454" t="s">
        <v>72</v>
      </c>
      <c r="D454" t="s">
        <v>971</v>
      </c>
      <c r="E454">
        <v>5.0000000000000003e-002</v>
      </c>
      <c r="F454">
        <v>-5.0000000000000003e-002</v>
      </c>
      <c r="G454">
        <v>0</v>
      </c>
      <c r="H454">
        <v>0.14999999999999999</v>
      </c>
      <c r="I454">
        <v>2</v>
      </c>
      <c r="J454">
        <v>0.22559999999999999</v>
      </c>
      <c r="K454">
        <v>8.0000000000000004e-004</v>
      </c>
      <c r="L454">
        <v>0</v>
      </c>
      <c r="M454">
        <v>10362</v>
      </c>
      <c r="N454">
        <v>6900</v>
      </c>
      <c r="O454" t="s">
        <v>972</v>
      </c>
      <c r="P454">
        <v>1059.0999999999999</v>
      </c>
      <c r="Q454">
        <v>0</v>
      </c>
      <c r="R454">
        <v>908.70000000000005</v>
      </c>
      <c r="S454">
        <v>915.89999999999998</v>
      </c>
      <c r="T454">
        <v>0</v>
      </c>
      <c r="U454">
        <v>0.26829999999999998</v>
      </c>
      <c r="V454">
        <v>-0.99919999999999998</v>
      </c>
      <c r="W454">
        <v>0</v>
      </c>
      <c r="X454">
        <v>6</v>
      </c>
    </row>
    <row r="455" ht="15">
      <c r="A455" t="s">
        <v>72</v>
      </c>
      <c r="B455" t="s">
        <v>973</v>
      </c>
      <c r="C455" t="s">
        <v>72</v>
      </c>
      <c r="D455" t="s">
        <v>973</v>
      </c>
      <c r="E455">
        <v>0.10000000000000001</v>
      </c>
      <c r="F455">
        <v>0</v>
      </c>
      <c r="G455">
        <v>0</v>
      </c>
      <c r="H455">
        <v>0.14999999999999999</v>
      </c>
      <c r="I455">
        <v>0</v>
      </c>
      <c r="J455">
        <v>0.23599999999999999</v>
      </c>
      <c r="K455">
        <v>6.9999999999999999e-004</v>
      </c>
      <c r="L455">
        <v>0</v>
      </c>
      <c r="M455">
        <v>2619</v>
      </c>
      <c r="N455">
        <v>6950</v>
      </c>
      <c r="O455" t="s">
        <v>974</v>
      </c>
      <c r="P455">
        <v>0</v>
      </c>
      <c r="Q455">
        <v>0</v>
      </c>
      <c r="R455">
        <v>958.60000000000002</v>
      </c>
      <c r="S455">
        <v>965.79999999999995</v>
      </c>
      <c r="T455">
        <v>0</v>
      </c>
      <c r="U455">
        <v>0.28070000000000001</v>
      </c>
      <c r="V455">
        <v>-0.99929999999999997</v>
      </c>
      <c r="W455">
        <v>0</v>
      </c>
      <c r="X455">
        <v>0</v>
      </c>
    </row>
    <row r="456" ht="15">
      <c r="A456" t="s">
        <v>72</v>
      </c>
      <c r="B456" t="s">
        <v>975</v>
      </c>
      <c r="C456" t="s">
        <v>72</v>
      </c>
      <c r="D456" t="s">
        <v>975</v>
      </c>
      <c r="E456">
        <v>0.10000000000000001</v>
      </c>
      <c r="F456">
        <v>2.5000000000000001e-002</v>
      </c>
      <c r="G456">
        <v>0</v>
      </c>
      <c r="H456">
        <v>0.14999999999999999</v>
      </c>
      <c r="I456">
        <v>2</v>
      </c>
      <c r="J456">
        <v>0.24629999999999999</v>
      </c>
      <c r="K456">
        <v>5.9999999999999995e-004</v>
      </c>
      <c r="L456">
        <v>0</v>
      </c>
      <c r="M456">
        <v>14949</v>
      </c>
      <c r="N456">
        <v>7000</v>
      </c>
      <c r="O456" t="s">
        <v>976</v>
      </c>
      <c r="P456">
        <v>1016.35</v>
      </c>
      <c r="Q456">
        <v>-1.55</v>
      </c>
      <c r="R456">
        <v>1008.5</v>
      </c>
      <c r="S456">
        <v>1015.7</v>
      </c>
      <c r="T456">
        <v>2</v>
      </c>
      <c r="U456">
        <v>0.29289999999999999</v>
      </c>
      <c r="V456">
        <v>-0.99939999999999996</v>
      </c>
      <c r="W456">
        <v>0</v>
      </c>
      <c r="X456">
        <v>6562</v>
      </c>
    </row>
    <row r="457" ht="15">
      <c r="A457" t="s">
        <v>72</v>
      </c>
      <c r="B457" t="s">
        <v>977</v>
      </c>
      <c r="C457" t="s">
        <v>72</v>
      </c>
      <c r="D457" t="s">
        <v>977</v>
      </c>
      <c r="E457">
        <v>0.10000000000000001</v>
      </c>
      <c r="F457">
        <v>0</v>
      </c>
      <c r="G457">
        <v>0</v>
      </c>
      <c r="H457">
        <v>0.14999999999999999</v>
      </c>
      <c r="I457">
        <v>0</v>
      </c>
      <c r="J457">
        <v>0.25659999999999999</v>
      </c>
      <c r="K457">
        <v>5.0000000000000001e-004</v>
      </c>
      <c r="L457">
        <v>0</v>
      </c>
      <c r="M457">
        <v>264</v>
      </c>
      <c r="N457">
        <v>7050</v>
      </c>
      <c r="O457" t="s">
        <v>978</v>
      </c>
      <c r="P457">
        <v>0</v>
      </c>
      <c r="Q457">
        <v>0</v>
      </c>
      <c r="R457">
        <v>1058.4000000000001</v>
      </c>
      <c r="S457">
        <v>1065.5999999999999</v>
      </c>
      <c r="T457">
        <v>0</v>
      </c>
      <c r="U457">
        <v>0.30499999999999999</v>
      </c>
      <c r="V457">
        <v>-0.99950000000000006</v>
      </c>
      <c r="W457">
        <v>0</v>
      </c>
      <c r="X457">
        <v>0</v>
      </c>
    </row>
    <row r="458" ht="15">
      <c r="A458" t="s">
        <v>72</v>
      </c>
      <c r="B458" t="s">
        <v>979</v>
      </c>
      <c r="C458" t="s">
        <v>72</v>
      </c>
      <c r="D458" t="s">
        <v>979</v>
      </c>
      <c r="E458">
        <v>0.10000000000000001</v>
      </c>
      <c r="F458">
        <v>0</v>
      </c>
      <c r="G458">
        <v>0</v>
      </c>
      <c r="H458">
        <v>0.10000000000000001</v>
      </c>
      <c r="I458">
        <v>0</v>
      </c>
      <c r="J458">
        <v>0.2586</v>
      </c>
      <c r="K458">
        <v>4.0000000000000002e-004</v>
      </c>
      <c r="L458">
        <v>0</v>
      </c>
      <c r="M458">
        <v>5708</v>
      </c>
      <c r="N458">
        <v>7100</v>
      </c>
      <c r="O458" t="s">
        <v>980</v>
      </c>
      <c r="P458">
        <v>1132.79</v>
      </c>
      <c r="Q458">
        <v>0</v>
      </c>
      <c r="R458">
        <v>1108.3</v>
      </c>
      <c r="S458">
        <v>1115.5</v>
      </c>
      <c r="T458">
        <v>0</v>
      </c>
      <c r="U458">
        <v>0.317</v>
      </c>
      <c r="V458">
        <v>-0.99960000000000004</v>
      </c>
      <c r="W458">
        <v>0</v>
      </c>
      <c r="X458">
        <v>4</v>
      </c>
    </row>
    <row r="459" ht="15">
      <c r="A459" t="s">
        <v>72</v>
      </c>
      <c r="B459" t="s">
        <v>981</v>
      </c>
      <c r="C459" t="s">
        <v>72</v>
      </c>
      <c r="D459" t="s">
        <v>981</v>
      </c>
      <c r="E459">
        <v>5.0000000000000003e-002</v>
      </c>
      <c r="F459">
        <v>-2.5000000000000001e-002</v>
      </c>
      <c r="G459">
        <v>0</v>
      </c>
      <c r="H459">
        <v>0.10000000000000001</v>
      </c>
      <c r="I459">
        <v>2</v>
      </c>
      <c r="J459">
        <v>0.27800000000000002</v>
      </c>
      <c r="K459">
        <v>2.9999999999999997e-004</v>
      </c>
      <c r="L459">
        <v>0</v>
      </c>
      <c r="M459">
        <v>12915</v>
      </c>
      <c r="N459">
        <v>7200</v>
      </c>
      <c r="O459" t="s">
        <v>982</v>
      </c>
      <c r="P459">
        <v>1385.5</v>
      </c>
      <c r="Q459">
        <v>0</v>
      </c>
      <c r="R459">
        <v>1208</v>
      </c>
      <c r="S459">
        <v>1215.2</v>
      </c>
      <c r="T459">
        <v>0</v>
      </c>
      <c r="U459">
        <v>0.33360000000000001</v>
      </c>
      <c r="V459">
        <v>-0.99970000000000003</v>
      </c>
      <c r="W459">
        <v>0</v>
      </c>
      <c r="X459">
        <v>8</v>
      </c>
    </row>
    <row r="460" ht="15">
      <c r="A460" t="s">
        <v>72</v>
      </c>
      <c r="B460" t="s">
        <v>983</v>
      </c>
      <c r="C460" t="s">
        <v>72</v>
      </c>
      <c r="D460" t="s">
        <v>983</v>
      </c>
      <c r="E460">
        <v>0.10000000000000001</v>
      </c>
      <c r="F460">
        <v>0</v>
      </c>
      <c r="G460">
        <v>0</v>
      </c>
      <c r="H460">
        <v>0.10000000000000001</v>
      </c>
      <c r="I460">
        <v>0</v>
      </c>
      <c r="J460">
        <v>0.29699999999999999</v>
      </c>
      <c r="K460">
        <v>2.9999999999999997e-004</v>
      </c>
      <c r="L460">
        <v>0</v>
      </c>
      <c r="M460">
        <v>1212</v>
      </c>
      <c r="N460">
        <v>7300</v>
      </c>
      <c r="O460" t="s">
        <v>984</v>
      </c>
      <c r="P460">
        <v>1187.1700000000001</v>
      </c>
      <c r="Q460">
        <v>0</v>
      </c>
      <c r="R460">
        <v>1307.8</v>
      </c>
      <c r="S460">
        <v>1315</v>
      </c>
      <c r="T460">
        <v>0</v>
      </c>
      <c r="U460">
        <v>0.35659999999999997</v>
      </c>
      <c r="V460">
        <v>-0.99970000000000003</v>
      </c>
      <c r="W460">
        <v>0</v>
      </c>
      <c r="X460">
        <v>2</v>
      </c>
    </row>
    <row r="461" ht="15">
      <c r="A461" t="s">
        <v>72</v>
      </c>
      <c r="B461" t="s">
        <v>985</v>
      </c>
      <c r="C461" t="s">
        <v>72</v>
      </c>
      <c r="D461" t="s">
        <v>985</v>
      </c>
      <c r="E461">
        <v>5.0000000000000003e-002</v>
      </c>
      <c r="F461">
        <v>0</v>
      </c>
      <c r="G461">
        <v>0</v>
      </c>
      <c r="H461">
        <v>5.0000000000000003e-002</v>
      </c>
      <c r="I461">
        <v>0</v>
      </c>
      <c r="J461">
        <v>0.30099999999999999</v>
      </c>
      <c r="K461">
        <v>2.0000000000000001e-004</v>
      </c>
      <c r="L461">
        <v>0</v>
      </c>
      <c r="M461">
        <v>3638</v>
      </c>
      <c r="N461">
        <v>7400</v>
      </c>
      <c r="O461" t="s">
        <v>986</v>
      </c>
      <c r="P461">
        <v>2344.5500000000002</v>
      </c>
      <c r="Q461">
        <v>0</v>
      </c>
      <c r="R461">
        <v>1407.5999999999999</v>
      </c>
      <c r="S461">
        <v>1414.8</v>
      </c>
      <c r="T461">
        <v>0</v>
      </c>
      <c r="U461">
        <v>0.37919999999999998</v>
      </c>
      <c r="V461">
        <v>-0.99980000000000002</v>
      </c>
      <c r="W461">
        <v>0</v>
      </c>
      <c r="X461">
        <v>53</v>
      </c>
    </row>
    <row r="462" ht="15">
      <c r="A462" t="s">
        <v>72</v>
      </c>
      <c r="B462" t="s">
        <v>987</v>
      </c>
      <c r="C462" t="s">
        <v>72</v>
      </c>
      <c r="D462" t="s">
        <v>987</v>
      </c>
      <c r="E462">
        <v>5.0000000000000003e-002</v>
      </c>
      <c r="F462">
        <v>0</v>
      </c>
      <c r="G462">
        <v>0</v>
      </c>
      <c r="H462">
        <v>0.10000000000000001</v>
      </c>
      <c r="I462">
        <v>0</v>
      </c>
      <c r="J462">
        <v>0.33400000000000002</v>
      </c>
      <c r="K462">
        <v>2.0000000000000001e-004</v>
      </c>
      <c r="L462">
        <v>0</v>
      </c>
      <c r="M462">
        <v>4660</v>
      </c>
      <c r="N462">
        <v>7500</v>
      </c>
      <c r="O462" t="s">
        <v>988</v>
      </c>
      <c r="P462">
        <v>1530.5799999999999</v>
      </c>
      <c r="Q462">
        <v>0</v>
      </c>
      <c r="R462">
        <v>1507.4000000000001</v>
      </c>
      <c r="S462">
        <v>1514.5999999999999</v>
      </c>
      <c r="T462">
        <v>0</v>
      </c>
      <c r="U462">
        <v>0.40150000000000002</v>
      </c>
      <c r="V462">
        <v>-0.99980000000000002</v>
      </c>
      <c r="W462">
        <v>0</v>
      </c>
      <c r="X462">
        <v>4</v>
      </c>
    </row>
    <row r="463" ht="15">
      <c r="A463" t="s">
        <v>72</v>
      </c>
      <c r="B463" t="s">
        <v>989</v>
      </c>
      <c r="C463" t="s">
        <v>72</v>
      </c>
      <c r="D463" t="s">
        <v>989</v>
      </c>
      <c r="E463">
        <v>0.10000000000000001</v>
      </c>
      <c r="F463">
        <v>0</v>
      </c>
      <c r="G463">
        <v>0</v>
      </c>
      <c r="H463">
        <v>0.10000000000000001</v>
      </c>
      <c r="I463">
        <v>0</v>
      </c>
      <c r="J463">
        <v>0.35199999999999998</v>
      </c>
      <c r="K463">
        <v>1.e-004</v>
      </c>
      <c r="L463">
        <v>0</v>
      </c>
      <c r="M463">
        <v>2916</v>
      </c>
      <c r="N463">
        <v>7600</v>
      </c>
      <c r="O463" t="s">
        <v>990</v>
      </c>
      <c r="P463">
        <v>1494.2</v>
      </c>
      <c r="Q463">
        <v>0</v>
      </c>
      <c r="R463">
        <v>1607.2</v>
      </c>
      <c r="S463">
        <v>1614.4000000000001</v>
      </c>
      <c r="T463">
        <v>0</v>
      </c>
      <c r="U463">
        <v>0.4234</v>
      </c>
      <c r="V463">
        <v>-0.99990000000000001</v>
      </c>
      <c r="W463">
        <v>0</v>
      </c>
      <c r="X463">
        <v>3</v>
      </c>
    </row>
    <row r="464" ht="15">
      <c r="A464" t="s">
        <v>72</v>
      </c>
      <c r="B464" t="s">
        <v>991</v>
      </c>
      <c r="C464" t="s">
        <v>72</v>
      </c>
      <c r="D464" t="s">
        <v>991</v>
      </c>
      <c r="E464">
        <v>0.10000000000000001</v>
      </c>
      <c r="F464">
        <v>0</v>
      </c>
      <c r="G464">
        <v>0</v>
      </c>
      <c r="H464">
        <v>0.10000000000000001</v>
      </c>
      <c r="I464">
        <v>0</v>
      </c>
      <c r="J464">
        <v>0.36969999999999997</v>
      </c>
      <c r="K464">
        <v>1.e-004</v>
      </c>
      <c r="L464">
        <v>0</v>
      </c>
      <c r="M464">
        <v>568</v>
      </c>
      <c r="N464">
        <v>7700</v>
      </c>
      <c r="O464" t="s">
        <v>992</v>
      </c>
      <c r="P464">
        <v>0</v>
      </c>
      <c r="Q464">
        <v>0</v>
      </c>
      <c r="R464">
        <v>1707</v>
      </c>
      <c r="S464">
        <v>1714.2</v>
      </c>
      <c r="T464">
        <v>0</v>
      </c>
      <c r="U464">
        <v>0.44500000000000001</v>
      </c>
      <c r="V464">
        <v>-0.99990000000000001</v>
      </c>
      <c r="W464">
        <v>0</v>
      </c>
      <c r="X464">
        <v>0</v>
      </c>
    </row>
    <row r="465" ht="15">
      <c r="A465" t="s">
        <v>72</v>
      </c>
      <c r="B465" t="s">
        <v>993</v>
      </c>
      <c r="C465" t="s">
        <v>72</v>
      </c>
      <c r="D465" t="s">
        <v>993</v>
      </c>
      <c r="E465">
        <v>5.0000000000000003e-002</v>
      </c>
      <c r="F465">
        <v>0</v>
      </c>
      <c r="G465">
        <v>0</v>
      </c>
      <c r="H465">
        <v>0.10000000000000001</v>
      </c>
      <c r="I465">
        <v>0</v>
      </c>
      <c r="J465">
        <v>0.3871</v>
      </c>
      <c r="K465">
        <v>1.e-004</v>
      </c>
      <c r="L465">
        <v>0</v>
      </c>
      <c r="M465">
        <v>11908</v>
      </c>
      <c r="N465">
        <v>7800</v>
      </c>
      <c r="O465" t="s">
        <v>994</v>
      </c>
      <c r="P465">
        <v>2064.7199999999998</v>
      </c>
      <c r="Q465">
        <v>0</v>
      </c>
      <c r="R465">
        <v>1806.8</v>
      </c>
      <c r="S465">
        <v>1814</v>
      </c>
      <c r="T465">
        <v>0</v>
      </c>
      <c r="U465">
        <v>0.4662</v>
      </c>
      <c r="V465">
        <v>-0.99990000000000001</v>
      </c>
      <c r="W465">
        <v>0</v>
      </c>
      <c r="X465">
        <v>2</v>
      </c>
    </row>
    <row r="466" ht="15">
      <c r="A466" t="s">
        <v>72</v>
      </c>
      <c r="B466" t="s">
        <v>995</v>
      </c>
      <c r="C466" t="s">
        <v>72</v>
      </c>
      <c r="D466" t="s">
        <v>995</v>
      </c>
      <c r="E466">
        <v>5.0000000000000003e-002</v>
      </c>
      <c r="F466">
        <v>0</v>
      </c>
      <c r="G466">
        <v>0</v>
      </c>
      <c r="H466">
        <v>0.10000000000000001</v>
      </c>
      <c r="I466">
        <v>0</v>
      </c>
      <c r="J466">
        <v>0.4042</v>
      </c>
      <c r="K466">
        <v>1.e-004</v>
      </c>
      <c r="L466">
        <v>0</v>
      </c>
      <c r="M466">
        <v>476</v>
      </c>
      <c r="N466">
        <v>7900</v>
      </c>
      <c r="O466" t="s">
        <v>996</v>
      </c>
      <c r="P466">
        <v>2320</v>
      </c>
      <c r="Q466">
        <v>0</v>
      </c>
      <c r="R466">
        <v>1906.5999999999999</v>
      </c>
      <c r="S466">
        <v>1913.8</v>
      </c>
      <c r="T466">
        <v>0</v>
      </c>
      <c r="U466">
        <v>0.48720000000000002</v>
      </c>
      <c r="V466">
        <v>-0.99990000000000001</v>
      </c>
      <c r="W466">
        <v>0</v>
      </c>
      <c r="X466">
        <v>70</v>
      </c>
    </row>
    <row r="467" ht="15">
      <c r="A467" t="s">
        <v>72</v>
      </c>
      <c r="B467" t="s">
        <v>997</v>
      </c>
      <c r="C467" t="s">
        <v>72</v>
      </c>
      <c r="D467" t="s">
        <v>997</v>
      </c>
      <c r="E467">
        <v>5.0000000000000003e-002</v>
      </c>
      <c r="F467">
        <v>0</v>
      </c>
      <c r="G467">
        <v>0</v>
      </c>
      <c r="H467">
        <v>0.10000000000000001</v>
      </c>
      <c r="I467">
        <v>0</v>
      </c>
      <c r="J467">
        <v>0.42109999999999997</v>
      </c>
      <c r="K467">
        <v>1.e-004</v>
      </c>
      <c r="L467">
        <v>0</v>
      </c>
      <c r="M467">
        <v>1495</v>
      </c>
      <c r="N467">
        <v>8000</v>
      </c>
      <c r="O467" t="s">
        <v>998</v>
      </c>
      <c r="P467">
        <v>2044.8599999999999</v>
      </c>
      <c r="Q467">
        <v>0</v>
      </c>
      <c r="R467">
        <v>2006.4000000000001</v>
      </c>
      <c r="S467">
        <v>2013.5999999999999</v>
      </c>
      <c r="T467">
        <v>0</v>
      </c>
      <c r="U467">
        <v>0.50780000000000003</v>
      </c>
      <c r="V467">
        <v>-0.99990000000000001</v>
      </c>
      <c r="W467">
        <v>0</v>
      </c>
      <c r="X467">
        <v>516</v>
      </c>
    </row>
    <row r="468" ht="15">
      <c r="A468" t="s">
        <v>72</v>
      </c>
      <c r="B468" t="s">
        <v>999</v>
      </c>
      <c r="C468" t="s">
        <v>72</v>
      </c>
      <c r="D468" t="s">
        <v>999</v>
      </c>
      <c r="E468">
        <v>0.10000000000000001</v>
      </c>
      <c r="F468">
        <v>0</v>
      </c>
      <c r="G468">
        <v>0</v>
      </c>
      <c r="H468">
        <v>0.10000000000000001</v>
      </c>
      <c r="I468">
        <v>0</v>
      </c>
      <c r="J468">
        <v>0.43759999999999999</v>
      </c>
      <c r="K468">
        <v>0</v>
      </c>
      <c r="L468">
        <v>0</v>
      </c>
      <c r="M468">
        <v>170</v>
      </c>
      <c r="N468">
        <v>8100</v>
      </c>
      <c r="O468" t="s">
        <v>1000</v>
      </c>
      <c r="P468">
        <v>0</v>
      </c>
      <c r="Q468">
        <v>0</v>
      </c>
      <c r="R468">
        <v>2106.1999999999998</v>
      </c>
      <c r="S468">
        <v>2113.4000000000001</v>
      </c>
      <c r="T468">
        <v>0</v>
      </c>
      <c r="U468">
        <v>0.5282</v>
      </c>
      <c r="V468">
        <v>-1</v>
      </c>
      <c r="W468">
        <v>0</v>
      </c>
      <c r="X468">
        <v>0</v>
      </c>
    </row>
    <row r="469" ht="15">
      <c r="A469" t="s">
        <v>72</v>
      </c>
      <c r="B469" t="s">
        <v>1001</v>
      </c>
      <c r="C469" t="s">
        <v>72</v>
      </c>
      <c r="D469" t="s">
        <v>1001</v>
      </c>
      <c r="E469">
        <v>0.10000000000000001</v>
      </c>
      <c r="F469">
        <v>0</v>
      </c>
      <c r="G469">
        <v>0</v>
      </c>
      <c r="H469">
        <v>0.10000000000000001</v>
      </c>
      <c r="I469">
        <v>0</v>
      </c>
      <c r="J469">
        <v>0.45400000000000001</v>
      </c>
      <c r="K469">
        <v>0</v>
      </c>
      <c r="L469">
        <v>0</v>
      </c>
      <c r="M469">
        <v>2007</v>
      </c>
      <c r="N469">
        <v>8200</v>
      </c>
      <c r="O469" t="s">
        <v>1002</v>
      </c>
      <c r="P469">
        <v>2218.1700000000001</v>
      </c>
      <c r="Q469">
        <v>0</v>
      </c>
      <c r="R469">
        <v>2206</v>
      </c>
      <c r="S469">
        <v>2213.1999999999998</v>
      </c>
      <c r="T469">
        <v>0</v>
      </c>
      <c r="U469">
        <v>0.54830000000000001</v>
      </c>
      <c r="V469">
        <v>-1</v>
      </c>
      <c r="W469">
        <v>0</v>
      </c>
      <c r="X469">
        <v>37</v>
      </c>
    </row>
    <row r="470" ht="15">
      <c r="A470" t="s">
        <v>72</v>
      </c>
      <c r="B470" t="s">
        <v>1003</v>
      </c>
      <c r="C470" t="s">
        <v>72</v>
      </c>
      <c r="D470" t="s">
        <v>1003</v>
      </c>
      <c r="E470">
        <v>0.34999999999999998</v>
      </c>
      <c r="F470">
        <v>0</v>
      </c>
      <c r="G470">
        <v>0</v>
      </c>
      <c r="H470">
        <v>0.10000000000000001</v>
      </c>
      <c r="I470">
        <v>0</v>
      </c>
      <c r="J470">
        <v>0.46999999999999997</v>
      </c>
      <c r="K470">
        <v>0</v>
      </c>
      <c r="L470">
        <v>0</v>
      </c>
      <c r="M470">
        <v>4652</v>
      </c>
      <c r="N470">
        <v>8300</v>
      </c>
      <c r="O470" t="s">
        <v>1004</v>
      </c>
      <c r="P470">
        <v>0</v>
      </c>
      <c r="Q470">
        <v>0</v>
      </c>
      <c r="R470">
        <v>2305.8000000000002</v>
      </c>
      <c r="S470">
        <v>2313</v>
      </c>
      <c r="T470">
        <v>0</v>
      </c>
      <c r="U470">
        <v>0.56820000000000004</v>
      </c>
      <c r="V470">
        <v>-1</v>
      </c>
      <c r="W470">
        <v>0</v>
      </c>
      <c r="X470">
        <v>0</v>
      </c>
    </row>
    <row r="471" ht="15">
      <c r="A471" t="s">
        <v>72</v>
      </c>
      <c r="B471" t="s">
        <v>1005</v>
      </c>
      <c r="C471" t="s">
        <v>72</v>
      </c>
      <c r="D471" t="s">
        <v>1005</v>
      </c>
      <c r="E471">
        <v>0.20000000000000001</v>
      </c>
      <c r="F471">
        <v>0</v>
      </c>
      <c r="G471">
        <v>0</v>
      </c>
      <c r="H471">
        <v>0.10000000000000001</v>
      </c>
      <c r="I471">
        <v>0</v>
      </c>
      <c r="J471">
        <v>0.4859</v>
      </c>
      <c r="K471">
        <v>0</v>
      </c>
      <c r="L471">
        <v>0</v>
      </c>
      <c r="M471">
        <v>440</v>
      </c>
      <c r="N471">
        <v>8400</v>
      </c>
      <c r="O471" t="s">
        <v>1006</v>
      </c>
      <c r="P471">
        <v>2564.04</v>
      </c>
      <c r="Q471">
        <v>0</v>
      </c>
      <c r="R471">
        <v>2405.5999999999999</v>
      </c>
      <c r="S471">
        <v>2412.8000000000002</v>
      </c>
      <c r="T471">
        <v>0</v>
      </c>
      <c r="U471">
        <v>0.5877</v>
      </c>
      <c r="V471">
        <v>-1</v>
      </c>
      <c r="W471">
        <v>0</v>
      </c>
      <c r="X471">
        <v>1</v>
      </c>
    </row>
    <row r="472" ht="15">
      <c r="A472" t="s">
        <v>72</v>
      </c>
      <c r="B472" t="s">
        <v>1007</v>
      </c>
      <c r="C472" t="s">
        <v>72</v>
      </c>
      <c r="D472" t="s">
        <v>1007</v>
      </c>
      <c r="E472">
        <v>5.0000000000000003e-002</v>
      </c>
      <c r="F472">
        <v>0</v>
      </c>
      <c r="G472">
        <v>0</v>
      </c>
      <c r="H472">
        <v>0.10000000000000001</v>
      </c>
      <c r="I472">
        <v>0</v>
      </c>
      <c r="J472">
        <v>0.50149999999999995</v>
      </c>
      <c r="K472">
        <v>0</v>
      </c>
      <c r="L472">
        <v>0</v>
      </c>
      <c r="M472">
        <v>403</v>
      </c>
      <c r="N472">
        <v>8500</v>
      </c>
      <c r="O472" t="s">
        <v>1008</v>
      </c>
      <c r="P472">
        <v>2789.0300000000002</v>
      </c>
      <c r="Q472">
        <v>0</v>
      </c>
      <c r="R472">
        <v>2505.4000000000001</v>
      </c>
      <c r="S472">
        <v>2512.5999999999999</v>
      </c>
      <c r="T472">
        <v>0</v>
      </c>
      <c r="U472">
        <v>0.60709999999999997</v>
      </c>
      <c r="V472">
        <v>-1</v>
      </c>
      <c r="W472">
        <v>0</v>
      </c>
      <c r="X472">
        <v>11</v>
      </c>
    </row>
    <row r="473" ht="15">
      <c r="A473" t="s">
        <v>72</v>
      </c>
      <c r="B473" t="s">
        <v>1009</v>
      </c>
      <c r="C473" t="s">
        <v>72</v>
      </c>
      <c r="D473" t="s">
        <v>1009</v>
      </c>
      <c r="E473">
        <v>5.0000000000000003e-002</v>
      </c>
      <c r="F473">
        <v>0</v>
      </c>
      <c r="G473">
        <v>0</v>
      </c>
      <c r="H473">
        <v>0.10000000000000001</v>
      </c>
      <c r="I473">
        <v>0</v>
      </c>
      <c r="J473">
        <v>0.51680000000000004</v>
      </c>
      <c r="K473">
        <v>0</v>
      </c>
      <c r="L473">
        <v>0</v>
      </c>
      <c r="M473">
        <v>1625</v>
      </c>
      <c r="N473">
        <v>8600</v>
      </c>
      <c r="O473" t="s">
        <v>1010</v>
      </c>
      <c r="P473">
        <v>0</v>
      </c>
      <c r="Q473">
        <v>0</v>
      </c>
      <c r="R473">
        <v>2605.1999999999998</v>
      </c>
      <c r="S473">
        <v>2612.4000000000001</v>
      </c>
      <c r="T473">
        <v>0</v>
      </c>
      <c r="U473">
        <v>0.62619999999999998</v>
      </c>
      <c r="V473">
        <v>-1</v>
      </c>
      <c r="W473">
        <v>0</v>
      </c>
      <c r="X473">
        <v>0</v>
      </c>
    </row>
    <row r="474" ht="15">
      <c r="A474" t="s">
        <v>72</v>
      </c>
      <c r="B474" t="s">
        <v>1011</v>
      </c>
      <c r="C474" t="s">
        <v>72</v>
      </c>
      <c r="D474" t="s">
        <v>1011</v>
      </c>
      <c r="E474">
        <v>0.10000000000000001</v>
      </c>
      <c r="F474">
        <v>0</v>
      </c>
      <c r="G474">
        <v>0</v>
      </c>
      <c r="H474">
        <v>0.10000000000000001</v>
      </c>
      <c r="I474">
        <v>0</v>
      </c>
      <c r="J474">
        <v>0.53200000000000003</v>
      </c>
      <c r="K474">
        <v>0</v>
      </c>
      <c r="L474">
        <v>0</v>
      </c>
      <c r="M474">
        <v>18</v>
      </c>
      <c r="N474">
        <v>8700</v>
      </c>
      <c r="O474" t="s">
        <v>1012</v>
      </c>
      <c r="P474">
        <v>0</v>
      </c>
      <c r="Q474">
        <v>0</v>
      </c>
      <c r="R474">
        <v>2705</v>
      </c>
      <c r="S474">
        <v>2712.1999999999998</v>
      </c>
      <c r="T474">
        <v>0</v>
      </c>
      <c r="U474">
        <v>0.64500000000000002</v>
      </c>
      <c r="V474">
        <v>-1</v>
      </c>
      <c r="W474">
        <v>0</v>
      </c>
      <c r="X474">
        <v>0</v>
      </c>
    </row>
    <row r="475" ht="15">
      <c r="A475" t="s">
        <v>72</v>
      </c>
      <c r="B475" t="s">
        <v>1013</v>
      </c>
      <c r="C475" t="s">
        <v>72</v>
      </c>
      <c r="D475" t="s">
        <v>1013</v>
      </c>
      <c r="E475">
        <v>0.25</v>
      </c>
      <c r="F475">
        <v>0</v>
      </c>
      <c r="G475">
        <v>0</v>
      </c>
      <c r="H475">
        <v>0.10000000000000001</v>
      </c>
      <c r="I475">
        <v>0</v>
      </c>
      <c r="J475">
        <v>0.54700000000000004</v>
      </c>
      <c r="K475">
        <v>0</v>
      </c>
      <c r="L475">
        <v>0</v>
      </c>
      <c r="M475">
        <v>335</v>
      </c>
      <c r="N475">
        <v>8800</v>
      </c>
      <c r="O475" t="s">
        <v>1014</v>
      </c>
      <c r="P475">
        <v>0</v>
      </c>
      <c r="Q475">
        <v>0</v>
      </c>
      <c r="R475">
        <v>2804.8000000000002</v>
      </c>
      <c r="S475">
        <v>2812</v>
      </c>
      <c r="T475">
        <v>0</v>
      </c>
      <c r="U475">
        <v>0.66359999999999997</v>
      </c>
      <c r="V475">
        <v>-1</v>
      </c>
      <c r="W475">
        <v>0</v>
      </c>
      <c r="X475">
        <v>0</v>
      </c>
    </row>
    <row r="476" ht="15">
      <c r="A476" t="s">
        <v>72</v>
      </c>
      <c r="B476" t="s">
        <v>1015</v>
      </c>
      <c r="C476" t="s">
        <v>72</v>
      </c>
      <c r="D476" t="s">
        <v>1015</v>
      </c>
      <c r="E476">
        <v>0.29999999999999999</v>
      </c>
      <c r="F476">
        <v>0</v>
      </c>
      <c r="G476">
        <v>0</v>
      </c>
      <c r="H476">
        <v>0.10000000000000001</v>
      </c>
      <c r="I476">
        <v>0</v>
      </c>
      <c r="J476">
        <v>0.56169999999999998</v>
      </c>
      <c r="K476">
        <v>0</v>
      </c>
      <c r="L476">
        <v>0</v>
      </c>
      <c r="M476">
        <v>1</v>
      </c>
      <c r="N476">
        <v>8900</v>
      </c>
      <c r="O476" t="s">
        <v>1016</v>
      </c>
      <c r="P476">
        <v>3149.3099999999999</v>
      </c>
      <c r="Q476">
        <v>0</v>
      </c>
      <c r="R476">
        <v>2904.5999999999999</v>
      </c>
      <c r="S476">
        <v>2911.8000000000002</v>
      </c>
      <c r="T476">
        <v>0</v>
      </c>
      <c r="U476">
        <v>0.68200000000000005</v>
      </c>
      <c r="V476">
        <v>-1</v>
      </c>
      <c r="W476">
        <v>0</v>
      </c>
      <c r="X476">
        <v>1</v>
      </c>
    </row>
    <row r="477" ht="15">
      <c r="A477" t="s">
        <v>72</v>
      </c>
      <c r="B477" t="s">
        <v>1017</v>
      </c>
      <c r="C477" t="s">
        <v>72</v>
      </c>
      <c r="D477" t="s">
        <v>1017</v>
      </c>
      <c r="E477">
        <v>2.9999999999999999e-002</v>
      </c>
      <c r="F477">
        <v>0</v>
      </c>
      <c r="G477">
        <v>0</v>
      </c>
      <c r="H477">
        <v>0.10000000000000001</v>
      </c>
      <c r="I477">
        <v>0</v>
      </c>
      <c r="J477">
        <v>0.57620000000000005</v>
      </c>
      <c r="K477">
        <v>0</v>
      </c>
      <c r="L477">
        <v>0</v>
      </c>
      <c r="M477">
        <v>3727</v>
      </c>
      <c r="N477">
        <v>9000</v>
      </c>
      <c r="O477" t="s">
        <v>1018</v>
      </c>
      <c r="P477">
        <v>3031.9699999999998</v>
      </c>
      <c r="Q477">
        <v>0</v>
      </c>
      <c r="R477">
        <v>3004.4000000000001</v>
      </c>
      <c r="S477">
        <v>3011.5999999999999</v>
      </c>
      <c r="T477">
        <v>0</v>
      </c>
      <c r="U477">
        <v>0.70020000000000004</v>
      </c>
      <c r="V477">
        <v>-1</v>
      </c>
      <c r="W477">
        <v>0</v>
      </c>
      <c r="X477">
        <v>341</v>
      </c>
    </row>
    <row r="478" ht="15">
      <c r="A478" t="s">
        <v>72</v>
      </c>
      <c r="B478" t="s">
        <v>1019</v>
      </c>
      <c r="C478" t="s">
        <v>72</v>
      </c>
      <c r="D478" t="s">
        <v>1019</v>
      </c>
      <c r="E478">
        <v>5.0000000000000003e-002</v>
      </c>
      <c r="F478">
        <v>0</v>
      </c>
      <c r="G478">
        <v>0</v>
      </c>
      <c r="H478">
        <v>0.10000000000000001</v>
      </c>
      <c r="I478">
        <v>0</v>
      </c>
      <c r="J478">
        <v>0.6048</v>
      </c>
      <c r="K478">
        <v>0</v>
      </c>
      <c r="L478">
        <v>0</v>
      </c>
      <c r="M478">
        <v>24</v>
      </c>
      <c r="N478">
        <v>9200</v>
      </c>
      <c r="O478" t="s">
        <v>1020</v>
      </c>
      <c r="P478">
        <v>3412.2199999999998</v>
      </c>
      <c r="Q478">
        <v>0</v>
      </c>
      <c r="R478">
        <v>3204</v>
      </c>
      <c r="S478">
        <v>3211.0999999999999</v>
      </c>
      <c r="T478">
        <v>0</v>
      </c>
      <c r="U478">
        <v>0.73060000000000003</v>
      </c>
      <c r="V478">
        <v>-1</v>
      </c>
      <c r="W478">
        <v>0</v>
      </c>
      <c r="X478">
        <v>3</v>
      </c>
    </row>
    <row r="479" ht="15">
      <c r="A479" t="s">
        <v>72</v>
      </c>
      <c r="B479" t="s">
        <v>1021</v>
      </c>
      <c r="C479" t="s">
        <v>72</v>
      </c>
      <c r="D479" t="s">
        <v>1021</v>
      </c>
      <c r="E479">
        <v>0</v>
      </c>
      <c r="F479">
        <v>0</v>
      </c>
      <c r="G479">
        <v>0</v>
      </c>
      <c r="H479">
        <v>0.10000000000000001</v>
      </c>
      <c r="I479">
        <v>0</v>
      </c>
      <c r="J479">
        <v>0.65969999999999995</v>
      </c>
      <c r="K479">
        <v>0</v>
      </c>
      <c r="L479">
        <v>0</v>
      </c>
      <c r="M479">
        <v>0</v>
      </c>
      <c r="N479">
        <v>9600</v>
      </c>
      <c r="O479" t="s">
        <v>1022</v>
      </c>
      <c r="P479">
        <v>0</v>
      </c>
      <c r="Q479">
        <v>0</v>
      </c>
      <c r="R479">
        <v>3603.0999999999999</v>
      </c>
      <c r="S479">
        <v>3610.3000000000002</v>
      </c>
      <c r="T479">
        <v>0</v>
      </c>
      <c r="U479">
        <v>0.79379999999999995</v>
      </c>
      <c r="V479">
        <v>-1</v>
      </c>
      <c r="W479">
        <v>0</v>
      </c>
      <c r="X479">
        <v>0</v>
      </c>
    </row>
    <row r="480" ht="15">
      <c r="A480" t="s">
        <v>72</v>
      </c>
      <c r="B480" t="s">
        <v>1023</v>
      </c>
      <c r="C480" t="s">
        <v>72</v>
      </c>
      <c r="D480" t="s">
        <v>1023</v>
      </c>
      <c r="E480">
        <v>5.0000000000000003e-002</v>
      </c>
      <c r="F480">
        <v>0</v>
      </c>
      <c r="G480">
        <v>0</v>
      </c>
      <c r="H480">
        <v>5.0000000000000003e-002</v>
      </c>
      <c r="I480">
        <v>0</v>
      </c>
      <c r="J480">
        <v>0.68220000000000003</v>
      </c>
      <c r="K480">
        <v>0</v>
      </c>
      <c r="L480">
        <v>0</v>
      </c>
      <c r="M480">
        <v>144</v>
      </c>
      <c r="N480">
        <v>10000</v>
      </c>
      <c r="O480" t="s">
        <v>1024</v>
      </c>
      <c r="P480">
        <v>4009.5</v>
      </c>
      <c r="Q480">
        <v>0</v>
      </c>
      <c r="R480">
        <v>4002.3000000000002</v>
      </c>
      <c r="S480">
        <v>4009.5</v>
      </c>
      <c r="T480">
        <v>0</v>
      </c>
      <c r="U480">
        <v>0.8599</v>
      </c>
      <c r="V480">
        <v>-1</v>
      </c>
      <c r="W480">
        <v>0</v>
      </c>
      <c r="X480">
        <v>1230</v>
      </c>
    </row>
    <row r="481" ht="15">
      <c r="A481" t="s">
        <v>72</v>
      </c>
      <c r="B481" t="s">
        <v>1025</v>
      </c>
      <c r="C481" t="s">
        <v>72</v>
      </c>
      <c r="D481" t="s">
        <v>1025</v>
      </c>
      <c r="E481">
        <v>0</v>
      </c>
      <c r="F481">
        <v>0</v>
      </c>
      <c r="G481">
        <v>0</v>
      </c>
      <c r="H481">
        <v>5.0000000000000003e-002</v>
      </c>
      <c r="I481">
        <v>0</v>
      </c>
      <c r="J481">
        <v>0.69440000000000002</v>
      </c>
      <c r="K481">
        <v>0</v>
      </c>
      <c r="L481">
        <v>0</v>
      </c>
      <c r="M481">
        <v>0</v>
      </c>
      <c r="N481">
        <v>10100</v>
      </c>
      <c r="O481" t="s">
        <v>1026</v>
      </c>
      <c r="P481">
        <v>0</v>
      </c>
      <c r="Q481">
        <v>0</v>
      </c>
      <c r="R481">
        <v>4102.1000000000004</v>
      </c>
      <c r="S481">
        <v>4109.3000000000002</v>
      </c>
      <c r="T481">
        <v>0</v>
      </c>
      <c r="U481">
        <v>0.876</v>
      </c>
      <c r="V481">
        <v>-1</v>
      </c>
      <c r="W481">
        <v>0</v>
      </c>
      <c r="X481">
        <v>0</v>
      </c>
    </row>
    <row r="482" ht="15">
      <c r="A482" t="s">
        <v>72</v>
      </c>
      <c r="B482" t="s">
        <v>1027</v>
      </c>
      <c r="C482" t="s">
        <v>72</v>
      </c>
      <c r="D482" t="s">
        <v>1027</v>
      </c>
      <c r="E482">
        <v>0</v>
      </c>
      <c r="F482">
        <v>0</v>
      </c>
      <c r="G482">
        <v>0</v>
      </c>
      <c r="H482">
        <v>5.0000000000000003e-002</v>
      </c>
      <c r="I482">
        <v>0</v>
      </c>
      <c r="J482">
        <v>0.70650000000000002</v>
      </c>
      <c r="K482">
        <v>0</v>
      </c>
      <c r="L482">
        <v>0</v>
      </c>
      <c r="M482">
        <v>0</v>
      </c>
      <c r="N482">
        <v>10200</v>
      </c>
      <c r="O482" t="s">
        <v>1028</v>
      </c>
      <c r="P482">
        <v>4289.5100000000002</v>
      </c>
      <c r="Q482">
        <v>0</v>
      </c>
      <c r="R482">
        <v>4201.8999999999996</v>
      </c>
      <c r="S482">
        <v>4209.1000000000004</v>
      </c>
      <c r="T482">
        <v>0</v>
      </c>
      <c r="U482">
        <v>0.89200000000000002</v>
      </c>
      <c r="V482">
        <v>-1</v>
      </c>
      <c r="W482">
        <v>0</v>
      </c>
      <c r="X482">
        <v>12</v>
      </c>
    </row>
    <row r="483" ht="15">
      <c r="A483" t="s">
        <v>72</v>
      </c>
      <c r="B483" t="s">
        <v>1029</v>
      </c>
      <c r="C483" t="s">
        <v>72</v>
      </c>
      <c r="D483" t="s">
        <v>1029</v>
      </c>
      <c r="E483">
        <v>8.0000000000000002e-002</v>
      </c>
      <c r="F483">
        <v>0</v>
      </c>
      <c r="G483">
        <v>0</v>
      </c>
      <c r="H483">
        <v>5.0000000000000003e-002</v>
      </c>
      <c r="I483">
        <v>0</v>
      </c>
      <c r="J483">
        <v>0.73029999999999995</v>
      </c>
      <c r="K483">
        <v>0</v>
      </c>
      <c r="L483">
        <v>0</v>
      </c>
      <c r="M483">
        <v>61</v>
      </c>
      <c r="N483">
        <v>10400</v>
      </c>
      <c r="O483" t="s">
        <v>1030</v>
      </c>
      <c r="P483">
        <v>4513.0600000000004</v>
      </c>
      <c r="Q483">
        <v>0</v>
      </c>
      <c r="R483">
        <v>4401.5</v>
      </c>
      <c r="S483">
        <v>4408.6999999999998</v>
      </c>
      <c r="T483">
        <v>0</v>
      </c>
      <c r="U483">
        <v>0.9234</v>
      </c>
      <c r="V483">
        <v>-1</v>
      </c>
      <c r="W483">
        <v>0</v>
      </c>
      <c r="X483">
        <v>66</v>
      </c>
    </row>
    <row r="484" ht="15">
      <c r="A484" t="s">
        <v>72</v>
      </c>
      <c r="B484" t="s">
        <v>1031</v>
      </c>
      <c r="C484" t="s">
        <v>72</v>
      </c>
      <c r="D484" t="s">
        <v>1031</v>
      </c>
      <c r="E484">
        <v>0</v>
      </c>
      <c r="F484">
        <v>0</v>
      </c>
      <c r="G484">
        <v>0</v>
      </c>
      <c r="H484">
        <v>5.0000000000000003e-002</v>
      </c>
      <c r="I484">
        <v>0</v>
      </c>
      <c r="J484">
        <v>0.74199999999999999</v>
      </c>
      <c r="K484">
        <v>0</v>
      </c>
      <c r="L484">
        <v>0</v>
      </c>
      <c r="M484">
        <v>0</v>
      </c>
      <c r="N484">
        <v>10500</v>
      </c>
      <c r="O484" t="s">
        <v>1032</v>
      </c>
      <c r="P484">
        <v>4535.8000000000002</v>
      </c>
      <c r="Q484">
        <v>0</v>
      </c>
      <c r="R484">
        <v>4501.3000000000002</v>
      </c>
      <c r="S484">
        <v>4508.5</v>
      </c>
      <c r="T484">
        <v>0</v>
      </c>
      <c r="U484">
        <v>0.93889999999999996</v>
      </c>
      <c r="V484">
        <v>-1</v>
      </c>
      <c r="W484">
        <v>0</v>
      </c>
      <c r="X484">
        <v>3</v>
      </c>
    </row>
    <row r="485" ht="15">
      <c r="A485" t="s">
        <v>72</v>
      </c>
      <c r="B485" t="s">
        <v>1033</v>
      </c>
      <c r="C485" t="s">
        <v>72</v>
      </c>
      <c r="D485" t="s">
        <v>1033</v>
      </c>
      <c r="E485">
        <v>0</v>
      </c>
      <c r="F485">
        <v>0</v>
      </c>
      <c r="G485">
        <v>0</v>
      </c>
      <c r="H485">
        <v>5.0000000000000003e-002</v>
      </c>
      <c r="I485">
        <v>0</v>
      </c>
      <c r="J485">
        <v>0.75360000000000005</v>
      </c>
      <c r="K485">
        <v>0</v>
      </c>
      <c r="L485">
        <v>0</v>
      </c>
      <c r="M485">
        <v>0</v>
      </c>
      <c r="N485">
        <v>10600</v>
      </c>
      <c r="O485" t="s">
        <v>1034</v>
      </c>
      <c r="P485">
        <v>4648.9099999999999</v>
      </c>
      <c r="Q485">
        <v>0</v>
      </c>
      <c r="R485">
        <v>4601.1000000000004</v>
      </c>
      <c r="S485">
        <v>4608.3000000000002</v>
      </c>
      <c r="T485">
        <v>0</v>
      </c>
      <c r="U485">
        <v>0.95420000000000005</v>
      </c>
      <c r="V485">
        <v>-1</v>
      </c>
      <c r="W485">
        <v>0</v>
      </c>
      <c r="X485">
        <v>25</v>
      </c>
    </row>
    <row r="486" ht="15">
      <c r="A486" t="s">
        <v>72</v>
      </c>
      <c r="B486" t="s">
        <v>1035</v>
      </c>
      <c r="C486" t="s">
        <v>72</v>
      </c>
      <c r="D486" t="s">
        <v>1035</v>
      </c>
      <c r="E486">
        <v>0</v>
      </c>
      <c r="F486">
        <v>0</v>
      </c>
      <c r="G486">
        <v>0</v>
      </c>
      <c r="H486">
        <v>5.0000000000000003e-002</v>
      </c>
      <c r="I486">
        <v>0</v>
      </c>
      <c r="J486">
        <v>0.77639999999999998</v>
      </c>
      <c r="K486">
        <v>0</v>
      </c>
      <c r="L486">
        <v>0</v>
      </c>
      <c r="M486">
        <v>0</v>
      </c>
      <c r="N486">
        <v>10800</v>
      </c>
      <c r="O486" t="s">
        <v>1036</v>
      </c>
      <c r="P486">
        <v>4848.54</v>
      </c>
      <c r="Q486">
        <v>0</v>
      </c>
      <c r="R486">
        <v>4800.6999999999998</v>
      </c>
      <c r="S486">
        <v>4807.8999999999996</v>
      </c>
      <c r="T486">
        <v>0</v>
      </c>
      <c r="U486">
        <v>0.98450000000000004</v>
      </c>
      <c r="V486">
        <v>-1</v>
      </c>
      <c r="W486">
        <v>0</v>
      </c>
      <c r="X486">
        <v>39</v>
      </c>
    </row>
    <row r="487" ht="15">
      <c r="A487" t="s">
        <v>72</v>
      </c>
      <c r="B487" t="s">
        <v>1037</v>
      </c>
      <c r="C487" t="s">
        <v>72</v>
      </c>
      <c r="D487" t="s">
        <v>1037</v>
      </c>
      <c r="E487">
        <v>0</v>
      </c>
      <c r="F487">
        <v>0</v>
      </c>
      <c r="G487">
        <v>0</v>
      </c>
      <c r="H487">
        <v>5.0000000000000003e-002</v>
      </c>
      <c r="I487">
        <v>0</v>
      </c>
      <c r="J487">
        <v>0.79869999999999997</v>
      </c>
      <c r="K487">
        <v>0</v>
      </c>
      <c r="L487">
        <v>0</v>
      </c>
      <c r="M487">
        <v>0</v>
      </c>
      <c r="N487">
        <v>11000</v>
      </c>
      <c r="O487" t="s">
        <v>1038</v>
      </c>
      <c r="P487">
        <v>5007.1499999999996</v>
      </c>
      <c r="Q487">
        <v>0</v>
      </c>
      <c r="R487">
        <v>5000.3000000000002</v>
      </c>
      <c r="S487">
        <v>5007.5</v>
      </c>
      <c r="T487">
        <v>0</v>
      </c>
      <c r="U487">
        <v>1.0142</v>
      </c>
      <c r="V487">
        <v>-1</v>
      </c>
      <c r="W487">
        <v>0</v>
      </c>
      <c r="X487">
        <v>328</v>
      </c>
    </row>
    <row r="488" ht="15">
      <c r="A488" t="s">
        <v>72</v>
      </c>
      <c r="B488" t="s">
        <v>1039</v>
      </c>
      <c r="C488" t="s">
        <v>72</v>
      </c>
      <c r="D488" t="s">
        <v>1039</v>
      </c>
      <c r="E488">
        <v>0</v>
      </c>
      <c r="F488">
        <v>0</v>
      </c>
      <c r="G488">
        <v>0</v>
      </c>
      <c r="H488">
        <v>5.0000000000000003e-002</v>
      </c>
      <c r="I488">
        <v>0</v>
      </c>
      <c r="J488">
        <v>0.80959999999999999</v>
      </c>
      <c r="K488">
        <v>0</v>
      </c>
      <c r="L488">
        <v>0</v>
      </c>
      <c r="M488">
        <v>0</v>
      </c>
      <c r="N488">
        <v>11100</v>
      </c>
      <c r="O488" t="s">
        <v>1040</v>
      </c>
      <c r="P488">
        <v>5147.46</v>
      </c>
      <c r="Q488">
        <v>0</v>
      </c>
      <c r="R488">
        <v>5100.1000000000004</v>
      </c>
      <c r="S488">
        <v>5107.3000000000002</v>
      </c>
      <c r="T488">
        <v>0</v>
      </c>
      <c r="U488">
        <v>1.0288999999999999</v>
      </c>
      <c r="V488">
        <v>-1</v>
      </c>
      <c r="W488">
        <v>0</v>
      </c>
      <c r="X488">
        <v>55</v>
      </c>
    </row>
    <row r="489" ht="15">
      <c r="A489" t="s">
        <v>72</v>
      </c>
      <c r="B489" t="s">
        <v>1041</v>
      </c>
      <c r="C489" t="s">
        <v>72</v>
      </c>
      <c r="D489" t="s">
        <v>1041</v>
      </c>
      <c r="E489">
        <v>5.0000000000000003e-002</v>
      </c>
      <c r="F489">
        <v>0</v>
      </c>
      <c r="G489">
        <v>0</v>
      </c>
      <c r="H489">
        <v>5.0000000000000003e-002</v>
      </c>
      <c r="I489">
        <v>0</v>
      </c>
      <c r="J489">
        <v>0.90369999999999995</v>
      </c>
      <c r="K489">
        <v>0</v>
      </c>
      <c r="L489">
        <v>0</v>
      </c>
      <c r="M489">
        <v>434</v>
      </c>
      <c r="N489">
        <v>12000</v>
      </c>
      <c r="O489" t="s">
        <v>1042</v>
      </c>
      <c r="P489">
        <v>6071.3100000000004</v>
      </c>
      <c r="Q489">
        <v>0</v>
      </c>
      <c r="R489">
        <v>5998.3000000000002</v>
      </c>
      <c r="S489">
        <v>6005.5</v>
      </c>
      <c r="T489">
        <v>0</v>
      </c>
      <c r="U489">
        <v>1.1551</v>
      </c>
      <c r="V489">
        <v>-1</v>
      </c>
      <c r="W489">
        <v>0</v>
      </c>
      <c r="X489">
        <v>481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ONLYOFFICE/8.3.3.21</Application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69</cp:revision>
  <dcterms:modified xsi:type="dcterms:W3CDTF">2025-06-06T04:32:45Z</dcterms:modified>
</cp:coreProperties>
</file>