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E:\YandexDisk\Финансы\Forex\2. Советник\2.8\"/>
    </mc:Choice>
  </mc:AlternateContent>
  <xr:revisionPtr revIDLastSave="0" documentId="13_ncr:1_{D6C53981-F01B-483C-B287-ECB0A51417FB}" xr6:coauthVersionLast="47" xr6:coauthVersionMax="47" xr10:uidLastSave="{00000000-0000-0000-0000-000000000000}"/>
  <bookViews>
    <workbookView xWindow="-108" yWindow="-108" windowWidth="23256" windowHeight="12576" xr2:uid="{1AD2A77D-61B6-4892-83B2-91CF684EC516}"/>
  </bookViews>
  <sheets>
    <sheet name="Лист1" sheetId="1" r:id="rId1"/>
  </sheets>
  <definedNames>
    <definedName name="_xlnm._FilterDatabase" localSheetId="0" hidden="1">Лист1!$A$8:$W$15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" l="1"/>
  <c r="L11" i="1"/>
  <c r="Q10" i="1"/>
  <c r="Q11" i="1"/>
  <c r="Q12" i="1"/>
  <c r="Q15" i="1"/>
  <c r="Q9" i="1"/>
  <c r="D10" i="1"/>
  <c r="D11" i="1" s="1"/>
  <c r="D13" i="1" s="1"/>
  <c r="D14" i="1" s="1"/>
  <c r="K22" i="1" s="1"/>
  <c r="J22" i="1" l="1"/>
  <c r="J24" i="1" s="1"/>
  <c r="J10" i="1" l="1"/>
  <c r="K10" i="1" s="1"/>
  <c r="M10" i="1" s="1"/>
  <c r="N10" i="1" s="1"/>
  <c r="H10" i="1" l="1"/>
  <c r="O10" i="1"/>
  <c r="S13" i="1" l="1"/>
  <c r="F10" i="1"/>
  <c r="T13" i="1"/>
  <c r="J11" i="1"/>
  <c r="K11" i="1" s="1"/>
  <c r="M11" i="1" s="1"/>
  <c r="N11" i="1" s="1"/>
  <c r="J12" i="1"/>
  <c r="K12" i="1" s="1"/>
  <c r="Q13" i="1" l="1"/>
  <c r="V13" i="1"/>
  <c r="W13" i="1" s="1"/>
  <c r="H11" i="1"/>
  <c r="O11" i="1"/>
  <c r="L12" i="1" l="1"/>
  <c r="F11" i="1"/>
  <c r="M12" i="1"/>
  <c r="N12" i="1" s="1"/>
  <c r="H12" i="1" l="1"/>
  <c r="O12" i="1"/>
  <c r="S15" i="1" l="1"/>
  <c r="F12" i="1"/>
  <c r="L13" i="1"/>
  <c r="L15" i="1"/>
  <c r="M22" i="1"/>
  <c r="J13" i="1"/>
  <c r="J14" i="1" l="1"/>
  <c r="K14" i="1" s="1"/>
  <c r="K13" i="1"/>
  <c r="M13" i="1" s="1"/>
  <c r="N13" i="1" s="1"/>
  <c r="H13" i="1" l="1"/>
  <c r="O13" i="1"/>
  <c r="S14" i="1" l="1"/>
  <c r="T14" i="1" s="1"/>
  <c r="F13" i="1"/>
  <c r="L14" i="1"/>
  <c r="M14" i="1" s="1"/>
  <c r="N14" i="1" s="1"/>
  <c r="Q14" i="1" l="1"/>
  <c r="V14" i="1"/>
  <c r="W14" i="1" s="1"/>
  <c r="H14" i="1"/>
  <c r="J15" i="1" s="1"/>
  <c r="O14" i="1"/>
  <c r="F14" i="1" l="1"/>
  <c r="K15" i="1"/>
  <c r="M15" i="1" s="1"/>
  <c r="N15" i="1" s="1"/>
  <c r="N22" i="1"/>
  <c r="M24" i="1" s="1"/>
  <c r="H15" i="1" l="1"/>
  <c r="F15" i="1" s="1"/>
  <c r="O15" i="1"/>
</calcChain>
</file>

<file path=xl/sharedStrings.xml><?xml version="1.0" encoding="utf-8"?>
<sst xmlns="http://schemas.openxmlformats.org/spreadsheetml/2006/main" count="59" uniqueCount="34">
  <si>
    <t>бай</t>
  </si>
  <si>
    <t>сэл</t>
  </si>
  <si>
    <t>-</t>
  </si>
  <si>
    <t>+</t>
  </si>
  <si>
    <t>лот факт</t>
  </si>
  <si>
    <t>лот нужный</t>
  </si>
  <si>
    <t>нет</t>
  </si>
  <si>
    <t>было</t>
  </si>
  <si>
    <t xml:space="preserve">на момент открытия последней сделки </t>
  </si>
  <si>
    <t>стало</t>
  </si>
  <si>
    <t>соотношение</t>
  </si>
  <si>
    <t>№</t>
  </si>
  <si>
    <t>соотношение убыточных лотов и прибыльных</t>
  </si>
  <si>
    <t>суммарный лот убытка с учетом коэффициента</t>
  </si>
  <si>
    <t>направление</t>
  </si>
  <si>
    <t>7*</t>
  </si>
  <si>
    <t>* виртуальное продолжение ряда (если бы следующей открывалась сделка бай)</t>
  </si>
  <si>
    <t>.</t>
  </si>
  <si>
    <t>множитель  для сделок в том же напр.</t>
  </si>
  <si>
    <t>множитель  для сделок в прот.напр.</t>
  </si>
  <si>
    <t>сделки в разном направлении</t>
  </si>
  <si>
    <t>лот нужный итоговый</t>
  </si>
  <si>
    <t>сделки в одном направлении</t>
  </si>
  <si>
    <t>прибыльность пред.сделки независимо от направления</t>
  </si>
  <si>
    <t>сумма лотов убыточных сделок в прот.напр.на момент открытия данной</t>
  </si>
  <si>
    <t>сумм.лот в данном.направл. До открытия новой сделки в этом напр.</t>
  </si>
  <si>
    <t>суммарный лот убытка с учетом коэффициента (нужно открыть в против.сторону на столько же)</t>
  </si>
  <si>
    <t>суммарный лот сделок в данном направлении после открытия новой сделки</t>
  </si>
  <si>
    <t>прибыльность пред.сделки в том же направлении</t>
  </si>
  <si>
    <t>сумм лот убыт.сделок в том же нпарвлении</t>
  </si>
  <si>
    <t>нужный лот - разность общего лота убытка и имеющегося до открытия новой сделки лота (в против.направл.)</t>
  </si>
  <si>
    <t>нужный лот - разность общего лота убытка и прибыльных лотов (в том же направлении) до открытия новой сделки</t>
  </si>
  <si>
    <t>сумм.лот в данном.направл. По прибыльным сделкам до открытия новой сделки в этом напр.</t>
  </si>
  <si>
    <t>соотношение убыточных лотов с новым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</si>
</sst>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FFCCFF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0" fontId="0" fillId="4" borderId="0" xfId="0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" fontId="0" fillId="5" borderId="5" xfId="0" applyNumberForma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1" fontId="0" fillId="5" borderId="8" xfId="0" applyNumberForma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6" borderId="0" xfId="0" applyFill="1" applyBorder="1" applyAlignment="1">
      <alignment horizontal="center" vertical="center" wrapText="1"/>
    </xf>
    <xf numFmtId="0" fontId="0" fillId="6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0" fillId="7" borderId="5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164" fontId="0" fillId="0" borderId="0" xfId="0" applyNumberFormat="1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 wrapText="1"/>
    </xf>
    <xf numFmtId="1" fontId="0" fillId="5" borderId="0" xfId="0" applyNumberFormat="1" applyFill="1" applyBorder="1" applyAlignment="1">
      <alignment horizontal="center" vertical="center" wrapText="1"/>
    </xf>
    <xf numFmtId="0" fontId="0" fillId="7" borderId="8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FF"/>
      <color rgb="FF0066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D8061B-4907-462A-81D7-7CCAFBB2C159}">
  <dimension ref="A5:W24"/>
  <sheetViews>
    <sheetView tabSelected="1" zoomScale="70" zoomScaleNormal="70" workbookViewId="0">
      <pane xSplit="6" ySplit="8" topLeftCell="G9" activePane="bottomRight" state="frozen"/>
      <selection pane="topRight" activeCell="G1" sqref="G1"/>
      <selection pane="bottomLeft" activeCell="A9" sqref="A9"/>
      <selection pane="bottomRight" activeCell="W9" sqref="W9"/>
    </sheetView>
  </sheetViews>
  <sheetFormatPr defaultRowHeight="14.4" x14ac:dyDescent="0.3"/>
  <cols>
    <col min="1" max="1" width="1.88671875" style="8" customWidth="1"/>
    <col min="2" max="2" width="3.109375" style="8" bestFit="1" customWidth="1"/>
    <col min="3" max="3" width="13.21875" style="8" customWidth="1"/>
    <col min="4" max="4" width="8.88671875" style="8"/>
    <col min="5" max="5" width="2.77734375" style="8" customWidth="1"/>
    <col min="6" max="6" width="10.88671875" style="8" customWidth="1"/>
    <col min="7" max="7" width="4.77734375" style="8" customWidth="1"/>
    <col min="8" max="8" width="8.88671875" style="8"/>
    <col min="9" max="9" width="15.77734375" style="8" customWidth="1"/>
    <col min="10" max="10" width="14" style="8" customWidth="1"/>
    <col min="11" max="12" width="13.33203125" style="8" customWidth="1"/>
    <col min="13" max="13" width="17.5546875" style="8" customWidth="1"/>
    <col min="14" max="14" width="19.77734375" style="8" customWidth="1"/>
    <col min="15" max="15" width="14.77734375" style="8" customWidth="1"/>
    <col min="16" max="16" width="6.88671875" style="33" customWidth="1"/>
    <col min="17" max="17" width="6.44140625" style="8" customWidth="1"/>
    <col min="18" max="18" width="9.88671875" style="8" customWidth="1"/>
    <col min="19" max="20" width="14.5546875" style="8" customWidth="1"/>
    <col min="21" max="21" width="12.5546875" style="8" customWidth="1"/>
    <col min="22" max="22" width="18.109375" style="8" customWidth="1"/>
    <col min="23" max="23" width="17.21875" style="8" customWidth="1"/>
    <col min="24" max="24" width="16.77734375" style="8" customWidth="1"/>
    <col min="25" max="25" width="20.77734375" style="8" customWidth="1"/>
    <col min="26" max="26" width="8.88671875" style="8"/>
    <col min="27" max="27" width="9.5546875" style="8" customWidth="1"/>
    <col min="28" max="16384" width="8.88671875" style="8"/>
  </cols>
  <sheetData>
    <row r="5" spans="1:23" ht="46.8" customHeight="1" x14ac:dyDescent="0.3">
      <c r="C5" s="29" t="s">
        <v>19</v>
      </c>
      <c r="D5" s="23">
        <v>3</v>
      </c>
      <c r="E5" s="5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30"/>
    </row>
    <row r="6" spans="1:23" ht="47.4" customHeight="1" x14ac:dyDescent="0.3">
      <c r="C6" s="29" t="s">
        <v>18</v>
      </c>
      <c r="D6" s="24">
        <v>2</v>
      </c>
      <c r="E6" s="5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</row>
    <row r="7" spans="1:23" ht="21.6" customHeight="1" x14ac:dyDescent="0.3">
      <c r="B7" s="26"/>
      <c r="C7" s="27"/>
      <c r="D7" s="27"/>
      <c r="E7" s="27"/>
      <c r="F7" s="28"/>
      <c r="G7" s="32"/>
      <c r="H7" s="1" t="s">
        <v>20</v>
      </c>
      <c r="I7" s="2"/>
      <c r="J7" s="2"/>
      <c r="K7" s="2"/>
      <c r="L7" s="2"/>
      <c r="M7" s="2"/>
      <c r="N7" s="2"/>
      <c r="O7" s="3"/>
      <c r="P7" s="32"/>
      <c r="Q7" s="1" t="s">
        <v>22</v>
      </c>
      <c r="R7" s="2"/>
      <c r="S7" s="2"/>
      <c r="T7" s="2"/>
      <c r="U7" s="2"/>
      <c r="V7" s="2"/>
      <c r="W7" s="3"/>
    </row>
    <row r="8" spans="1:23" ht="129.6" x14ac:dyDescent="0.3">
      <c r="A8" s="8" t="s">
        <v>17</v>
      </c>
      <c r="B8" s="4" t="s">
        <v>11</v>
      </c>
      <c r="C8" s="5" t="s">
        <v>14</v>
      </c>
      <c r="D8" s="5" t="s">
        <v>4</v>
      </c>
      <c r="E8" s="5"/>
      <c r="F8" s="6" t="s">
        <v>21</v>
      </c>
      <c r="G8" s="5"/>
      <c r="H8" s="4" t="s">
        <v>5</v>
      </c>
      <c r="I8" s="5" t="s">
        <v>23</v>
      </c>
      <c r="J8" s="5" t="s">
        <v>24</v>
      </c>
      <c r="K8" s="23" t="s">
        <v>26</v>
      </c>
      <c r="L8" s="5" t="s">
        <v>25</v>
      </c>
      <c r="M8" s="5" t="s">
        <v>30</v>
      </c>
      <c r="N8" s="5" t="s">
        <v>27</v>
      </c>
      <c r="O8" s="6" t="s">
        <v>12</v>
      </c>
      <c r="P8" s="8"/>
      <c r="Q8" s="4" t="s">
        <v>5</v>
      </c>
      <c r="R8" s="5" t="s">
        <v>28</v>
      </c>
      <c r="S8" s="5" t="s">
        <v>29</v>
      </c>
      <c r="T8" s="24" t="s">
        <v>13</v>
      </c>
      <c r="U8" s="5" t="s">
        <v>32</v>
      </c>
      <c r="V8" s="5" t="s">
        <v>31</v>
      </c>
      <c r="W8" s="6" t="s">
        <v>33</v>
      </c>
    </row>
    <row r="9" spans="1:23" x14ac:dyDescent="0.3">
      <c r="B9" s="7">
        <v>1</v>
      </c>
      <c r="C9" s="20" t="s">
        <v>0</v>
      </c>
      <c r="D9" s="8">
        <v>0.01</v>
      </c>
      <c r="F9" s="25">
        <f>SUM(H9,Q9)</f>
        <v>0.01</v>
      </c>
      <c r="H9" s="7">
        <v>0.01</v>
      </c>
      <c r="I9" s="8" t="s">
        <v>6</v>
      </c>
      <c r="J9" s="9" t="s">
        <v>2</v>
      </c>
      <c r="L9" s="10" t="s">
        <v>2</v>
      </c>
      <c r="O9" s="11"/>
      <c r="P9" s="8"/>
      <c r="Q9" s="7">
        <f>T9</f>
        <v>0</v>
      </c>
      <c r="R9" s="8" t="s">
        <v>6</v>
      </c>
      <c r="S9" s="9"/>
      <c r="U9" s="10"/>
      <c r="W9" s="11"/>
    </row>
    <row r="10" spans="1:23" x14ac:dyDescent="0.3">
      <c r="B10" s="7">
        <v>2</v>
      </c>
      <c r="C10" s="9" t="s">
        <v>1</v>
      </c>
      <c r="D10" s="8">
        <f>D9*$D$5</f>
        <v>0.03</v>
      </c>
      <c r="F10" s="25">
        <f t="shared" ref="F10:F15" si="0">SUM(H10,Q10)</f>
        <v>0.03</v>
      </c>
      <c r="H10" s="7">
        <f>M10</f>
        <v>0.03</v>
      </c>
      <c r="I10" s="8" t="s">
        <v>2</v>
      </c>
      <c r="J10" s="9">
        <f>H9</f>
        <v>0.01</v>
      </c>
      <c r="K10" s="8">
        <f>J10*$D$5</f>
        <v>0.03</v>
      </c>
      <c r="L10" s="10">
        <v>0</v>
      </c>
      <c r="M10" s="8">
        <f>K10-L10</f>
        <v>0.03</v>
      </c>
      <c r="N10" s="8">
        <f>SUM(M10)</f>
        <v>0.03</v>
      </c>
      <c r="O10" s="12">
        <f>ABS(N10/J10)</f>
        <v>3</v>
      </c>
      <c r="P10" s="8"/>
      <c r="Q10" s="7">
        <f>T10</f>
        <v>0</v>
      </c>
      <c r="R10" s="8" t="s">
        <v>6</v>
      </c>
      <c r="S10" s="9"/>
      <c r="U10" s="10"/>
      <c r="W10" s="11"/>
    </row>
    <row r="11" spans="1:23" x14ac:dyDescent="0.3">
      <c r="B11" s="7">
        <v>3</v>
      </c>
      <c r="C11" s="20" t="s">
        <v>0</v>
      </c>
      <c r="D11" s="8">
        <f>D10*$D$5</f>
        <v>0.09</v>
      </c>
      <c r="F11" s="25">
        <f t="shared" si="0"/>
        <v>0.08</v>
      </c>
      <c r="H11" s="7">
        <f t="shared" ref="H11:H15" si="1">M11</f>
        <v>0.08</v>
      </c>
      <c r="I11" s="8" t="s">
        <v>2</v>
      </c>
      <c r="J11" s="9">
        <f>H10</f>
        <v>0.03</v>
      </c>
      <c r="K11" s="8">
        <f>J11*$D$5</f>
        <v>0.09</v>
      </c>
      <c r="L11" s="10">
        <f>H9</f>
        <v>0.01</v>
      </c>
      <c r="M11" s="8">
        <f>K11-L11</f>
        <v>0.08</v>
      </c>
      <c r="N11" s="8">
        <f>SUM(M11,H9)</f>
        <v>0.09</v>
      </c>
      <c r="O11" s="12">
        <f>ABS(N11/J11)</f>
        <v>3</v>
      </c>
      <c r="P11" s="8"/>
      <c r="Q11" s="7">
        <f>T11</f>
        <v>0</v>
      </c>
      <c r="R11" s="8" t="s">
        <v>3</v>
      </c>
      <c r="S11" s="9">
        <v>0</v>
      </c>
      <c r="U11" s="10"/>
      <c r="W11" s="11"/>
    </row>
    <row r="12" spans="1:23" x14ac:dyDescent="0.3">
      <c r="B12" s="7">
        <v>4</v>
      </c>
      <c r="C12" s="20" t="s">
        <v>0</v>
      </c>
      <c r="D12" s="8">
        <v>0.09</v>
      </c>
      <c r="F12" s="25">
        <f t="shared" si="0"/>
        <v>0</v>
      </c>
      <c r="H12" s="7">
        <f t="shared" si="1"/>
        <v>0</v>
      </c>
      <c r="I12" s="8" t="s">
        <v>3</v>
      </c>
      <c r="J12" s="9">
        <f>H10</f>
        <v>0.03</v>
      </c>
      <c r="K12" s="8">
        <f>J12*$D$5</f>
        <v>0.09</v>
      </c>
      <c r="L12" s="10">
        <f>SUM(H11,H9)</f>
        <v>0.09</v>
      </c>
      <c r="M12" s="22">
        <f>K12-L12</f>
        <v>0</v>
      </c>
      <c r="N12" s="8">
        <f>SUM(M12,F11,F9)</f>
        <v>0.09</v>
      </c>
      <c r="O12" s="12">
        <f>ABS(N12/J12)</f>
        <v>3</v>
      </c>
      <c r="P12" s="8"/>
      <c r="Q12" s="7">
        <f>T12</f>
        <v>0</v>
      </c>
      <c r="R12" s="8" t="s">
        <v>3</v>
      </c>
      <c r="S12" s="9">
        <v>0</v>
      </c>
      <c r="U12" s="10"/>
      <c r="W12" s="11"/>
    </row>
    <row r="13" spans="1:23" x14ac:dyDescent="0.3">
      <c r="B13" s="7">
        <v>5</v>
      </c>
      <c r="C13" s="9" t="s">
        <v>1</v>
      </c>
      <c r="D13" s="8">
        <f>D11*$D$5</f>
        <v>0.27</v>
      </c>
      <c r="F13" s="25">
        <f t="shared" si="0"/>
        <v>0.30000000000000004</v>
      </c>
      <c r="H13" s="7">
        <f t="shared" si="1"/>
        <v>0.24000000000000002</v>
      </c>
      <c r="I13" s="8" t="s">
        <v>2</v>
      </c>
      <c r="J13" s="9">
        <f>SUM(H9,H11,H12)</f>
        <v>0.09</v>
      </c>
      <c r="K13" s="8">
        <f>J13*$D$5</f>
        <v>0.27</v>
      </c>
      <c r="L13" s="10">
        <f>SUM(H10)</f>
        <v>0.03</v>
      </c>
      <c r="M13" s="22">
        <f>K13-L13</f>
        <v>0.24000000000000002</v>
      </c>
      <c r="N13" s="8">
        <f>SUM(D10,M13)</f>
        <v>0.27</v>
      </c>
      <c r="O13" s="12">
        <f>ABS(N13/J13)</f>
        <v>3.0000000000000004</v>
      </c>
      <c r="P13" s="8"/>
      <c r="Q13" s="7">
        <f>T13</f>
        <v>0.06</v>
      </c>
      <c r="R13" s="8" t="s">
        <v>2</v>
      </c>
      <c r="S13" s="9">
        <f>SUM(H10)</f>
        <v>0.03</v>
      </c>
      <c r="T13" s="8">
        <f>S13*$D$6</f>
        <v>0.06</v>
      </c>
      <c r="U13" s="10">
        <v>0</v>
      </c>
      <c r="V13" s="8">
        <f>T13-U13</f>
        <v>0.06</v>
      </c>
      <c r="W13" s="39">
        <f>V13/S13</f>
        <v>2</v>
      </c>
    </row>
    <row r="14" spans="1:23" x14ac:dyDescent="0.3">
      <c r="B14" s="7">
        <v>6</v>
      </c>
      <c r="C14" s="9" t="s">
        <v>1</v>
      </c>
      <c r="D14" s="8">
        <f>D13*$D$5</f>
        <v>0.81</v>
      </c>
      <c r="F14" s="25">
        <f t="shared" si="0"/>
        <v>0.54</v>
      </c>
      <c r="H14" s="7">
        <f t="shared" si="1"/>
        <v>0</v>
      </c>
      <c r="I14" s="8" t="s">
        <v>2</v>
      </c>
      <c r="J14" s="9">
        <f>J13</f>
        <v>0.09</v>
      </c>
      <c r="K14" s="8">
        <f>J14*$D$5</f>
        <v>0.27</v>
      </c>
      <c r="L14" s="10">
        <f>SUM(H13,H10)</f>
        <v>0.27</v>
      </c>
      <c r="M14" s="22">
        <f>K14-L14</f>
        <v>0</v>
      </c>
      <c r="N14" s="8">
        <f>SUM(M14,N13)</f>
        <v>0.27</v>
      </c>
      <c r="O14" s="12">
        <f>ABS(N14/J14)</f>
        <v>3.0000000000000004</v>
      </c>
      <c r="P14" s="8"/>
      <c r="Q14" s="7">
        <f>T14</f>
        <v>0.54</v>
      </c>
      <c r="R14" s="8" t="s">
        <v>2</v>
      </c>
      <c r="S14" s="9">
        <f>SUM(H13,H10)</f>
        <v>0.27</v>
      </c>
      <c r="T14" s="8">
        <f>S14*$D$6</f>
        <v>0.54</v>
      </c>
      <c r="U14" s="10">
        <v>0</v>
      </c>
      <c r="V14" s="8">
        <f>T14-U14</f>
        <v>0.54</v>
      </c>
      <c r="W14" s="39">
        <f>V14/S14</f>
        <v>2</v>
      </c>
    </row>
    <row r="15" spans="1:23" x14ac:dyDescent="0.3">
      <c r="B15" s="13" t="s">
        <v>15</v>
      </c>
      <c r="C15" s="21" t="s">
        <v>0</v>
      </c>
      <c r="D15" s="14" t="s">
        <v>2</v>
      </c>
      <c r="E15" s="14"/>
      <c r="F15" s="38">
        <f t="shared" si="0"/>
        <v>0.72000000000000008</v>
      </c>
      <c r="H15" s="13">
        <f t="shared" si="1"/>
        <v>0.72000000000000008</v>
      </c>
      <c r="I15" s="14" t="s">
        <v>2</v>
      </c>
      <c r="J15" s="15">
        <f>SUM(H14,H13,H10)</f>
        <v>0.27</v>
      </c>
      <c r="K15" s="14">
        <f>J15*$D$5</f>
        <v>0.81</v>
      </c>
      <c r="L15" s="16">
        <f>SUM(H12,H11,H9)</f>
        <v>0.09</v>
      </c>
      <c r="M15" s="17">
        <f>K15-L15</f>
        <v>0.72000000000000008</v>
      </c>
      <c r="N15" s="14">
        <f>SUM(M15,H11:H12,H9)</f>
        <v>0.81</v>
      </c>
      <c r="O15" s="18">
        <f>ABS(N15/J15)</f>
        <v>3</v>
      </c>
      <c r="P15" s="8"/>
      <c r="Q15" s="13">
        <f>T15</f>
        <v>0</v>
      </c>
      <c r="R15" s="14" t="s">
        <v>2</v>
      </c>
      <c r="S15" s="15">
        <f>SUM(H12)</f>
        <v>0</v>
      </c>
      <c r="T15" s="14"/>
      <c r="U15" s="16"/>
      <c r="V15" s="14"/>
      <c r="W15" s="19"/>
    </row>
    <row r="16" spans="1:23" x14ac:dyDescent="0.3">
      <c r="B16" s="34" t="s">
        <v>16</v>
      </c>
    </row>
    <row r="19" spans="10:14" ht="14.4" customHeight="1" x14ac:dyDescent="0.3">
      <c r="J19" s="31" t="s">
        <v>8</v>
      </c>
      <c r="K19" s="31"/>
      <c r="L19" s="31"/>
      <c r="M19" s="31"/>
      <c r="N19" s="31"/>
    </row>
    <row r="20" spans="10:14" x14ac:dyDescent="0.3">
      <c r="J20" s="31" t="s">
        <v>7</v>
      </c>
      <c r="K20" s="31"/>
      <c r="M20" s="31" t="s">
        <v>9</v>
      </c>
      <c r="N20" s="31"/>
    </row>
    <row r="21" spans="10:14" x14ac:dyDescent="0.3">
      <c r="J21" s="8" t="s">
        <v>0</v>
      </c>
      <c r="K21" s="8" t="s">
        <v>1</v>
      </c>
      <c r="M21" s="8" t="s">
        <v>0</v>
      </c>
      <c r="N21" s="8" t="s">
        <v>1</v>
      </c>
    </row>
    <row r="22" spans="10:14" x14ac:dyDescent="0.3">
      <c r="J22" s="9">
        <f>SUM(D9,D11,D12)</f>
        <v>0.19</v>
      </c>
      <c r="K22" s="10">
        <f>SUM(D14,D13,D10)</f>
        <v>1.1100000000000001</v>
      </c>
      <c r="L22" s="10"/>
      <c r="M22" s="9">
        <f>SUM(H9,H11,H12)</f>
        <v>0.09</v>
      </c>
      <c r="N22" s="10">
        <f>SUM(H10,H13,H14)</f>
        <v>0.27</v>
      </c>
    </row>
    <row r="23" spans="10:14" ht="28.8" customHeight="1" x14ac:dyDescent="0.3">
      <c r="J23" s="31" t="s">
        <v>10</v>
      </c>
      <c r="K23" s="31"/>
      <c r="M23" s="31" t="s">
        <v>10</v>
      </c>
      <c r="N23" s="31"/>
    </row>
    <row r="24" spans="10:14" x14ac:dyDescent="0.3">
      <c r="J24" s="35">
        <f>ABS(K22/J22)</f>
        <v>5.8421052631578956</v>
      </c>
      <c r="K24" s="35"/>
      <c r="L24" s="36"/>
      <c r="M24" s="37">
        <f>N22/M22</f>
        <v>3.0000000000000004</v>
      </c>
      <c r="N24" s="37"/>
    </row>
  </sheetData>
  <autoFilter ref="A8:Z15" xr:uid="{C1D8061B-4907-462A-81D7-7CCAFBB2C159}">
    <sortState xmlns:xlrd2="http://schemas.microsoft.com/office/spreadsheetml/2017/richdata2" ref="A9:Z15">
      <sortCondition ref="B8:B15"/>
    </sortState>
  </autoFilter>
  <mergeCells count="10">
    <mergeCell ref="J23:K23"/>
    <mergeCell ref="M23:N23"/>
    <mergeCell ref="J24:K24"/>
    <mergeCell ref="M24:N24"/>
    <mergeCell ref="H7:O7"/>
    <mergeCell ref="J19:N19"/>
    <mergeCell ref="J20:K20"/>
    <mergeCell ref="M20:N20"/>
    <mergeCell ref="B7:F7"/>
    <mergeCell ref="Q7:W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SETyurin</dc:creator>
  <cp:lastModifiedBy>SETyurin</cp:lastModifiedBy>
  <dcterms:created xsi:type="dcterms:W3CDTF">2024-11-14T21:46:36Z</dcterms:created>
  <dcterms:modified xsi:type="dcterms:W3CDTF">2024-11-17T00:28:36Z</dcterms:modified>
</cp:coreProperties>
</file>